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Mileage for Business Use/"/>
    </mc:Choice>
  </mc:AlternateContent>
  <xr:revisionPtr revIDLastSave="9" documentId="8_{C6F7CB17-5590-42E9-AFF2-80FA53A5061F}" xr6:coauthVersionLast="47" xr6:coauthVersionMax="47" xr10:uidLastSave="{86283268-37E7-4B14-8165-F66A477F972B}"/>
  <workbookProtection workbookAlgorithmName="SHA-512" workbookHashValue="NE7OzT/pCAUyf8AuH93OyqxdzahI/WQW+AlZCkelo77jhdE8AdQTt5RrXGRC6r04kWhP+dI+J4nrVcGLQWSCLg==" workbookSaltValue="YXaASkWf8wWSwDyYRo/jMw==" workbookSpinCount="100000" lockStructure="1"/>
  <bookViews>
    <workbookView xWindow="-120" yWindow="-120" windowWidth="29040" windowHeight="15840" xr2:uid="{89B2A47C-7DB4-42F3-A790-74E095226172}"/>
  </bookViews>
  <sheets>
    <sheet name="Intro &amp; Setup" sheetId="1" r:id="rId1"/>
    <sheet name="Mileage Log" sheetId="2" r:id="rId2"/>
    <sheet name="Report" sheetId="3" r:id="rId3"/>
  </sheets>
  <definedNames>
    <definedName name="_xlnm._FilterDatabase" localSheetId="1" hidden="1">'Mileage Log'!$B$10:$H$20</definedName>
    <definedName name="_xlnm.Print_Area" localSheetId="0">'Intro &amp; Setup'!$A$1:$AT$57</definedName>
    <definedName name="_xlnm.Print_Area" localSheetId="1">'Mileage Log'!$A$1:$I$1011</definedName>
    <definedName name="_xlnm.Print_Area" localSheetId="2">Report!$A$1:$AT$66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M13" i="1" l="1"/>
  <c r="Z1010" i="2"/>
  <c r="Y1010" i="2"/>
  <c r="Z1009" i="2"/>
  <c r="Y1009" i="2"/>
  <c r="Z1008" i="2"/>
  <c r="Y1008" i="2"/>
  <c r="Z1007" i="2"/>
  <c r="Y1007" i="2"/>
  <c r="Z1006" i="2"/>
  <c r="Y1006" i="2"/>
  <c r="Z1005" i="2"/>
  <c r="Y1005" i="2"/>
  <c r="Z1004" i="2"/>
  <c r="Y1004" i="2"/>
  <c r="Z1003" i="2"/>
  <c r="Y1003" i="2"/>
  <c r="Z1002" i="2"/>
  <c r="Y1002" i="2"/>
  <c r="Z1001" i="2"/>
  <c r="Y1001" i="2"/>
  <c r="Z1000" i="2"/>
  <c r="Y1000" i="2"/>
  <c r="Z999" i="2"/>
  <c r="Y999" i="2"/>
  <c r="Z998" i="2"/>
  <c r="Y998" i="2"/>
  <c r="Z997" i="2"/>
  <c r="Y997" i="2"/>
  <c r="Z996" i="2"/>
  <c r="Y996" i="2"/>
  <c r="Z995" i="2"/>
  <c r="Y995" i="2"/>
  <c r="Z994" i="2"/>
  <c r="Y994" i="2"/>
  <c r="Z993" i="2"/>
  <c r="Y993" i="2"/>
  <c r="Z992" i="2"/>
  <c r="Y992" i="2"/>
  <c r="Z991" i="2"/>
  <c r="Y991" i="2"/>
  <c r="Z990" i="2"/>
  <c r="Y990" i="2"/>
  <c r="Z989" i="2"/>
  <c r="Y989" i="2"/>
  <c r="Z988" i="2"/>
  <c r="Y988" i="2"/>
  <c r="Z987" i="2"/>
  <c r="Y987" i="2"/>
  <c r="Z986" i="2"/>
  <c r="Y986" i="2"/>
  <c r="Z985" i="2"/>
  <c r="Y985" i="2"/>
  <c r="Z984" i="2"/>
  <c r="Y984" i="2"/>
  <c r="Z983" i="2"/>
  <c r="Y983" i="2"/>
  <c r="Z982" i="2"/>
  <c r="Y982" i="2"/>
  <c r="Z981" i="2"/>
  <c r="Y981" i="2"/>
  <c r="Z980" i="2"/>
  <c r="Y980" i="2"/>
  <c r="Z979" i="2"/>
  <c r="Y979" i="2"/>
  <c r="Z978" i="2"/>
  <c r="Y978" i="2"/>
  <c r="Z977" i="2"/>
  <c r="Y977" i="2"/>
  <c r="Z976" i="2"/>
  <c r="Y976" i="2"/>
  <c r="Z975" i="2"/>
  <c r="Y975" i="2"/>
  <c r="Z974" i="2"/>
  <c r="Y974" i="2"/>
  <c r="Z973" i="2"/>
  <c r="Y973" i="2"/>
  <c r="Z972" i="2"/>
  <c r="Y972" i="2"/>
  <c r="Z971" i="2"/>
  <c r="Y971" i="2"/>
  <c r="Z970" i="2"/>
  <c r="Y970" i="2"/>
  <c r="Z969" i="2"/>
  <c r="Y969" i="2"/>
  <c r="Z968" i="2"/>
  <c r="Y968" i="2"/>
  <c r="Z967" i="2"/>
  <c r="Y967" i="2"/>
  <c r="Z966" i="2"/>
  <c r="Y966" i="2"/>
  <c r="Z965" i="2"/>
  <c r="Y965" i="2"/>
  <c r="Z964" i="2"/>
  <c r="Y964" i="2"/>
  <c r="Z963" i="2"/>
  <c r="Y963" i="2"/>
  <c r="Z962" i="2"/>
  <c r="Y962" i="2"/>
  <c r="Z961" i="2"/>
  <c r="Y961" i="2"/>
  <c r="Z960" i="2"/>
  <c r="Y960" i="2"/>
  <c r="Z959" i="2"/>
  <c r="Y959" i="2"/>
  <c r="Z958" i="2"/>
  <c r="Y958" i="2"/>
  <c r="Z957" i="2"/>
  <c r="Y957" i="2"/>
  <c r="Z956" i="2"/>
  <c r="Y956" i="2"/>
  <c r="Z955" i="2"/>
  <c r="Y955" i="2"/>
  <c r="Z954" i="2"/>
  <c r="Y954" i="2"/>
  <c r="Z953" i="2"/>
  <c r="Y953" i="2"/>
  <c r="Z952" i="2"/>
  <c r="Y952" i="2"/>
  <c r="Z951" i="2"/>
  <c r="Y951" i="2"/>
  <c r="Z950" i="2"/>
  <c r="Y950" i="2"/>
  <c r="Z949" i="2"/>
  <c r="Y949" i="2"/>
  <c r="Z948" i="2"/>
  <c r="Y948" i="2"/>
  <c r="Z947" i="2"/>
  <c r="Y947" i="2"/>
  <c r="Z946" i="2"/>
  <c r="Y946" i="2"/>
  <c r="Z945" i="2"/>
  <c r="Y945" i="2"/>
  <c r="Z944" i="2"/>
  <c r="Y944" i="2"/>
  <c r="Z943" i="2"/>
  <c r="Y943" i="2"/>
  <c r="Z942" i="2"/>
  <c r="Y942" i="2"/>
  <c r="Z941" i="2"/>
  <c r="Y941" i="2"/>
  <c r="Z940" i="2"/>
  <c r="Y940" i="2"/>
  <c r="Z939" i="2"/>
  <c r="Y939" i="2"/>
  <c r="Z938" i="2"/>
  <c r="Y938" i="2"/>
  <c r="Z937" i="2"/>
  <c r="Y937" i="2"/>
  <c r="Z936" i="2"/>
  <c r="Y936" i="2"/>
  <c r="Z935" i="2"/>
  <c r="Y935" i="2"/>
  <c r="Z934" i="2"/>
  <c r="Y934" i="2"/>
  <c r="Z933" i="2"/>
  <c r="Y933" i="2"/>
  <c r="Z932" i="2"/>
  <c r="Y932" i="2"/>
  <c r="Z931" i="2"/>
  <c r="Y931" i="2"/>
  <c r="Z930" i="2"/>
  <c r="Y930" i="2"/>
  <c r="Z929" i="2"/>
  <c r="Y929" i="2"/>
  <c r="Z928" i="2"/>
  <c r="Y928" i="2"/>
  <c r="Z927" i="2"/>
  <c r="Y927" i="2"/>
  <c r="Z926" i="2"/>
  <c r="Y926" i="2"/>
  <c r="Z925" i="2"/>
  <c r="Y925" i="2"/>
  <c r="Z924" i="2"/>
  <c r="Y924" i="2"/>
  <c r="Z923" i="2"/>
  <c r="Y923" i="2"/>
  <c r="Z922" i="2"/>
  <c r="Y922" i="2"/>
  <c r="Z921" i="2"/>
  <c r="Y921" i="2"/>
  <c r="Z920" i="2"/>
  <c r="Y920" i="2"/>
  <c r="Z919" i="2"/>
  <c r="Y919" i="2"/>
  <c r="Z918" i="2"/>
  <c r="Y918" i="2"/>
  <c r="Z917" i="2"/>
  <c r="Y917" i="2"/>
  <c r="Z916" i="2"/>
  <c r="Y916" i="2"/>
  <c r="Z915" i="2"/>
  <c r="Y915" i="2"/>
  <c r="Z914" i="2"/>
  <c r="Y914" i="2"/>
  <c r="Z913" i="2"/>
  <c r="Y913" i="2"/>
  <c r="Z912" i="2"/>
  <c r="Y912" i="2"/>
  <c r="Z911" i="2"/>
  <c r="Y911" i="2"/>
  <c r="Z910" i="2"/>
  <c r="Y910" i="2"/>
  <c r="Z909" i="2"/>
  <c r="Y909" i="2"/>
  <c r="Z908" i="2"/>
  <c r="Y908" i="2"/>
  <c r="Z907" i="2"/>
  <c r="Y907" i="2"/>
  <c r="Z906" i="2"/>
  <c r="Y906" i="2"/>
  <c r="Z905" i="2"/>
  <c r="Y905" i="2"/>
  <c r="Z904" i="2"/>
  <c r="Y904" i="2"/>
  <c r="Z903" i="2"/>
  <c r="Y903" i="2"/>
  <c r="Z902" i="2"/>
  <c r="Y902" i="2"/>
  <c r="Z901" i="2"/>
  <c r="Y901" i="2"/>
  <c r="Z900" i="2"/>
  <c r="Y900" i="2"/>
  <c r="Z899" i="2"/>
  <c r="Y899" i="2"/>
  <c r="Z898" i="2"/>
  <c r="Y898" i="2"/>
  <c r="Z897" i="2"/>
  <c r="Y897" i="2"/>
  <c r="Z896" i="2"/>
  <c r="Y896" i="2"/>
  <c r="Z895" i="2"/>
  <c r="Y895" i="2"/>
  <c r="Z894" i="2"/>
  <c r="Y894" i="2"/>
  <c r="Z893" i="2"/>
  <c r="Y893" i="2"/>
  <c r="Z892" i="2"/>
  <c r="Y892" i="2"/>
  <c r="Z891" i="2"/>
  <c r="Y891" i="2"/>
  <c r="Z890" i="2"/>
  <c r="Y890" i="2"/>
  <c r="Z889" i="2"/>
  <c r="Y889" i="2"/>
  <c r="Z888" i="2"/>
  <c r="Y888" i="2"/>
  <c r="Z887" i="2"/>
  <c r="Y887" i="2"/>
  <c r="Z886" i="2"/>
  <c r="Y886" i="2"/>
  <c r="Z885" i="2"/>
  <c r="Y885" i="2"/>
  <c r="Z884" i="2"/>
  <c r="Y884" i="2"/>
  <c r="Z883" i="2"/>
  <c r="Y883" i="2"/>
  <c r="Z882" i="2"/>
  <c r="Y882" i="2"/>
  <c r="Z881" i="2"/>
  <c r="Y881" i="2"/>
  <c r="Z880" i="2"/>
  <c r="Y880" i="2"/>
  <c r="Z879" i="2"/>
  <c r="Y879" i="2"/>
  <c r="Z878" i="2"/>
  <c r="Y878" i="2"/>
  <c r="Z877" i="2"/>
  <c r="Y877" i="2"/>
  <c r="Z876" i="2"/>
  <c r="Y876" i="2"/>
  <c r="Z875" i="2"/>
  <c r="Y875" i="2"/>
  <c r="Z874" i="2"/>
  <c r="Y874" i="2"/>
  <c r="Z873" i="2"/>
  <c r="Y873" i="2"/>
  <c r="Z872" i="2"/>
  <c r="Y872" i="2"/>
  <c r="Z871" i="2"/>
  <c r="Y871" i="2"/>
  <c r="Z870" i="2"/>
  <c r="Y870" i="2"/>
  <c r="Z869" i="2"/>
  <c r="Y869" i="2"/>
  <c r="Z868" i="2"/>
  <c r="Y868" i="2"/>
  <c r="Z867" i="2"/>
  <c r="Y867" i="2"/>
  <c r="Z866" i="2"/>
  <c r="Y866" i="2"/>
  <c r="Z865" i="2"/>
  <c r="Y865" i="2"/>
  <c r="Z864" i="2"/>
  <c r="Y864" i="2"/>
  <c r="Z863" i="2"/>
  <c r="Y863" i="2"/>
  <c r="Z862" i="2"/>
  <c r="Y862" i="2"/>
  <c r="Z861" i="2"/>
  <c r="Y861" i="2"/>
  <c r="Z860" i="2"/>
  <c r="Y860" i="2"/>
  <c r="Z859" i="2"/>
  <c r="Y859" i="2"/>
  <c r="Z858" i="2"/>
  <c r="Y858" i="2"/>
  <c r="Z857" i="2"/>
  <c r="Y857" i="2"/>
  <c r="Z856" i="2"/>
  <c r="Y856" i="2"/>
  <c r="Z855" i="2"/>
  <c r="Y855" i="2"/>
  <c r="Z854" i="2"/>
  <c r="Y854" i="2"/>
  <c r="Z853" i="2"/>
  <c r="Y853" i="2"/>
  <c r="Z852" i="2"/>
  <c r="Y852" i="2"/>
  <c r="Z851" i="2"/>
  <c r="Y851" i="2"/>
  <c r="Z850" i="2"/>
  <c r="Y850" i="2"/>
  <c r="Z849" i="2"/>
  <c r="Y849" i="2"/>
  <c r="Z848" i="2"/>
  <c r="Y848" i="2"/>
  <c r="Z847" i="2"/>
  <c r="Y847" i="2"/>
  <c r="Z846" i="2"/>
  <c r="Y846" i="2"/>
  <c r="Z845" i="2"/>
  <c r="Y845" i="2"/>
  <c r="Z844" i="2"/>
  <c r="Y844" i="2"/>
  <c r="Z843" i="2"/>
  <c r="Y843" i="2"/>
  <c r="Z842" i="2"/>
  <c r="Y842" i="2"/>
  <c r="Z841" i="2"/>
  <c r="Y841" i="2"/>
  <c r="Z840" i="2"/>
  <c r="Y840" i="2"/>
  <c r="Z839" i="2"/>
  <c r="Y839" i="2"/>
  <c r="Z838" i="2"/>
  <c r="Y838" i="2"/>
  <c r="Z837" i="2"/>
  <c r="Y837" i="2"/>
  <c r="Z836" i="2"/>
  <c r="Y836" i="2"/>
  <c r="Z835" i="2"/>
  <c r="Y835" i="2"/>
  <c r="Z834" i="2"/>
  <c r="Y834" i="2"/>
  <c r="Z833" i="2"/>
  <c r="Y833" i="2"/>
  <c r="Z832" i="2"/>
  <c r="Y832" i="2"/>
  <c r="Z831" i="2"/>
  <c r="Y831" i="2"/>
  <c r="Z830" i="2"/>
  <c r="Y830" i="2"/>
  <c r="Z829" i="2"/>
  <c r="Y829" i="2"/>
  <c r="Z828" i="2"/>
  <c r="Y828" i="2"/>
  <c r="Z827" i="2"/>
  <c r="Y827" i="2"/>
  <c r="Z826" i="2"/>
  <c r="Y826" i="2"/>
  <c r="Z825" i="2"/>
  <c r="Y825" i="2"/>
  <c r="Z824" i="2"/>
  <c r="Y824" i="2"/>
  <c r="Z823" i="2"/>
  <c r="Y823" i="2"/>
  <c r="Z822" i="2"/>
  <c r="Y822" i="2"/>
  <c r="Z821" i="2"/>
  <c r="Y821" i="2"/>
  <c r="Z820" i="2"/>
  <c r="Y820" i="2"/>
  <c r="Z819" i="2"/>
  <c r="Y819" i="2"/>
  <c r="Z818" i="2"/>
  <c r="Y818" i="2"/>
  <c r="Z817" i="2"/>
  <c r="Y817" i="2"/>
  <c r="Z816" i="2"/>
  <c r="Y816" i="2"/>
  <c r="Z815" i="2"/>
  <c r="Y815" i="2"/>
  <c r="Z814" i="2"/>
  <c r="Y814" i="2"/>
  <c r="Z813" i="2"/>
  <c r="Y813" i="2"/>
  <c r="Z812" i="2"/>
  <c r="Y812" i="2"/>
  <c r="Z811" i="2"/>
  <c r="Y811" i="2"/>
  <c r="Z810" i="2"/>
  <c r="Y810" i="2"/>
  <c r="Z809" i="2"/>
  <c r="Y809" i="2"/>
  <c r="Z808" i="2"/>
  <c r="Y808" i="2"/>
  <c r="Z807" i="2"/>
  <c r="Y807" i="2"/>
  <c r="Z806" i="2"/>
  <c r="Y806" i="2"/>
  <c r="Z805" i="2"/>
  <c r="Y805" i="2"/>
  <c r="Z804" i="2"/>
  <c r="Y804" i="2"/>
  <c r="Z803" i="2"/>
  <c r="Y803" i="2"/>
  <c r="Z802" i="2"/>
  <c r="Y802" i="2"/>
  <c r="Z801" i="2"/>
  <c r="Y801" i="2"/>
  <c r="Z800" i="2"/>
  <c r="Y800" i="2"/>
  <c r="Z799" i="2"/>
  <c r="Y799" i="2"/>
  <c r="Z798" i="2"/>
  <c r="Y798" i="2"/>
  <c r="Z797" i="2"/>
  <c r="Y797" i="2"/>
  <c r="Z796" i="2"/>
  <c r="Y796" i="2"/>
  <c r="Z795" i="2"/>
  <c r="Y795" i="2"/>
  <c r="Z794" i="2"/>
  <c r="Y794" i="2"/>
  <c r="Z793" i="2"/>
  <c r="Y793" i="2"/>
  <c r="Z792" i="2"/>
  <c r="Y792" i="2"/>
  <c r="Z791" i="2"/>
  <c r="Y791" i="2"/>
  <c r="Z790" i="2"/>
  <c r="Y790" i="2"/>
  <c r="Z789" i="2"/>
  <c r="Y789" i="2"/>
  <c r="Z788" i="2"/>
  <c r="Y788" i="2"/>
  <c r="Z787" i="2"/>
  <c r="Y787" i="2"/>
  <c r="Z786" i="2"/>
  <c r="Y786" i="2"/>
  <c r="Z785" i="2"/>
  <c r="Y785" i="2"/>
  <c r="Z784" i="2"/>
  <c r="Y784" i="2"/>
  <c r="Z783" i="2"/>
  <c r="Y783" i="2"/>
  <c r="Z782" i="2"/>
  <c r="Y782" i="2"/>
  <c r="Z781" i="2"/>
  <c r="Y781" i="2"/>
  <c r="Z780" i="2"/>
  <c r="Y780" i="2"/>
  <c r="Z779" i="2"/>
  <c r="Y779" i="2"/>
  <c r="Z778" i="2"/>
  <c r="Y778" i="2"/>
  <c r="Z777" i="2"/>
  <c r="Y777" i="2"/>
  <c r="Z776" i="2"/>
  <c r="Y776" i="2"/>
  <c r="Z775" i="2"/>
  <c r="Y775" i="2"/>
  <c r="Z774" i="2"/>
  <c r="Y774" i="2"/>
  <c r="Z773" i="2"/>
  <c r="Y773" i="2"/>
  <c r="Z772" i="2"/>
  <c r="Y772" i="2"/>
  <c r="Z771" i="2"/>
  <c r="Y771" i="2"/>
  <c r="Z770" i="2"/>
  <c r="Y770" i="2"/>
  <c r="Z769" i="2"/>
  <c r="Y769" i="2"/>
  <c r="Z768" i="2"/>
  <c r="Y768" i="2"/>
  <c r="Z767" i="2"/>
  <c r="Y767" i="2"/>
  <c r="Z766" i="2"/>
  <c r="Y766" i="2"/>
  <c r="Z765" i="2"/>
  <c r="Y765" i="2"/>
  <c r="Z764" i="2"/>
  <c r="Y764" i="2"/>
  <c r="Z763" i="2"/>
  <c r="Y763" i="2"/>
  <c r="Z762" i="2"/>
  <c r="Y762" i="2"/>
  <c r="Z761" i="2"/>
  <c r="Y761" i="2"/>
  <c r="Z760" i="2"/>
  <c r="Y760" i="2"/>
  <c r="Z759" i="2"/>
  <c r="Y759" i="2"/>
  <c r="Z758" i="2"/>
  <c r="Y758" i="2"/>
  <c r="Z757" i="2"/>
  <c r="Y757" i="2"/>
  <c r="Z756" i="2"/>
  <c r="Y756" i="2"/>
  <c r="Z755" i="2"/>
  <c r="Y755" i="2"/>
  <c r="Z754" i="2"/>
  <c r="Y754" i="2"/>
  <c r="Z753" i="2"/>
  <c r="Y753" i="2"/>
  <c r="Z752" i="2"/>
  <c r="Y752" i="2"/>
  <c r="Z751" i="2"/>
  <c r="Y751" i="2"/>
  <c r="Z750" i="2"/>
  <c r="Y750" i="2"/>
  <c r="Z749" i="2"/>
  <c r="Y749" i="2"/>
  <c r="Z748" i="2"/>
  <c r="Y748" i="2"/>
  <c r="Z747" i="2"/>
  <c r="Y747" i="2"/>
  <c r="Z746" i="2"/>
  <c r="Y746" i="2"/>
  <c r="Z745" i="2"/>
  <c r="Y745" i="2"/>
  <c r="Z744" i="2"/>
  <c r="Y744" i="2"/>
  <c r="Z743" i="2"/>
  <c r="Y743" i="2"/>
  <c r="Z742" i="2"/>
  <c r="Y742" i="2"/>
  <c r="Z741" i="2"/>
  <c r="Y741" i="2"/>
  <c r="Z740" i="2"/>
  <c r="Y740" i="2"/>
  <c r="Z739" i="2"/>
  <c r="Y739" i="2"/>
  <c r="Z738" i="2"/>
  <c r="Y738" i="2"/>
  <c r="Z737" i="2"/>
  <c r="Y737" i="2"/>
  <c r="Z736" i="2"/>
  <c r="Y736" i="2"/>
  <c r="Z735" i="2"/>
  <c r="Y735" i="2"/>
  <c r="Z734" i="2"/>
  <c r="Y734" i="2"/>
  <c r="Z733" i="2"/>
  <c r="Y733" i="2"/>
  <c r="Z732" i="2"/>
  <c r="Y732" i="2"/>
  <c r="Z731" i="2"/>
  <c r="Y731" i="2"/>
  <c r="Z730" i="2"/>
  <c r="Y730" i="2"/>
  <c r="Z729" i="2"/>
  <c r="Y729" i="2"/>
  <c r="Z728" i="2"/>
  <c r="Y728" i="2"/>
  <c r="Z727" i="2"/>
  <c r="Y727" i="2"/>
  <c r="Z726" i="2"/>
  <c r="Y726" i="2"/>
  <c r="Z725" i="2"/>
  <c r="Y725" i="2"/>
  <c r="Z724" i="2"/>
  <c r="Y724" i="2"/>
  <c r="Z723" i="2"/>
  <c r="Y723" i="2"/>
  <c r="Z722" i="2"/>
  <c r="Y722" i="2"/>
  <c r="Z721" i="2"/>
  <c r="Y721" i="2"/>
  <c r="Z720" i="2"/>
  <c r="Y720" i="2"/>
  <c r="Z719" i="2"/>
  <c r="Y719" i="2"/>
  <c r="Z718" i="2"/>
  <c r="Y718" i="2"/>
  <c r="Z717" i="2"/>
  <c r="Y717" i="2"/>
  <c r="Z716" i="2"/>
  <c r="Y716" i="2"/>
  <c r="Z715" i="2"/>
  <c r="Y715" i="2"/>
  <c r="Z714" i="2"/>
  <c r="Y714" i="2"/>
  <c r="Z713" i="2"/>
  <c r="Y713" i="2"/>
  <c r="Z712" i="2"/>
  <c r="Y712" i="2"/>
  <c r="Z711" i="2"/>
  <c r="Y711" i="2"/>
  <c r="Z710" i="2"/>
  <c r="Y710" i="2"/>
  <c r="Z709" i="2"/>
  <c r="Y709" i="2"/>
  <c r="Z708" i="2"/>
  <c r="Y708" i="2"/>
  <c r="Z707" i="2"/>
  <c r="Y707" i="2"/>
  <c r="Z706" i="2"/>
  <c r="Y706" i="2"/>
  <c r="Z705" i="2"/>
  <c r="Y705" i="2"/>
  <c r="Z704" i="2"/>
  <c r="Y704" i="2"/>
  <c r="Z703" i="2"/>
  <c r="Y703" i="2"/>
  <c r="Z702" i="2"/>
  <c r="Y702" i="2"/>
  <c r="Z701" i="2"/>
  <c r="Y701" i="2"/>
  <c r="Z700" i="2"/>
  <c r="Y700" i="2"/>
  <c r="Z699" i="2"/>
  <c r="Y699" i="2"/>
  <c r="Z698" i="2"/>
  <c r="Y698" i="2"/>
  <c r="Z697" i="2"/>
  <c r="Y697" i="2"/>
  <c r="Z696" i="2"/>
  <c r="Y696" i="2"/>
  <c r="Z695" i="2"/>
  <c r="Y695" i="2"/>
  <c r="Z694" i="2"/>
  <c r="Y694" i="2"/>
  <c r="Z693" i="2"/>
  <c r="Y693" i="2"/>
  <c r="Z692" i="2"/>
  <c r="Y692" i="2"/>
  <c r="Z691" i="2"/>
  <c r="Y691" i="2"/>
  <c r="Z690" i="2"/>
  <c r="Y690" i="2"/>
  <c r="Z689" i="2"/>
  <c r="Y689" i="2"/>
  <c r="Z688" i="2"/>
  <c r="Y688" i="2"/>
  <c r="Z687" i="2"/>
  <c r="Y687" i="2"/>
  <c r="Z686" i="2"/>
  <c r="Y686" i="2"/>
  <c r="Z685" i="2"/>
  <c r="Y685" i="2"/>
  <c r="Z684" i="2"/>
  <c r="Y684" i="2"/>
  <c r="Z683" i="2"/>
  <c r="Y683" i="2"/>
  <c r="Z682" i="2"/>
  <c r="Y682" i="2"/>
  <c r="Z681" i="2"/>
  <c r="Y681" i="2"/>
  <c r="Z680" i="2"/>
  <c r="Y680" i="2"/>
  <c r="Z679" i="2"/>
  <c r="Y679" i="2"/>
  <c r="Z678" i="2"/>
  <c r="Y678" i="2"/>
  <c r="Z677" i="2"/>
  <c r="Y677" i="2"/>
  <c r="Z676" i="2"/>
  <c r="Y676" i="2"/>
  <c r="Z675" i="2"/>
  <c r="Y675" i="2"/>
  <c r="Z674" i="2"/>
  <c r="Y674" i="2"/>
  <c r="Z673" i="2"/>
  <c r="Y673" i="2"/>
  <c r="Z672" i="2"/>
  <c r="Y672" i="2"/>
  <c r="Z671" i="2"/>
  <c r="Y671" i="2"/>
  <c r="Z670" i="2"/>
  <c r="Y670" i="2"/>
  <c r="Z669" i="2"/>
  <c r="Y669" i="2"/>
  <c r="Z668" i="2"/>
  <c r="Y668" i="2"/>
  <c r="Z667" i="2"/>
  <c r="Y667" i="2"/>
  <c r="Z666" i="2"/>
  <c r="Y666" i="2"/>
  <c r="Z665" i="2"/>
  <c r="Y665" i="2"/>
  <c r="Z664" i="2"/>
  <c r="Y664" i="2"/>
  <c r="Z663" i="2"/>
  <c r="Y663" i="2"/>
  <c r="Z662" i="2"/>
  <c r="Y662" i="2"/>
  <c r="Z661" i="2"/>
  <c r="Y661" i="2"/>
  <c r="Z660" i="2"/>
  <c r="Y660" i="2"/>
  <c r="Z659" i="2"/>
  <c r="Y659" i="2"/>
  <c r="Z658" i="2"/>
  <c r="Y658" i="2"/>
  <c r="Z657" i="2"/>
  <c r="Y657" i="2"/>
  <c r="Z656" i="2"/>
  <c r="Y656" i="2"/>
  <c r="Z655" i="2"/>
  <c r="Y655" i="2"/>
  <c r="Z654" i="2"/>
  <c r="Y654" i="2"/>
  <c r="Z653" i="2"/>
  <c r="Y653" i="2"/>
  <c r="Z652" i="2"/>
  <c r="Y652" i="2"/>
  <c r="Z651" i="2"/>
  <c r="Y651" i="2"/>
  <c r="Z650" i="2"/>
  <c r="Y650" i="2"/>
  <c r="Z649" i="2"/>
  <c r="Y649" i="2"/>
  <c r="Z648" i="2"/>
  <c r="Y648" i="2"/>
  <c r="Z647" i="2"/>
  <c r="Y647" i="2"/>
  <c r="Z646" i="2"/>
  <c r="Y646" i="2"/>
  <c r="Z645" i="2"/>
  <c r="Y645" i="2"/>
  <c r="Z644" i="2"/>
  <c r="Y644" i="2"/>
  <c r="Z643" i="2"/>
  <c r="Y643" i="2"/>
  <c r="Z642" i="2"/>
  <c r="Y642" i="2"/>
  <c r="Z641" i="2"/>
  <c r="Y641" i="2"/>
  <c r="Z640" i="2"/>
  <c r="Y640" i="2"/>
  <c r="Z639" i="2"/>
  <c r="Y639" i="2"/>
  <c r="Z638" i="2"/>
  <c r="Y638" i="2"/>
  <c r="Z637" i="2"/>
  <c r="Y637" i="2"/>
  <c r="Z636" i="2"/>
  <c r="Y636" i="2"/>
  <c r="Z635" i="2"/>
  <c r="Y635" i="2"/>
  <c r="Z634" i="2"/>
  <c r="Y634" i="2"/>
  <c r="Z633" i="2"/>
  <c r="Y633" i="2"/>
  <c r="Z632" i="2"/>
  <c r="Y632" i="2"/>
  <c r="Z631" i="2"/>
  <c r="Y631" i="2"/>
  <c r="Z630" i="2"/>
  <c r="Y630" i="2"/>
  <c r="Z629" i="2"/>
  <c r="Y629" i="2"/>
  <c r="Z628" i="2"/>
  <c r="Y628" i="2"/>
  <c r="Z627" i="2"/>
  <c r="Y627" i="2"/>
  <c r="Z626" i="2"/>
  <c r="Y626" i="2"/>
  <c r="Z625" i="2"/>
  <c r="Y625" i="2"/>
  <c r="Z624" i="2"/>
  <c r="Y624" i="2"/>
  <c r="Z623" i="2"/>
  <c r="Y623" i="2"/>
  <c r="Z622" i="2"/>
  <c r="Y622" i="2"/>
  <c r="Z621" i="2"/>
  <c r="Y621" i="2"/>
  <c r="Z620" i="2"/>
  <c r="Y620" i="2"/>
  <c r="Z619" i="2"/>
  <c r="Y619" i="2"/>
  <c r="Z618" i="2"/>
  <c r="Y618" i="2"/>
  <c r="Z617" i="2"/>
  <c r="Y617" i="2"/>
  <c r="Z616" i="2"/>
  <c r="Y616" i="2"/>
  <c r="Z615" i="2"/>
  <c r="Y615" i="2"/>
  <c r="Z614" i="2"/>
  <c r="Y614" i="2"/>
  <c r="Z613" i="2"/>
  <c r="Y613" i="2"/>
  <c r="Z612" i="2"/>
  <c r="Y612" i="2"/>
  <c r="Z611" i="2"/>
  <c r="Y611" i="2"/>
  <c r="Z610" i="2"/>
  <c r="Y610" i="2"/>
  <c r="Z609" i="2"/>
  <c r="Y609" i="2"/>
  <c r="Z608" i="2"/>
  <c r="Y608" i="2"/>
  <c r="Z607" i="2"/>
  <c r="Y607" i="2"/>
  <c r="Z606" i="2"/>
  <c r="Y606" i="2"/>
  <c r="Z605" i="2"/>
  <c r="Y605" i="2"/>
  <c r="Z604" i="2"/>
  <c r="Y604" i="2"/>
  <c r="Z603" i="2"/>
  <c r="Y603" i="2"/>
  <c r="Z602" i="2"/>
  <c r="Y602" i="2"/>
  <c r="Z601" i="2"/>
  <c r="Y601" i="2"/>
  <c r="Z600" i="2"/>
  <c r="Y600" i="2"/>
  <c r="Z599" i="2"/>
  <c r="Y599" i="2"/>
  <c r="Z598" i="2"/>
  <c r="Y598" i="2"/>
  <c r="Z597" i="2"/>
  <c r="Y597" i="2"/>
  <c r="Z596" i="2"/>
  <c r="Y596" i="2"/>
  <c r="Z595" i="2"/>
  <c r="Y595" i="2"/>
  <c r="Z594" i="2"/>
  <c r="Y594" i="2"/>
  <c r="Z593" i="2"/>
  <c r="Y593" i="2"/>
  <c r="Z592" i="2"/>
  <c r="Y592" i="2"/>
  <c r="Z591" i="2"/>
  <c r="Y591" i="2"/>
  <c r="Z590" i="2"/>
  <c r="Y590" i="2"/>
  <c r="Z589" i="2"/>
  <c r="Y589" i="2"/>
  <c r="Z588" i="2"/>
  <c r="Y588" i="2"/>
  <c r="Z587" i="2"/>
  <c r="Y587" i="2"/>
  <c r="Z586" i="2"/>
  <c r="Y586" i="2"/>
  <c r="Z585" i="2"/>
  <c r="Y585" i="2"/>
  <c r="Z584" i="2"/>
  <c r="Y584" i="2"/>
  <c r="Z583" i="2"/>
  <c r="Y583" i="2"/>
  <c r="Z582" i="2"/>
  <c r="Y582" i="2"/>
  <c r="Z581" i="2"/>
  <c r="Y581" i="2"/>
  <c r="Z580" i="2"/>
  <c r="Y580" i="2"/>
  <c r="Z579" i="2"/>
  <c r="Y579" i="2"/>
  <c r="Z578" i="2"/>
  <c r="Y578" i="2"/>
  <c r="Z577" i="2"/>
  <c r="Y577" i="2"/>
  <c r="Z576" i="2"/>
  <c r="Y576" i="2"/>
  <c r="Z575" i="2"/>
  <c r="Y575" i="2"/>
  <c r="Z574" i="2"/>
  <c r="Y574" i="2"/>
  <c r="Z573" i="2"/>
  <c r="Y573" i="2"/>
  <c r="Z572" i="2"/>
  <c r="Y572" i="2"/>
  <c r="Z571" i="2"/>
  <c r="Y571" i="2"/>
  <c r="Z570" i="2"/>
  <c r="Y570" i="2"/>
  <c r="Z569" i="2"/>
  <c r="Y569" i="2"/>
  <c r="Z568" i="2"/>
  <c r="Y568" i="2"/>
  <c r="Z567" i="2"/>
  <c r="Y567" i="2"/>
  <c r="Z566" i="2"/>
  <c r="Y566" i="2"/>
  <c r="Z565" i="2"/>
  <c r="Y565" i="2"/>
  <c r="Z564" i="2"/>
  <c r="Y564" i="2"/>
  <c r="Z563" i="2"/>
  <c r="Y563" i="2"/>
  <c r="Z562" i="2"/>
  <c r="Y562" i="2"/>
  <c r="Z561" i="2"/>
  <c r="Y561" i="2"/>
  <c r="Z560" i="2"/>
  <c r="Y560" i="2"/>
  <c r="Z559" i="2"/>
  <c r="Y559" i="2"/>
  <c r="Z558" i="2"/>
  <c r="Y558" i="2"/>
  <c r="Z557" i="2"/>
  <c r="Y557" i="2"/>
  <c r="Z556" i="2"/>
  <c r="Y556" i="2"/>
  <c r="Z555" i="2"/>
  <c r="Y555" i="2"/>
  <c r="Z554" i="2"/>
  <c r="Y554" i="2"/>
  <c r="Z553" i="2"/>
  <c r="Y553" i="2"/>
  <c r="Z552" i="2"/>
  <c r="Y552" i="2"/>
  <c r="Z551" i="2"/>
  <c r="Y551" i="2"/>
  <c r="Z550" i="2"/>
  <c r="Y550" i="2"/>
  <c r="Z549" i="2"/>
  <c r="Y549" i="2"/>
  <c r="Z548" i="2"/>
  <c r="Y548" i="2"/>
  <c r="Z547" i="2"/>
  <c r="Y547" i="2"/>
  <c r="Z546" i="2"/>
  <c r="Y546" i="2"/>
  <c r="Z545" i="2"/>
  <c r="Y545" i="2"/>
  <c r="Z544" i="2"/>
  <c r="Y544" i="2"/>
  <c r="Z543" i="2"/>
  <c r="Y543" i="2"/>
  <c r="Z542" i="2"/>
  <c r="Y542" i="2"/>
  <c r="Z541" i="2"/>
  <c r="Y541" i="2"/>
  <c r="Z540" i="2"/>
  <c r="Y540" i="2"/>
  <c r="Z539" i="2"/>
  <c r="Y539" i="2"/>
  <c r="Z538" i="2"/>
  <c r="Y538" i="2"/>
  <c r="Z537" i="2"/>
  <c r="Y537" i="2"/>
  <c r="Z536" i="2"/>
  <c r="Y536" i="2"/>
  <c r="Z535" i="2"/>
  <c r="Y535" i="2"/>
  <c r="Z534" i="2"/>
  <c r="Y534" i="2"/>
  <c r="Z533" i="2"/>
  <c r="Y533" i="2"/>
  <c r="Z532" i="2"/>
  <c r="Y532" i="2"/>
  <c r="Z531" i="2"/>
  <c r="Y531" i="2"/>
  <c r="Z530" i="2"/>
  <c r="Y530" i="2"/>
  <c r="Z529" i="2"/>
  <c r="Y529" i="2"/>
  <c r="Z528" i="2"/>
  <c r="Y528" i="2"/>
  <c r="Z527" i="2"/>
  <c r="Y527" i="2"/>
  <c r="Z526" i="2"/>
  <c r="Y526" i="2"/>
  <c r="Z525" i="2"/>
  <c r="Y525" i="2"/>
  <c r="Z524" i="2"/>
  <c r="Y524" i="2"/>
  <c r="Z523" i="2"/>
  <c r="Y523" i="2"/>
  <c r="Z522" i="2"/>
  <c r="Y522" i="2"/>
  <c r="Z521" i="2"/>
  <c r="Y521" i="2"/>
  <c r="Z520" i="2"/>
  <c r="Y520" i="2"/>
  <c r="Z519" i="2"/>
  <c r="Y519" i="2"/>
  <c r="Z518" i="2"/>
  <c r="Y518" i="2"/>
  <c r="Z517" i="2"/>
  <c r="Y517" i="2"/>
  <c r="Z516" i="2"/>
  <c r="Y516" i="2"/>
  <c r="Z515" i="2"/>
  <c r="Y515" i="2"/>
  <c r="Z514" i="2"/>
  <c r="Y514" i="2"/>
  <c r="Z513" i="2"/>
  <c r="Y513" i="2"/>
  <c r="Z512" i="2"/>
  <c r="Y512" i="2"/>
  <c r="Z511" i="2"/>
  <c r="Y511" i="2"/>
  <c r="Z510" i="2"/>
  <c r="Y510" i="2"/>
  <c r="Z509" i="2"/>
  <c r="Y509" i="2"/>
  <c r="Z508" i="2"/>
  <c r="Y508" i="2"/>
  <c r="Z507" i="2"/>
  <c r="Y507" i="2"/>
  <c r="Z506" i="2"/>
  <c r="Y506" i="2"/>
  <c r="Z505" i="2"/>
  <c r="Y505" i="2"/>
  <c r="Z504" i="2"/>
  <c r="Y504" i="2"/>
  <c r="Z503" i="2"/>
  <c r="Y503" i="2"/>
  <c r="Z502" i="2"/>
  <c r="Y502" i="2"/>
  <c r="Z501" i="2"/>
  <c r="Y501" i="2"/>
  <c r="Z500" i="2"/>
  <c r="Y500" i="2"/>
  <c r="Z499" i="2"/>
  <c r="Y499" i="2"/>
  <c r="Z498" i="2"/>
  <c r="Y498" i="2"/>
  <c r="Z497" i="2"/>
  <c r="Y497" i="2"/>
  <c r="Z496" i="2"/>
  <c r="Y496" i="2"/>
  <c r="Z495" i="2"/>
  <c r="Y495" i="2"/>
  <c r="Z494" i="2"/>
  <c r="Y494" i="2"/>
  <c r="Z493" i="2"/>
  <c r="Y493" i="2"/>
  <c r="Z492" i="2"/>
  <c r="Y492" i="2"/>
  <c r="Z491" i="2"/>
  <c r="Y491" i="2"/>
  <c r="Z490" i="2"/>
  <c r="Y490" i="2"/>
  <c r="Z489" i="2"/>
  <c r="Y489" i="2"/>
  <c r="Z488" i="2"/>
  <c r="Y488" i="2"/>
  <c r="Z487" i="2"/>
  <c r="Y487" i="2"/>
  <c r="Z486" i="2"/>
  <c r="Y486" i="2"/>
  <c r="Z485" i="2"/>
  <c r="Y485" i="2"/>
  <c r="Z484" i="2"/>
  <c r="Y484" i="2"/>
  <c r="Z483" i="2"/>
  <c r="Y483" i="2"/>
  <c r="Z482" i="2"/>
  <c r="Y482" i="2"/>
  <c r="Z481" i="2"/>
  <c r="Y481" i="2"/>
  <c r="Z480" i="2"/>
  <c r="Y480" i="2"/>
  <c r="Z479" i="2"/>
  <c r="Y479" i="2"/>
  <c r="Z478" i="2"/>
  <c r="Y478" i="2"/>
  <c r="Z477" i="2"/>
  <c r="Y477" i="2"/>
  <c r="Z476" i="2"/>
  <c r="Y476" i="2"/>
  <c r="Z475" i="2"/>
  <c r="Y475" i="2"/>
  <c r="Z474" i="2"/>
  <c r="Y474" i="2"/>
  <c r="Z473" i="2"/>
  <c r="Y473" i="2"/>
  <c r="Z472" i="2"/>
  <c r="Y472" i="2"/>
  <c r="Z471" i="2"/>
  <c r="Y471" i="2"/>
  <c r="Z470" i="2"/>
  <c r="Y470" i="2"/>
  <c r="Z469" i="2"/>
  <c r="Y469" i="2"/>
  <c r="Z468" i="2"/>
  <c r="Y468" i="2"/>
  <c r="Z467" i="2"/>
  <c r="Y467" i="2"/>
  <c r="Z466" i="2"/>
  <c r="Y466" i="2"/>
  <c r="Z465" i="2"/>
  <c r="Y465" i="2"/>
  <c r="Z464" i="2"/>
  <c r="Y464" i="2"/>
  <c r="Z463" i="2"/>
  <c r="Y463" i="2"/>
  <c r="Z462" i="2"/>
  <c r="Y462" i="2"/>
  <c r="Z461" i="2"/>
  <c r="Y461" i="2"/>
  <c r="Z460" i="2"/>
  <c r="Y460" i="2"/>
  <c r="Z459" i="2"/>
  <c r="Y459" i="2"/>
  <c r="Z458" i="2"/>
  <c r="Y458" i="2"/>
  <c r="Z457" i="2"/>
  <c r="Y457" i="2"/>
  <c r="Z456" i="2"/>
  <c r="Y456" i="2"/>
  <c r="Z455" i="2"/>
  <c r="Y455" i="2"/>
  <c r="Z454" i="2"/>
  <c r="Y454" i="2"/>
  <c r="Z453" i="2"/>
  <c r="Y453" i="2"/>
  <c r="Z452" i="2"/>
  <c r="Y452" i="2"/>
  <c r="Z451" i="2"/>
  <c r="Y451" i="2"/>
  <c r="Z450" i="2"/>
  <c r="Y450" i="2"/>
  <c r="Z449" i="2"/>
  <c r="Y449" i="2"/>
  <c r="Z448" i="2"/>
  <c r="Y448" i="2"/>
  <c r="Z447" i="2"/>
  <c r="Y447" i="2"/>
  <c r="Z446" i="2"/>
  <c r="Y446" i="2"/>
  <c r="Z445" i="2"/>
  <c r="Y445" i="2"/>
  <c r="Z444" i="2"/>
  <c r="Y444" i="2"/>
  <c r="Z443" i="2"/>
  <c r="Y443" i="2"/>
  <c r="Z442" i="2"/>
  <c r="Y442" i="2"/>
  <c r="Z441" i="2"/>
  <c r="Y441" i="2"/>
  <c r="Z440" i="2"/>
  <c r="Y440" i="2"/>
  <c r="Z439" i="2"/>
  <c r="Y439" i="2"/>
  <c r="Z438" i="2"/>
  <c r="Y438" i="2"/>
  <c r="Z437" i="2"/>
  <c r="Y437" i="2"/>
  <c r="Z436" i="2"/>
  <c r="Y436" i="2"/>
  <c r="Z435" i="2"/>
  <c r="Y435" i="2"/>
  <c r="Z434" i="2"/>
  <c r="Y434" i="2"/>
  <c r="Z433" i="2"/>
  <c r="Y433" i="2"/>
  <c r="Z432" i="2"/>
  <c r="Y432" i="2"/>
  <c r="Z431" i="2"/>
  <c r="Y431" i="2"/>
  <c r="Z430" i="2"/>
  <c r="Y430" i="2"/>
  <c r="Z429" i="2"/>
  <c r="Y429" i="2"/>
  <c r="Z428" i="2"/>
  <c r="Y428" i="2"/>
  <c r="Z427" i="2"/>
  <c r="Y427" i="2"/>
  <c r="Z426" i="2"/>
  <c r="Y426" i="2"/>
  <c r="Z425" i="2"/>
  <c r="Y425" i="2"/>
  <c r="Z424" i="2"/>
  <c r="Y424" i="2"/>
  <c r="Z423" i="2"/>
  <c r="Y423" i="2"/>
  <c r="Z422" i="2"/>
  <c r="Y422" i="2"/>
  <c r="Z421" i="2"/>
  <c r="Y421" i="2"/>
  <c r="Z420" i="2"/>
  <c r="Y420" i="2"/>
  <c r="Z419" i="2"/>
  <c r="Y419" i="2"/>
  <c r="Z418" i="2"/>
  <c r="Y418" i="2"/>
  <c r="Z417" i="2"/>
  <c r="Y417" i="2"/>
  <c r="Z416" i="2"/>
  <c r="Y416" i="2"/>
  <c r="Z415" i="2"/>
  <c r="Y415" i="2"/>
  <c r="Z414" i="2"/>
  <c r="Y414" i="2"/>
  <c r="Z413" i="2"/>
  <c r="Y413" i="2"/>
  <c r="Z412" i="2"/>
  <c r="Y412" i="2"/>
  <c r="Z411" i="2"/>
  <c r="Y411" i="2"/>
  <c r="Z410" i="2"/>
  <c r="Y410" i="2"/>
  <c r="Z409" i="2"/>
  <c r="Y409" i="2"/>
  <c r="Z408" i="2"/>
  <c r="Y408" i="2"/>
  <c r="Z407" i="2"/>
  <c r="Y407" i="2"/>
  <c r="Z406" i="2"/>
  <c r="Y406" i="2"/>
  <c r="Z405" i="2"/>
  <c r="Y405" i="2"/>
  <c r="Z404" i="2"/>
  <c r="Y404" i="2"/>
  <c r="Z403" i="2"/>
  <c r="Y403" i="2"/>
  <c r="Z402" i="2"/>
  <c r="Y402" i="2"/>
  <c r="Z401" i="2"/>
  <c r="Y401" i="2"/>
  <c r="Z400" i="2"/>
  <c r="Y400" i="2"/>
  <c r="Z399" i="2"/>
  <c r="Y399" i="2"/>
  <c r="Z398" i="2"/>
  <c r="Y398" i="2"/>
  <c r="Z397" i="2"/>
  <c r="Y397" i="2"/>
  <c r="Z396" i="2"/>
  <c r="Y396" i="2"/>
  <c r="Z395" i="2"/>
  <c r="Y395" i="2"/>
  <c r="Z394" i="2"/>
  <c r="Y394" i="2"/>
  <c r="Z393" i="2"/>
  <c r="Y393" i="2"/>
  <c r="Z392" i="2"/>
  <c r="Y392" i="2"/>
  <c r="Z391" i="2"/>
  <c r="Y391" i="2"/>
  <c r="Z390" i="2"/>
  <c r="Y390" i="2"/>
  <c r="Z389" i="2"/>
  <c r="Y389" i="2"/>
  <c r="Z388" i="2"/>
  <c r="Y388" i="2"/>
  <c r="Z387" i="2"/>
  <c r="Y387" i="2"/>
  <c r="Z386" i="2"/>
  <c r="Y386" i="2"/>
  <c r="Z385" i="2"/>
  <c r="Y385" i="2"/>
  <c r="Z384" i="2"/>
  <c r="Y384" i="2"/>
  <c r="Z383" i="2"/>
  <c r="Y383" i="2"/>
  <c r="Z382" i="2"/>
  <c r="Y382" i="2"/>
  <c r="Z381" i="2"/>
  <c r="Y381" i="2"/>
  <c r="Z380" i="2"/>
  <c r="Y380" i="2"/>
  <c r="Z379" i="2"/>
  <c r="Y379" i="2"/>
  <c r="Z378" i="2"/>
  <c r="Y378" i="2"/>
  <c r="Z377" i="2"/>
  <c r="Y377" i="2"/>
  <c r="Z376" i="2"/>
  <c r="Y376" i="2"/>
  <c r="Z375" i="2"/>
  <c r="Y375" i="2"/>
  <c r="Z374" i="2"/>
  <c r="Y374" i="2"/>
  <c r="Z373" i="2"/>
  <c r="Y373" i="2"/>
  <c r="Z372" i="2"/>
  <c r="Y372" i="2"/>
  <c r="Z371" i="2"/>
  <c r="Y371" i="2"/>
  <c r="Z370" i="2"/>
  <c r="Y370" i="2"/>
  <c r="Z369" i="2"/>
  <c r="Y369" i="2"/>
  <c r="Z368" i="2"/>
  <c r="Y368" i="2"/>
  <c r="Z367" i="2"/>
  <c r="Y367" i="2"/>
  <c r="Z366" i="2"/>
  <c r="Y366" i="2"/>
  <c r="Z365" i="2"/>
  <c r="Y365" i="2"/>
  <c r="Z364" i="2"/>
  <c r="Y364" i="2"/>
  <c r="Z363" i="2"/>
  <c r="Y363" i="2"/>
  <c r="Z362" i="2"/>
  <c r="Y362" i="2"/>
  <c r="Z361" i="2"/>
  <c r="Y361" i="2"/>
  <c r="Z360" i="2"/>
  <c r="Y360" i="2"/>
  <c r="Z359" i="2"/>
  <c r="Y359" i="2"/>
  <c r="Z358" i="2"/>
  <c r="Y358" i="2"/>
  <c r="Z357" i="2"/>
  <c r="Y357" i="2"/>
  <c r="Z356" i="2"/>
  <c r="Y356" i="2"/>
  <c r="Z355" i="2"/>
  <c r="Y355" i="2"/>
  <c r="Z354" i="2"/>
  <c r="Y354" i="2"/>
  <c r="Z353" i="2"/>
  <c r="Y353" i="2"/>
  <c r="Z352" i="2"/>
  <c r="Y352" i="2"/>
  <c r="Z351" i="2"/>
  <c r="Y351" i="2"/>
  <c r="Z350" i="2"/>
  <c r="Y350" i="2"/>
  <c r="Z349" i="2"/>
  <c r="Y349" i="2"/>
  <c r="Z348" i="2"/>
  <c r="Y348" i="2"/>
  <c r="Z347" i="2"/>
  <c r="Y347" i="2"/>
  <c r="Z346" i="2"/>
  <c r="Y346" i="2"/>
  <c r="Z345" i="2"/>
  <c r="Y345" i="2"/>
  <c r="Z344" i="2"/>
  <c r="Y344" i="2"/>
  <c r="Z343" i="2"/>
  <c r="Y343" i="2"/>
  <c r="Z342" i="2"/>
  <c r="Y342" i="2"/>
  <c r="Z341" i="2"/>
  <c r="Y341" i="2"/>
  <c r="Z340" i="2"/>
  <c r="Y340" i="2"/>
  <c r="Z339" i="2"/>
  <c r="Y339" i="2"/>
  <c r="Z338" i="2"/>
  <c r="Y338" i="2"/>
  <c r="Z337" i="2"/>
  <c r="Y337" i="2"/>
  <c r="Z336" i="2"/>
  <c r="Y336" i="2"/>
  <c r="Z335" i="2"/>
  <c r="Y335" i="2"/>
  <c r="Z334" i="2"/>
  <c r="Y334" i="2"/>
  <c r="Z333" i="2"/>
  <c r="Y333" i="2"/>
  <c r="Z332" i="2"/>
  <c r="Y332" i="2"/>
  <c r="Z331" i="2"/>
  <c r="Y331" i="2"/>
  <c r="Z330" i="2"/>
  <c r="Y330" i="2"/>
  <c r="Z329" i="2"/>
  <c r="Y329" i="2"/>
  <c r="Z328" i="2"/>
  <c r="Y328" i="2"/>
  <c r="Z327" i="2"/>
  <c r="Y327" i="2"/>
  <c r="Z326" i="2"/>
  <c r="Y326" i="2"/>
  <c r="Z325" i="2"/>
  <c r="Y325" i="2"/>
  <c r="Z324" i="2"/>
  <c r="Y324" i="2"/>
  <c r="Z323" i="2"/>
  <c r="Y323" i="2"/>
  <c r="Z322" i="2"/>
  <c r="Y322" i="2"/>
  <c r="Z321" i="2"/>
  <c r="Y321" i="2"/>
  <c r="Z320" i="2"/>
  <c r="Y320" i="2"/>
  <c r="Z319" i="2"/>
  <c r="Y319" i="2"/>
  <c r="Z318" i="2"/>
  <c r="Y318" i="2"/>
  <c r="Z317" i="2"/>
  <c r="Y317" i="2"/>
  <c r="Z316" i="2"/>
  <c r="Y316" i="2"/>
  <c r="Z315" i="2"/>
  <c r="Y315" i="2"/>
  <c r="Z314" i="2"/>
  <c r="Y314" i="2"/>
  <c r="Z313" i="2"/>
  <c r="Y313" i="2"/>
  <c r="Z312" i="2"/>
  <c r="Y312" i="2"/>
  <c r="Z311" i="2"/>
  <c r="Y311" i="2"/>
  <c r="Z310" i="2"/>
  <c r="Y310" i="2"/>
  <c r="Z309" i="2"/>
  <c r="Y309" i="2"/>
  <c r="Z308" i="2"/>
  <c r="Y308" i="2"/>
  <c r="Z307" i="2"/>
  <c r="Y307" i="2"/>
  <c r="Z306" i="2"/>
  <c r="Y306" i="2"/>
  <c r="Z305" i="2"/>
  <c r="Y305" i="2"/>
  <c r="Z304" i="2"/>
  <c r="Y304" i="2"/>
  <c r="Z303" i="2"/>
  <c r="Y303" i="2"/>
  <c r="Z302" i="2"/>
  <c r="Y302" i="2"/>
  <c r="Z301" i="2"/>
  <c r="Y301" i="2"/>
  <c r="Z300" i="2"/>
  <c r="Y300" i="2"/>
  <c r="Z299" i="2"/>
  <c r="Y299" i="2"/>
  <c r="Z298" i="2"/>
  <c r="Y298" i="2"/>
  <c r="Z297" i="2"/>
  <c r="Y297" i="2"/>
  <c r="Z296" i="2"/>
  <c r="Y296" i="2"/>
  <c r="Z295" i="2"/>
  <c r="Y295" i="2"/>
  <c r="Z294" i="2"/>
  <c r="Y294" i="2"/>
  <c r="Z293" i="2"/>
  <c r="Y293" i="2"/>
  <c r="Z292" i="2"/>
  <c r="Y292" i="2"/>
  <c r="Z291" i="2"/>
  <c r="Y291" i="2"/>
  <c r="Z290" i="2"/>
  <c r="Y290" i="2"/>
  <c r="Z289" i="2"/>
  <c r="Y289" i="2"/>
  <c r="Z288" i="2"/>
  <c r="Y288" i="2"/>
  <c r="Z287" i="2"/>
  <c r="Y287" i="2"/>
  <c r="Z286" i="2"/>
  <c r="Y286" i="2"/>
  <c r="Z285" i="2"/>
  <c r="Y285" i="2"/>
  <c r="Z284" i="2"/>
  <c r="Y284" i="2"/>
  <c r="Z283" i="2"/>
  <c r="Y283" i="2"/>
  <c r="Z282" i="2"/>
  <c r="Y282" i="2"/>
  <c r="Z281" i="2"/>
  <c r="Y281" i="2"/>
  <c r="Z280" i="2"/>
  <c r="Y280" i="2"/>
  <c r="Z279" i="2"/>
  <c r="Y279" i="2"/>
  <c r="Z278" i="2"/>
  <c r="Y278" i="2"/>
  <c r="Z277" i="2"/>
  <c r="Y277" i="2"/>
  <c r="Z276" i="2"/>
  <c r="Y276" i="2"/>
  <c r="Z275" i="2"/>
  <c r="Y275" i="2"/>
  <c r="Z274" i="2"/>
  <c r="Y274" i="2"/>
  <c r="Z273" i="2"/>
  <c r="Y273" i="2"/>
  <c r="Z272" i="2"/>
  <c r="Y272" i="2"/>
  <c r="Z271" i="2"/>
  <c r="Y271" i="2"/>
  <c r="Z270" i="2"/>
  <c r="Y270" i="2"/>
  <c r="Z269" i="2"/>
  <c r="Y269" i="2"/>
  <c r="Z268" i="2"/>
  <c r="Y268" i="2"/>
  <c r="Z267" i="2"/>
  <c r="Y267" i="2"/>
  <c r="Z266" i="2"/>
  <c r="Y266" i="2"/>
  <c r="Z265" i="2"/>
  <c r="Y265" i="2"/>
  <c r="Z264" i="2"/>
  <c r="Y264" i="2"/>
  <c r="Z263" i="2"/>
  <c r="Y263" i="2"/>
  <c r="Z262" i="2"/>
  <c r="Y262" i="2"/>
  <c r="Z261" i="2"/>
  <c r="Y261" i="2"/>
  <c r="Z260" i="2"/>
  <c r="Y260" i="2"/>
  <c r="Z259" i="2"/>
  <c r="Y259" i="2"/>
  <c r="Z258" i="2"/>
  <c r="Y258" i="2"/>
  <c r="Z257" i="2"/>
  <c r="Y257" i="2"/>
  <c r="Z256" i="2"/>
  <c r="Y256" i="2"/>
  <c r="Z255" i="2"/>
  <c r="Y255" i="2"/>
  <c r="Z254" i="2"/>
  <c r="Y254" i="2"/>
  <c r="Z253" i="2"/>
  <c r="Y253" i="2"/>
  <c r="Z252" i="2"/>
  <c r="Y252" i="2"/>
  <c r="Z251" i="2"/>
  <c r="Y251" i="2"/>
  <c r="Z250" i="2"/>
  <c r="Y250" i="2"/>
  <c r="Z249" i="2"/>
  <c r="Y249" i="2"/>
  <c r="Z248" i="2"/>
  <c r="Y248" i="2"/>
  <c r="Z247" i="2"/>
  <c r="Y247" i="2"/>
  <c r="Z246" i="2"/>
  <c r="Y246" i="2"/>
  <c r="Z245" i="2"/>
  <c r="Y245" i="2"/>
  <c r="Z244" i="2"/>
  <c r="Y244" i="2"/>
  <c r="Z243" i="2"/>
  <c r="Y243" i="2"/>
  <c r="Z242" i="2"/>
  <c r="Y242" i="2"/>
  <c r="Z241" i="2"/>
  <c r="Y241" i="2"/>
  <c r="Z240" i="2"/>
  <c r="Y240" i="2"/>
  <c r="Z239" i="2"/>
  <c r="Y239" i="2"/>
  <c r="Z238" i="2"/>
  <c r="Y238" i="2"/>
  <c r="Z237" i="2"/>
  <c r="Y237" i="2"/>
  <c r="Z236" i="2"/>
  <c r="Y236" i="2"/>
  <c r="Z235" i="2"/>
  <c r="Y235" i="2"/>
  <c r="Z234" i="2"/>
  <c r="Y234" i="2"/>
  <c r="Z233" i="2"/>
  <c r="Y233" i="2"/>
  <c r="Z232" i="2"/>
  <c r="Y232" i="2"/>
  <c r="Z231" i="2"/>
  <c r="Y231" i="2"/>
  <c r="Z230" i="2"/>
  <c r="Y230" i="2"/>
  <c r="Z229" i="2"/>
  <c r="Y229" i="2"/>
  <c r="Z228" i="2"/>
  <c r="Y228" i="2"/>
  <c r="Z227" i="2"/>
  <c r="Y227" i="2"/>
  <c r="Z226" i="2"/>
  <c r="Y226" i="2"/>
  <c r="Z225" i="2"/>
  <c r="Y225" i="2"/>
  <c r="Z224" i="2"/>
  <c r="Y224" i="2"/>
  <c r="Z223" i="2"/>
  <c r="Y223" i="2"/>
  <c r="Z222" i="2"/>
  <c r="Y222" i="2"/>
  <c r="Z221" i="2"/>
  <c r="Y221" i="2"/>
  <c r="Z220" i="2"/>
  <c r="Y220" i="2"/>
  <c r="Z219" i="2"/>
  <c r="Y219" i="2"/>
  <c r="Z218" i="2"/>
  <c r="Y218" i="2"/>
  <c r="Z217" i="2"/>
  <c r="Y217" i="2"/>
  <c r="Z216" i="2"/>
  <c r="Y216" i="2"/>
  <c r="Z215" i="2"/>
  <c r="Y215" i="2"/>
  <c r="Z214" i="2"/>
  <c r="Y214" i="2"/>
  <c r="Z213" i="2"/>
  <c r="Y213" i="2"/>
  <c r="Z212" i="2"/>
  <c r="Y212" i="2"/>
  <c r="Z211" i="2"/>
  <c r="Y211" i="2"/>
  <c r="Z210" i="2"/>
  <c r="Y210" i="2"/>
  <c r="Z209" i="2"/>
  <c r="Y209" i="2"/>
  <c r="Z208" i="2"/>
  <c r="Y208" i="2"/>
  <c r="Z207" i="2"/>
  <c r="Y207" i="2"/>
  <c r="Z206" i="2"/>
  <c r="Y206" i="2"/>
  <c r="Z205" i="2"/>
  <c r="Y205" i="2"/>
  <c r="Z204" i="2"/>
  <c r="Y204" i="2"/>
  <c r="Z203" i="2"/>
  <c r="Y203" i="2"/>
  <c r="Z202" i="2"/>
  <c r="Y202" i="2"/>
  <c r="Z201" i="2"/>
  <c r="Y201" i="2"/>
  <c r="Z200" i="2"/>
  <c r="Y200" i="2"/>
  <c r="Z199" i="2"/>
  <c r="Y199" i="2"/>
  <c r="Z198" i="2"/>
  <c r="Y198" i="2"/>
  <c r="Z197" i="2"/>
  <c r="Y197" i="2"/>
  <c r="Z196" i="2"/>
  <c r="Y196" i="2"/>
  <c r="Z195" i="2"/>
  <c r="Y195" i="2"/>
  <c r="Z194" i="2"/>
  <c r="Y194" i="2"/>
  <c r="Z193" i="2"/>
  <c r="Y193" i="2"/>
  <c r="Z192" i="2"/>
  <c r="Y192" i="2"/>
  <c r="Z191" i="2"/>
  <c r="Y191" i="2"/>
  <c r="Z190" i="2"/>
  <c r="Y190" i="2"/>
  <c r="Z189" i="2"/>
  <c r="Y189" i="2"/>
  <c r="Z188" i="2"/>
  <c r="Y188" i="2"/>
  <c r="Z187" i="2"/>
  <c r="Y187" i="2"/>
  <c r="Z186" i="2"/>
  <c r="Y186" i="2"/>
  <c r="Z185" i="2"/>
  <c r="Y185" i="2"/>
  <c r="Z184" i="2"/>
  <c r="Y184" i="2"/>
  <c r="Z183" i="2"/>
  <c r="Y183" i="2"/>
  <c r="Z182" i="2"/>
  <c r="Y182" i="2"/>
  <c r="Z181" i="2"/>
  <c r="Y181" i="2"/>
  <c r="Z180" i="2"/>
  <c r="Y180" i="2"/>
  <c r="Z179" i="2"/>
  <c r="Y179" i="2"/>
  <c r="Z178" i="2"/>
  <c r="Y178" i="2"/>
  <c r="Z177" i="2"/>
  <c r="Y177" i="2"/>
  <c r="Z176" i="2"/>
  <c r="Y176" i="2"/>
  <c r="Z175" i="2"/>
  <c r="Y175" i="2"/>
  <c r="Z174" i="2"/>
  <c r="Y174" i="2"/>
  <c r="Z173" i="2"/>
  <c r="Y173" i="2"/>
  <c r="Z172" i="2"/>
  <c r="Y172" i="2"/>
  <c r="Z171" i="2"/>
  <c r="Y171" i="2"/>
  <c r="Z170" i="2"/>
  <c r="Y170" i="2"/>
  <c r="Z169" i="2"/>
  <c r="Y169" i="2"/>
  <c r="Z168" i="2"/>
  <c r="Y168" i="2"/>
  <c r="Z167" i="2"/>
  <c r="Y167" i="2"/>
  <c r="Z166" i="2"/>
  <c r="Y166" i="2"/>
  <c r="Z165" i="2"/>
  <c r="Y165" i="2"/>
  <c r="Z164" i="2"/>
  <c r="Y164" i="2"/>
  <c r="Z163" i="2"/>
  <c r="Y163" i="2"/>
  <c r="Z162" i="2"/>
  <c r="Y162" i="2"/>
  <c r="Z161" i="2"/>
  <c r="Y161" i="2"/>
  <c r="Z160" i="2"/>
  <c r="Y160" i="2"/>
  <c r="Z159" i="2"/>
  <c r="Y159" i="2"/>
  <c r="Z158" i="2"/>
  <c r="Y158" i="2"/>
  <c r="Z157" i="2"/>
  <c r="Y157" i="2"/>
  <c r="Z156" i="2"/>
  <c r="Y156" i="2"/>
  <c r="Z155" i="2"/>
  <c r="Y155" i="2"/>
  <c r="Z154" i="2"/>
  <c r="Y154" i="2"/>
  <c r="Z153" i="2"/>
  <c r="Y153" i="2"/>
  <c r="Z152" i="2"/>
  <c r="Y152" i="2"/>
  <c r="Z151" i="2"/>
  <c r="Y151" i="2"/>
  <c r="Z150" i="2"/>
  <c r="Y150" i="2"/>
  <c r="Z149" i="2"/>
  <c r="Y149" i="2"/>
  <c r="Z148" i="2"/>
  <c r="Y148" i="2"/>
  <c r="Z147" i="2"/>
  <c r="Y147" i="2"/>
  <c r="Z146" i="2"/>
  <c r="Y146" i="2"/>
  <c r="Z145" i="2"/>
  <c r="Y145" i="2"/>
  <c r="Z144" i="2"/>
  <c r="Y144" i="2"/>
  <c r="Z143" i="2"/>
  <c r="Y143" i="2"/>
  <c r="Z142" i="2"/>
  <c r="Y142" i="2"/>
  <c r="Z141" i="2"/>
  <c r="Y141" i="2"/>
  <c r="Z140" i="2"/>
  <c r="Y140" i="2"/>
  <c r="Z139" i="2"/>
  <c r="Y139" i="2"/>
  <c r="Z138" i="2"/>
  <c r="Y138" i="2"/>
  <c r="Z137" i="2"/>
  <c r="Y137" i="2"/>
  <c r="Z136" i="2"/>
  <c r="Y136" i="2"/>
  <c r="Z135" i="2"/>
  <c r="Y135" i="2"/>
  <c r="Z134" i="2"/>
  <c r="Y134" i="2"/>
  <c r="Z133" i="2"/>
  <c r="Y133" i="2"/>
  <c r="Z132" i="2"/>
  <c r="Y132" i="2"/>
  <c r="Z131" i="2"/>
  <c r="Y131" i="2"/>
  <c r="Z130" i="2"/>
  <c r="Y130" i="2"/>
  <c r="Z129" i="2"/>
  <c r="Y129" i="2"/>
  <c r="Z128" i="2"/>
  <c r="Y128" i="2"/>
  <c r="Z127" i="2"/>
  <c r="Y127" i="2"/>
  <c r="Z126" i="2"/>
  <c r="Y126" i="2"/>
  <c r="Z125" i="2"/>
  <c r="Y125" i="2"/>
  <c r="Z124" i="2"/>
  <c r="Y124" i="2"/>
  <c r="Z123" i="2"/>
  <c r="Y123" i="2"/>
  <c r="Z122" i="2"/>
  <c r="Y122" i="2"/>
  <c r="Z121" i="2"/>
  <c r="Y121" i="2"/>
  <c r="Z120" i="2"/>
  <c r="Y120" i="2"/>
  <c r="Z119" i="2"/>
  <c r="Y119" i="2"/>
  <c r="Z118" i="2"/>
  <c r="Y118" i="2"/>
  <c r="Z117" i="2"/>
  <c r="Y117" i="2"/>
  <c r="Z116" i="2"/>
  <c r="Y116" i="2"/>
  <c r="Z115" i="2"/>
  <c r="Y115" i="2"/>
  <c r="Z114" i="2"/>
  <c r="Y114" i="2"/>
  <c r="Z113" i="2"/>
  <c r="Y113" i="2"/>
  <c r="Z112" i="2"/>
  <c r="Y112" i="2"/>
  <c r="Z111" i="2"/>
  <c r="Y111" i="2"/>
  <c r="Z110" i="2"/>
  <c r="Y110" i="2"/>
  <c r="Z109" i="2"/>
  <c r="Y109" i="2"/>
  <c r="Z108" i="2"/>
  <c r="Y108" i="2"/>
  <c r="Z107" i="2"/>
  <c r="Y107" i="2"/>
  <c r="Z106" i="2"/>
  <c r="Y106" i="2"/>
  <c r="Z105" i="2"/>
  <c r="Y105" i="2"/>
  <c r="Z104" i="2"/>
  <c r="Y104" i="2"/>
  <c r="Z103" i="2"/>
  <c r="Y103" i="2"/>
  <c r="Z102" i="2"/>
  <c r="Y102" i="2"/>
  <c r="Z101" i="2"/>
  <c r="Y101" i="2"/>
  <c r="Z100" i="2"/>
  <c r="Y100" i="2"/>
  <c r="Z99" i="2"/>
  <c r="Y99" i="2"/>
  <c r="Z98" i="2"/>
  <c r="Y98" i="2"/>
  <c r="Z97" i="2"/>
  <c r="Y97" i="2"/>
  <c r="Z96" i="2"/>
  <c r="Y96" i="2"/>
  <c r="Z95" i="2"/>
  <c r="Y95" i="2"/>
  <c r="Z94" i="2"/>
  <c r="Y94" i="2"/>
  <c r="Z93" i="2"/>
  <c r="Y93" i="2"/>
  <c r="Z92" i="2"/>
  <c r="Y92" i="2"/>
  <c r="Z91" i="2"/>
  <c r="Y91" i="2"/>
  <c r="Z90" i="2"/>
  <c r="Y90" i="2"/>
  <c r="Z89" i="2"/>
  <c r="Y89" i="2"/>
  <c r="Z88" i="2"/>
  <c r="Y88" i="2"/>
  <c r="Z87" i="2"/>
  <c r="Y87" i="2"/>
  <c r="Z86" i="2"/>
  <c r="Y86" i="2"/>
  <c r="Z85" i="2"/>
  <c r="Y85" i="2"/>
  <c r="Z84" i="2"/>
  <c r="Y84" i="2"/>
  <c r="Z83" i="2"/>
  <c r="Y83" i="2"/>
  <c r="Z82" i="2"/>
  <c r="Y82" i="2"/>
  <c r="Z81" i="2"/>
  <c r="Y81" i="2"/>
  <c r="Z80" i="2"/>
  <c r="Y80" i="2"/>
  <c r="Z79" i="2"/>
  <c r="Y79" i="2"/>
  <c r="Z78" i="2"/>
  <c r="Y78" i="2"/>
  <c r="Z77" i="2"/>
  <c r="Y77" i="2"/>
  <c r="Z76" i="2"/>
  <c r="Y76" i="2"/>
  <c r="Z75" i="2"/>
  <c r="Y75" i="2"/>
  <c r="Z74" i="2"/>
  <c r="Y74" i="2"/>
  <c r="Z73" i="2"/>
  <c r="Y73" i="2"/>
  <c r="Z72" i="2"/>
  <c r="Y72" i="2"/>
  <c r="Z71" i="2"/>
  <c r="Y71" i="2"/>
  <c r="Z70" i="2"/>
  <c r="Y70" i="2"/>
  <c r="Z69" i="2"/>
  <c r="Y69" i="2"/>
  <c r="Z68" i="2"/>
  <c r="Y68" i="2"/>
  <c r="Z67" i="2"/>
  <c r="Y67" i="2"/>
  <c r="Z66" i="2"/>
  <c r="Y66" i="2"/>
  <c r="Z65" i="2"/>
  <c r="Y65" i="2"/>
  <c r="Z64" i="2"/>
  <c r="Y64" i="2"/>
  <c r="Z63" i="2"/>
  <c r="Y63" i="2"/>
  <c r="Z62" i="2"/>
  <c r="Y62" i="2"/>
  <c r="Z61" i="2"/>
  <c r="Y61" i="2"/>
  <c r="Z60" i="2"/>
  <c r="Y60" i="2"/>
  <c r="Z59" i="2"/>
  <c r="Y59" i="2"/>
  <c r="Z58" i="2"/>
  <c r="Y58" i="2"/>
  <c r="Z57" i="2"/>
  <c r="Y57" i="2"/>
  <c r="Z56" i="2"/>
  <c r="Y56" i="2"/>
  <c r="Z55" i="2"/>
  <c r="Y55" i="2"/>
  <c r="Q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N406" i="2" s="1"/>
  <c r="L405" i="2"/>
  <c r="L404" i="2"/>
  <c r="L403" i="2"/>
  <c r="L402" i="2"/>
  <c r="L401" i="2"/>
  <c r="N401" i="2" s="1"/>
  <c r="L400" i="2"/>
  <c r="L399" i="2"/>
  <c r="L398" i="2"/>
  <c r="L397" i="2"/>
  <c r="L396" i="2"/>
  <c r="L395" i="2"/>
  <c r="L394" i="2"/>
  <c r="L393" i="2"/>
  <c r="L392" i="2"/>
  <c r="L391" i="2"/>
  <c r="L390" i="2"/>
  <c r="L389" i="2"/>
  <c r="L388" i="2"/>
  <c r="N388" i="2" s="1"/>
  <c r="L387" i="2"/>
  <c r="L386" i="2"/>
  <c r="L385" i="2"/>
  <c r="L384" i="2"/>
  <c r="L383" i="2"/>
  <c r="N383" i="2" s="1"/>
  <c r="L382" i="2"/>
  <c r="O382" i="2" s="1"/>
  <c r="L381" i="2"/>
  <c r="L380" i="2"/>
  <c r="L379" i="2"/>
  <c r="L378" i="2"/>
  <c r="L377" i="2"/>
  <c r="L376" i="2"/>
  <c r="L375" i="2"/>
  <c r="L374" i="2"/>
  <c r="L373" i="2"/>
  <c r="L372" i="2"/>
  <c r="L371" i="2"/>
  <c r="L370" i="2"/>
  <c r="L369" i="2"/>
  <c r="L368" i="2"/>
  <c r="L367" i="2"/>
  <c r="L366" i="2"/>
  <c r="L365" i="2"/>
  <c r="N365" i="2" s="1"/>
  <c r="L364" i="2"/>
  <c r="L363" i="2"/>
  <c r="L362" i="2"/>
  <c r="L361" i="2"/>
  <c r="L360" i="2"/>
  <c r="O360" i="2" s="1"/>
  <c r="L359" i="2"/>
  <c r="L358" i="2"/>
  <c r="L357" i="2"/>
  <c r="L356" i="2"/>
  <c r="L355" i="2"/>
  <c r="L354" i="2"/>
  <c r="L353" i="2"/>
  <c r="L352" i="2"/>
  <c r="L351" i="2"/>
  <c r="L350" i="2"/>
  <c r="L349" i="2"/>
  <c r="L348" i="2"/>
  <c r="O348" i="2" s="1"/>
  <c r="L347" i="2"/>
  <c r="N347" i="2" s="1"/>
  <c r="L346" i="2"/>
  <c r="L345" i="2"/>
  <c r="L344" i="2"/>
  <c r="L343" i="2"/>
  <c r="L342" i="2"/>
  <c r="L341" i="2"/>
  <c r="L340" i="2"/>
  <c r="L339" i="2"/>
  <c r="L338" i="2"/>
  <c r="L337" i="2"/>
  <c r="L336" i="2"/>
  <c r="L335" i="2"/>
  <c r="L334" i="2"/>
  <c r="R334" i="2" s="1"/>
  <c r="L333" i="2"/>
  <c r="L332" i="2"/>
  <c r="L331" i="2"/>
  <c r="L330" i="2"/>
  <c r="O330" i="2" s="1"/>
  <c r="L329" i="2"/>
  <c r="N329" i="2" s="1"/>
  <c r="L328" i="2"/>
  <c r="L327" i="2"/>
  <c r="L326" i="2"/>
  <c r="L325" i="2"/>
  <c r="L324" i="2"/>
  <c r="L323" i="2"/>
  <c r="L322" i="2"/>
  <c r="L321" i="2"/>
  <c r="L320" i="2"/>
  <c r="L319" i="2"/>
  <c r="L318" i="2"/>
  <c r="L317" i="2"/>
  <c r="L316" i="2"/>
  <c r="R316" i="2" s="1"/>
  <c r="L315" i="2"/>
  <c r="L314" i="2"/>
  <c r="L313" i="2"/>
  <c r="L312" i="2"/>
  <c r="O312" i="2" s="1"/>
  <c r="L311" i="2"/>
  <c r="N311" i="2" s="1"/>
  <c r="L310" i="2"/>
  <c r="L309" i="2"/>
  <c r="L308" i="2"/>
  <c r="L307" i="2"/>
  <c r="L306" i="2"/>
  <c r="L305" i="2"/>
  <c r="L304" i="2"/>
  <c r="L303" i="2"/>
  <c r="L302" i="2"/>
  <c r="L301" i="2"/>
  <c r="L300" i="2"/>
  <c r="L299" i="2"/>
  <c r="L298" i="2"/>
  <c r="R298" i="2" s="1"/>
  <c r="L297" i="2"/>
  <c r="L296" i="2"/>
  <c r="L295" i="2"/>
  <c r="L294" i="2"/>
  <c r="R294" i="2" s="1"/>
  <c r="L293" i="2"/>
  <c r="L292" i="2"/>
  <c r="L291" i="2"/>
  <c r="L290" i="2"/>
  <c r="L289" i="2"/>
  <c r="L288" i="2"/>
  <c r="R288" i="2" s="1"/>
  <c r="L287" i="2"/>
  <c r="L286" i="2"/>
  <c r="N286" i="2" s="1"/>
  <c r="L285" i="2"/>
  <c r="L284" i="2"/>
  <c r="L283" i="2"/>
  <c r="L282" i="2"/>
  <c r="R282" i="2" s="1"/>
  <c r="L281" i="2"/>
  <c r="L280" i="2"/>
  <c r="L279" i="2"/>
  <c r="L278" i="2"/>
  <c r="L277" i="2"/>
  <c r="L276" i="2"/>
  <c r="R276" i="2" s="1"/>
  <c r="L275" i="2"/>
  <c r="L274" i="2"/>
  <c r="L273" i="2"/>
  <c r="L272" i="2"/>
  <c r="L271" i="2"/>
  <c r="L270" i="2"/>
  <c r="R270" i="2" s="1"/>
  <c r="L269" i="2"/>
  <c r="L268" i="2"/>
  <c r="L267" i="2"/>
  <c r="L266" i="2"/>
  <c r="L265" i="2"/>
  <c r="L264" i="2"/>
  <c r="R264" i="2" s="1"/>
  <c r="L263" i="2"/>
  <c r="L262" i="2"/>
  <c r="N262" i="2" s="1"/>
  <c r="L261" i="2"/>
  <c r="L260" i="2"/>
  <c r="L259" i="2"/>
  <c r="L258" i="2"/>
  <c r="R258" i="2" s="1"/>
  <c r="L257" i="2"/>
  <c r="L256" i="2"/>
  <c r="L255" i="2"/>
  <c r="L254" i="2"/>
  <c r="L253" i="2"/>
  <c r="L252" i="2"/>
  <c r="R252" i="2" s="1"/>
  <c r="L251" i="2"/>
  <c r="L250" i="2"/>
  <c r="L249" i="2"/>
  <c r="L248" i="2"/>
  <c r="L247" i="2"/>
  <c r="L246" i="2"/>
  <c r="R246" i="2" s="1"/>
  <c r="L245" i="2"/>
  <c r="L244" i="2"/>
  <c r="L243" i="2"/>
  <c r="L242" i="2"/>
  <c r="L241" i="2"/>
  <c r="L240" i="2"/>
  <c r="R240" i="2" s="1"/>
  <c r="L239" i="2"/>
  <c r="L238" i="2"/>
  <c r="L237" i="2"/>
  <c r="L236" i="2"/>
  <c r="L235" i="2"/>
  <c r="L234" i="2"/>
  <c r="R234" i="2" s="1"/>
  <c r="L233" i="2"/>
  <c r="L232" i="2"/>
  <c r="L231" i="2"/>
  <c r="L230" i="2"/>
  <c r="L229" i="2"/>
  <c r="L228" i="2"/>
  <c r="R228" i="2" s="1"/>
  <c r="L227" i="2"/>
  <c r="L226" i="2"/>
  <c r="L225" i="2"/>
  <c r="L224" i="2"/>
  <c r="L223" i="2"/>
  <c r="L222" i="2"/>
  <c r="R222" i="2" s="1"/>
  <c r="L221" i="2"/>
  <c r="L220" i="2"/>
  <c r="L219" i="2"/>
  <c r="L218" i="2"/>
  <c r="L217" i="2"/>
  <c r="L216" i="2"/>
  <c r="R216" i="2" s="1"/>
  <c r="L215" i="2"/>
  <c r="L214" i="2"/>
  <c r="L213" i="2"/>
  <c r="L212" i="2"/>
  <c r="L211" i="2"/>
  <c r="L210" i="2"/>
  <c r="R210" i="2" s="1"/>
  <c r="L209" i="2"/>
  <c r="L208" i="2"/>
  <c r="L207" i="2"/>
  <c r="L206" i="2"/>
  <c r="L205" i="2"/>
  <c r="L204" i="2"/>
  <c r="R204" i="2" s="1"/>
  <c r="L203" i="2"/>
  <c r="L202" i="2"/>
  <c r="L201" i="2"/>
  <c r="L200" i="2"/>
  <c r="L199" i="2"/>
  <c r="L198" i="2"/>
  <c r="R198" i="2" s="1"/>
  <c r="L197" i="2"/>
  <c r="L196" i="2"/>
  <c r="L195" i="2"/>
  <c r="L194" i="2"/>
  <c r="L193" i="2"/>
  <c r="L192" i="2"/>
  <c r="R192" i="2" s="1"/>
  <c r="L191" i="2"/>
  <c r="L190" i="2"/>
  <c r="L189" i="2"/>
  <c r="L188" i="2"/>
  <c r="L187" i="2"/>
  <c r="L186" i="2"/>
  <c r="R186" i="2" s="1"/>
  <c r="L185" i="2"/>
  <c r="L184" i="2"/>
  <c r="L183" i="2"/>
  <c r="L182" i="2"/>
  <c r="L181" i="2"/>
  <c r="L180" i="2"/>
  <c r="R180" i="2" s="1"/>
  <c r="L179" i="2"/>
  <c r="L178" i="2"/>
  <c r="L177" i="2"/>
  <c r="L176" i="2"/>
  <c r="L175" i="2"/>
  <c r="L174" i="2"/>
  <c r="R174" i="2" s="1"/>
  <c r="L173" i="2"/>
  <c r="L172" i="2"/>
  <c r="L171" i="2"/>
  <c r="L170" i="2"/>
  <c r="L169" i="2"/>
  <c r="L168" i="2"/>
  <c r="R168" i="2" s="1"/>
  <c r="L167" i="2"/>
  <c r="L166" i="2"/>
  <c r="L165" i="2"/>
  <c r="L164" i="2"/>
  <c r="L163" i="2"/>
  <c r="L162" i="2"/>
  <c r="R162" i="2" s="1"/>
  <c r="L161" i="2"/>
  <c r="L160" i="2"/>
  <c r="L159" i="2"/>
  <c r="L158" i="2"/>
  <c r="L157" i="2"/>
  <c r="L156" i="2"/>
  <c r="R156" i="2" s="1"/>
  <c r="L155" i="2"/>
  <c r="L154" i="2"/>
  <c r="L153" i="2"/>
  <c r="L152" i="2"/>
  <c r="L151" i="2"/>
  <c r="L150" i="2"/>
  <c r="R150" i="2" s="1"/>
  <c r="L149" i="2"/>
  <c r="L148" i="2"/>
  <c r="L147" i="2"/>
  <c r="L146" i="2"/>
  <c r="L145" i="2"/>
  <c r="L144" i="2"/>
  <c r="R144" i="2" s="1"/>
  <c r="L143" i="2"/>
  <c r="L142" i="2"/>
  <c r="L141" i="2"/>
  <c r="L140" i="2"/>
  <c r="L139" i="2"/>
  <c r="L138" i="2"/>
  <c r="R138" i="2" s="1"/>
  <c r="L137" i="2"/>
  <c r="L136" i="2"/>
  <c r="L135" i="2"/>
  <c r="L134" i="2"/>
  <c r="L133" i="2"/>
  <c r="L132" i="2"/>
  <c r="R132" i="2" s="1"/>
  <c r="L131" i="2"/>
  <c r="L130" i="2"/>
  <c r="L129" i="2"/>
  <c r="L128" i="2"/>
  <c r="L127" i="2"/>
  <c r="L126" i="2"/>
  <c r="R126" i="2" s="1"/>
  <c r="L125" i="2"/>
  <c r="L124" i="2"/>
  <c r="L123" i="2"/>
  <c r="L122" i="2"/>
  <c r="L121" i="2"/>
  <c r="L120" i="2"/>
  <c r="R120" i="2" s="1"/>
  <c r="L119" i="2"/>
  <c r="L118" i="2"/>
  <c r="L117" i="2"/>
  <c r="L116" i="2"/>
  <c r="L115" i="2"/>
  <c r="L114" i="2"/>
  <c r="R114" i="2" s="1"/>
  <c r="L113" i="2"/>
  <c r="L112" i="2"/>
  <c r="L111" i="2"/>
  <c r="L110" i="2"/>
  <c r="L109" i="2"/>
  <c r="L108" i="2"/>
  <c r="R108" i="2" s="1"/>
  <c r="L107" i="2"/>
  <c r="L106" i="2"/>
  <c r="L105" i="2"/>
  <c r="L104" i="2"/>
  <c r="L103" i="2"/>
  <c r="L102" i="2"/>
  <c r="R102" i="2" s="1"/>
  <c r="L101" i="2"/>
  <c r="L100" i="2"/>
  <c r="L99" i="2"/>
  <c r="L98" i="2"/>
  <c r="L97" i="2"/>
  <c r="L96" i="2"/>
  <c r="R96" i="2" s="1"/>
  <c r="L95" i="2"/>
  <c r="L94" i="2"/>
  <c r="L93" i="2"/>
  <c r="L92" i="2"/>
  <c r="L91" i="2"/>
  <c r="L90" i="2"/>
  <c r="R90" i="2" s="1"/>
  <c r="L89" i="2"/>
  <c r="L88" i="2"/>
  <c r="L87" i="2"/>
  <c r="L86" i="2"/>
  <c r="L85" i="2"/>
  <c r="L84" i="2"/>
  <c r="R84" i="2" s="1"/>
  <c r="L83" i="2"/>
  <c r="L82" i="2"/>
  <c r="L81" i="2"/>
  <c r="L80" i="2"/>
  <c r="L79" i="2"/>
  <c r="L78" i="2"/>
  <c r="R78" i="2" s="1"/>
  <c r="L77" i="2"/>
  <c r="L76" i="2"/>
  <c r="L75" i="2"/>
  <c r="L74" i="2"/>
  <c r="L73" i="2"/>
  <c r="L72" i="2"/>
  <c r="R72" i="2" s="1"/>
  <c r="L71" i="2"/>
  <c r="L70" i="2"/>
  <c r="L69" i="2"/>
  <c r="L68" i="2"/>
  <c r="L67" i="2"/>
  <c r="L66" i="2"/>
  <c r="R66" i="2" s="1"/>
  <c r="L65" i="2"/>
  <c r="L64" i="2"/>
  <c r="L63" i="2"/>
  <c r="L62" i="2"/>
  <c r="L61" i="2"/>
  <c r="L60" i="2"/>
  <c r="R60" i="2" s="1"/>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O30" i="2" s="1"/>
  <c r="L29" i="2"/>
  <c r="L28" i="2"/>
  <c r="L27" i="2"/>
  <c r="L26" i="2"/>
  <c r="L25" i="2"/>
  <c r="L24" i="2"/>
  <c r="L23" i="2"/>
  <c r="L22" i="2"/>
  <c r="L21" i="2"/>
  <c r="L20" i="2"/>
  <c r="L19" i="2"/>
  <c r="L18" i="2"/>
  <c r="L17" i="2"/>
  <c r="L16" i="2"/>
  <c r="L15" i="2"/>
  <c r="L14" i="2"/>
  <c r="L13" i="2"/>
  <c r="L12" i="2"/>
  <c r="R12" i="2" s="1"/>
  <c r="L11" i="2"/>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Q510" i="2"/>
  <c r="Q509" i="2"/>
  <c r="Q508" i="2"/>
  <c r="Q507" i="2"/>
  <c r="Q506"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AM20" i="2"/>
  <c r="AM12" i="2"/>
  <c r="AM13" i="2"/>
  <c r="AM14" i="2"/>
  <c r="AM15" i="2"/>
  <c r="AM16" i="2"/>
  <c r="AM17" i="2"/>
  <c r="AM18" i="2"/>
  <c r="AM19" i="2"/>
  <c r="AM11" i="2"/>
  <c r="BM7" i="1"/>
  <c r="J22" i="1" s="1"/>
  <c r="BJ18" i="1"/>
  <c r="BJ19" i="1"/>
  <c r="BJ20" i="1"/>
  <c r="BJ21" i="1"/>
  <c r="BJ22" i="1"/>
  <c r="BJ23" i="1"/>
  <c r="BJ24" i="1"/>
  <c r="BJ25" i="1"/>
  <c r="BJ26" i="1"/>
  <c r="BJ17" i="1"/>
  <c r="O84" i="2" l="1"/>
  <c r="O234" i="2"/>
  <c r="O60" i="2"/>
  <c r="O216" i="2"/>
  <c r="O114" i="2"/>
  <c r="O252" i="2"/>
  <c r="O138" i="2"/>
  <c r="O270" i="2"/>
  <c r="O168" i="2"/>
  <c r="O288" i="2"/>
  <c r="O192" i="2"/>
  <c r="S358" i="2"/>
  <c r="S11" i="2"/>
  <c r="V11" i="2" s="1"/>
  <c r="S18" i="2"/>
  <c r="S25" i="2"/>
  <c r="S35" i="2"/>
  <c r="S43" i="2"/>
  <c r="S53" i="2"/>
  <c r="S61" i="2"/>
  <c r="S71" i="2"/>
  <c r="S79" i="2"/>
  <c r="S89" i="2"/>
  <c r="S97" i="2"/>
  <c r="S107" i="2"/>
  <c r="S116" i="2"/>
  <c r="S128" i="2"/>
  <c r="S138" i="2"/>
  <c r="S150" i="2"/>
  <c r="S159" i="2"/>
  <c r="S171" i="2"/>
  <c r="S181" i="2"/>
  <c r="S193" i="2"/>
  <c r="S202" i="2"/>
  <c r="S214" i="2"/>
  <c r="S224" i="2"/>
  <c r="S236" i="2"/>
  <c r="S246" i="2"/>
  <c r="S258" i="2"/>
  <c r="S267" i="2"/>
  <c r="S279" i="2"/>
  <c r="S289" i="2"/>
  <c r="S301" i="2"/>
  <c r="S310" i="2"/>
  <c r="S322" i="2"/>
  <c r="S336" i="2"/>
  <c r="S350" i="2"/>
  <c r="S12" i="2"/>
  <c r="S19" i="2"/>
  <c r="S28" i="2"/>
  <c r="S36" i="2"/>
  <c r="S46" i="2"/>
  <c r="S54" i="2"/>
  <c r="S64" i="2"/>
  <c r="S72" i="2"/>
  <c r="S82" i="2"/>
  <c r="S90" i="2"/>
  <c r="S100" i="2"/>
  <c r="S108" i="2"/>
  <c r="S120" i="2"/>
  <c r="S129" i="2"/>
  <c r="S141" i="2"/>
  <c r="S151" i="2"/>
  <c r="S163" i="2"/>
  <c r="S172" i="2"/>
  <c r="S184" i="2"/>
  <c r="S194" i="2"/>
  <c r="S206" i="2"/>
  <c r="S216" i="2"/>
  <c r="S228" i="2"/>
  <c r="S237" i="2"/>
  <c r="S249" i="2"/>
  <c r="S259" i="2"/>
  <c r="S271" i="2"/>
  <c r="S280" i="2"/>
  <c r="S292" i="2"/>
  <c r="S302" i="2"/>
  <c r="S314" i="2"/>
  <c r="S324" i="2"/>
  <c r="S337" i="2"/>
  <c r="S351" i="2"/>
  <c r="S13" i="2"/>
  <c r="S20" i="2"/>
  <c r="S29" i="2"/>
  <c r="S37" i="2"/>
  <c r="S47" i="2"/>
  <c r="S55" i="2"/>
  <c r="S65" i="2"/>
  <c r="S73" i="2"/>
  <c r="S83" i="2"/>
  <c r="S91" i="2"/>
  <c r="S101" i="2"/>
  <c r="S109" i="2"/>
  <c r="S121" i="2"/>
  <c r="S130" i="2"/>
  <c r="S142" i="2"/>
  <c r="S152" i="2"/>
  <c r="S164" i="2"/>
  <c r="S174" i="2"/>
  <c r="S186" i="2"/>
  <c r="S195" i="2"/>
  <c r="S207" i="2"/>
  <c r="S217" i="2"/>
  <c r="S229" i="2"/>
  <c r="S238" i="2"/>
  <c r="S250" i="2"/>
  <c r="S260" i="2"/>
  <c r="S272" i="2"/>
  <c r="S282" i="2"/>
  <c r="S294" i="2"/>
  <c r="S303" i="2"/>
  <c r="S315" i="2"/>
  <c r="S325" i="2"/>
  <c r="S338" i="2"/>
  <c r="S352" i="2"/>
  <c r="S14" i="2"/>
  <c r="S22" i="2"/>
  <c r="S30" i="2"/>
  <c r="S40" i="2"/>
  <c r="S48" i="2"/>
  <c r="S58" i="2"/>
  <c r="S66" i="2"/>
  <c r="S76" i="2"/>
  <c r="S84" i="2"/>
  <c r="S94" i="2"/>
  <c r="S102" i="2"/>
  <c r="S112" i="2"/>
  <c r="S122" i="2"/>
  <c r="S134" i="2"/>
  <c r="S144" i="2"/>
  <c r="S156" i="2"/>
  <c r="S165" i="2"/>
  <c r="S177" i="2"/>
  <c r="S187" i="2"/>
  <c r="S199" i="2"/>
  <c r="S208" i="2"/>
  <c r="S220" i="2"/>
  <c r="S230" i="2"/>
  <c r="S242" i="2"/>
  <c r="S252" i="2"/>
  <c r="S264" i="2"/>
  <c r="S273" i="2"/>
  <c r="S285" i="2"/>
  <c r="S295" i="2"/>
  <c r="S307" i="2"/>
  <c r="S316" i="2"/>
  <c r="S328" i="2"/>
  <c r="S343" i="2"/>
  <c r="S357" i="2"/>
  <c r="S16" i="2"/>
  <c r="S23" i="2"/>
  <c r="S31" i="2"/>
  <c r="S41" i="2"/>
  <c r="S49" i="2"/>
  <c r="S59" i="2"/>
  <c r="S67" i="2"/>
  <c r="S77" i="2"/>
  <c r="S85" i="2"/>
  <c r="S95" i="2"/>
  <c r="S103" i="2"/>
  <c r="S114" i="2"/>
  <c r="S123" i="2"/>
  <c r="S135" i="2"/>
  <c r="S145" i="2"/>
  <c r="S157" i="2"/>
  <c r="S166" i="2"/>
  <c r="S178" i="2"/>
  <c r="S188" i="2"/>
  <c r="S200" i="2"/>
  <c r="S210" i="2"/>
  <c r="S222" i="2"/>
  <c r="S231" i="2"/>
  <c r="S243" i="2"/>
  <c r="S253" i="2"/>
  <c r="S265" i="2"/>
  <c r="S274" i="2"/>
  <c r="S286" i="2"/>
  <c r="S296" i="2"/>
  <c r="S308" i="2"/>
  <c r="S318" i="2"/>
  <c r="S330" i="2"/>
  <c r="S344" i="2"/>
  <c r="S1010" i="2"/>
  <c r="S1004" i="2"/>
  <c r="S998" i="2"/>
  <c r="S992" i="2"/>
  <c r="S986" i="2"/>
  <c r="S980" i="2"/>
  <c r="S974" i="2"/>
  <c r="S968" i="2"/>
  <c r="S962" i="2"/>
  <c r="S956" i="2"/>
  <c r="S950" i="2"/>
  <c r="S944" i="2"/>
  <c r="S938" i="2"/>
  <c r="S932" i="2"/>
  <c r="S926" i="2"/>
  <c r="S920" i="2"/>
  <c r="S914" i="2"/>
  <c r="S908" i="2"/>
  <c r="S902" i="2"/>
  <c r="S896" i="2"/>
  <c r="S890" i="2"/>
  <c r="S884" i="2"/>
  <c r="S878" i="2"/>
  <c r="S872" i="2"/>
  <c r="S866" i="2"/>
  <c r="S860" i="2"/>
  <c r="S854" i="2"/>
  <c r="S848" i="2"/>
  <c r="S842" i="2"/>
  <c r="S836" i="2"/>
  <c r="S830" i="2"/>
  <c r="S824" i="2"/>
  <c r="S818" i="2"/>
  <c r="S812" i="2"/>
  <c r="S806" i="2"/>
  <c r="S800" i="2"/>
  <c r="S794" i="2"/>
  <c r="S788" i="2"/>
  <c r="S782" i="2"/>
  <c r="S776" i="2"/>
  <c r="S770" i="2"/>
  <c r="S764" i="2"/>
  <c r="S758" i="2"/>
  <c r="S752" i="2"/>
  <c r="S746" i="2"/>
  <c r="S740" i="2"/>
  <c r="S734" i="2"/>
  <c r="S728" i="2"/>
  <c r="S722" i="2"/>
  <c r="S716" i="2"/>
  <c r="S710" i="2"/>
  <c r="S704" i="2"/>
  <c r="S698" i="2"/>
  <c r="S692" i="2"/>
  <c r="S686" i="2"/>
  <c r="S680" i="2"/>
  <c r="S674" i="2"/>
  <c r="S668" i="2"/>
  <c r="S662" i="2"/>
  <c r="S656" i="2"/>
  <c r="S650" i="2"/>
  <c r="S644" i="2"/>
  <c r="S638" i="2"/>
  <c r="S632" i="2"/>
  <c r="S626" i="2"/>
  <c r="S620" i="2"/>
  <c r="S1009" i="2"/>
  <c r="S1003" i="2"/>
  <c r="S997" i="2"/>
  <c r="S991" i="2"/>
  <c r="S985" i="2"/>
  <c r="S979" i="2"/>
  <c r="S973" i="2"/>
  <c r="S967" i="2"/>
  <c r="S961" i="2"/>
  <c r="S955" i="2"/>
  <c r="S949" i="2"/>
  <c r="S943" i="2"/>
  <c r="S937" i="2"/>
  <c r="S931" i="2"/>
  <c r="S925" i="2"/>
  <c r="S919" i="2"/>
  <c r="S913" i="2"/>
  <c r="S907" i="2"/>
  <c r="S901" i="2"/>
  <c r="S895" i="2"/>
  <c r="S889" i="2"/>
  <c r="S883" i="2"/>
  <c r="S877" i="2"/>
  <c r="S871" i="2"/>
  <c r="S865" i="2"/>
  <c r="S859" i="2"/>
  <c r="S853" i="2"/>
  <c r="S847" i="2"/>
  <c r="S841" i="2"/>
  <c r="S835" i="2"/>
  <c r="S829" i="2"/>
  <c r="S823" i="2"/>
  <c r="S817" i="2"/>
  <c r="S811" i="2"/>
  <c r="S805" i="2"/>
  <c r="S799" i="2"/>
  <c r="S793" i="2"/>
  <c r="S787" i="2"/>
  <c r="S781" i="2"/>
  <c r="S775" i="2"/>
  <c r="S769" i="2"/>
  <c r="S763" i="2"/>
  <c r="S757" i="2"/>
  <c r="S751" i="2"/>
  <c r="S745" i="2"/>
  <c r="S739" i="2"/>
  <c r="S733" i="2"/>
  <c r="S727" i="2"/>
  <c r="S721" i="2"/>
  <c r="S715" i="2"/>
  <c r="S709" i="2"/>
  <c r="S703" i="2"/>
  <c r="S697" i="2"/>
  <c r="S691" i="2"/>
  <c r="S685" i="2"/>
  <c r="S679" i="2"/>
  <c r="S673" i="2"/>
  <c r="S667" i="2"/>
  <c r="S661" i="2"/>
  <c r="S655" i="2"/>
  <c r="S649" i="2"/>
  <c r="S643" i="2"/>
  <c r="S637" i="2"/>
  <c r="S631" i="2"/>
  <c r="S625" i="2"/>
  <c r="S619" i="2"/>
  <c r="S613" i="2"/>
  <c r="S607" i="2"/>
  <c r="S601" i="2"/>
  <c r="S595" i="2"/>
  <c r="S589" i="2"/>
  <c r="S583" i="2"/>
  <c r="S577" i="2"/>
  <c r="S571" i="2"/>
  <c r="S565" i="2"/>
  <c r="S559" i="2"/>
  <c r="S553" i="2"/>
  <c r="S547" i="2"/>
  <c r="S541" i="2"/>
  <c r="S535" i="2"/>
  <c r="S529" i="2"/>
  <c r="S523" i="2"/>
  <c r="S517" i="2"/>
  <c r="S511" i="2"/>
  <c r="S505" i="2"/>
  <c r="S1008" i="2"/>
  <c r="S1002" i="2"/>
  <c r="S996" i="2"/>
  <c r="S990" i="2"/>
  <c r="S984" i="2"/>
  <c r="S978" i="2"/>
  <c r="S972" i="2"/>
  <c r="S966" i="2"/>
  <c r="S960" i="2"/>
  <c r="S954" i="2"/>
  <c r="S948" i="2"/>
  <c r="S942" i="2"/>
  <c r="S936" i="2"/>
  <c r="S930" i="2"/>
  <c r="S924" i="2"/>
  <c r="S918" i="2"/>
  <c r="S912" i="2"/>
  <c r="S906" i="2"/>
  <c r="S900" i="2"/>
  <c r="S894" i="2"/>
  <c r="S888" i="2"/>
  <c r="S882" i="2"/>
  <c r="S876" i="2"/>
  <c r="S870" i="2"/>
  <c r="S864" i="2"/>
  <c r="S858" i="2"/>
  <c r="S852" i="2"/>
  <c r="S846" i="2"/>
  <c r="S840" i="2"/>
  <c r="S834" i="2"/>
  <c r="S828" i="2"/>
  <c r="S822" i="2"/>
  <c r="S816" i="2"/>
  <c r="S810" i="2"/>
  <c r="S804" i="2"/>
  <c r="S798" i="2"/>
  <c r="S792" i="2"/>
  <c r="S786" i="2"/>
  <c r="S780" i="2"/>
  <c r="S774" i="2"/>
  <c r="S768" i="2"/>
  <c r="S762" i="2"/>
  <c r="S756" i="2"/>
  <c r="S750" i="2"/>
  <c r="S744" i="2"/>
  <c r="S738" i="2"/>
  <c r="S732" i="2"/>
  <c r="S726" i="2"/>
  <c r="S720" i="2"/>
  <c r="S714" i="2"/>
  <c r="S708" i="2"/>
  <c r="S702" i="2"/>
  <c r="S696" i="2"/>
  <c r="S690" i="2"/>
  <c r="S684" i="2"/>
  <c r="S678" i="2"/>
  <c r="S672" i="2"/>
  <c r="S666" i="2"/>
  <c r="S660" i="2"/>
  <c r="S654" i="2"/>
  <c r="S648" i="2"/>
  <c r="S642" i="2"/>
  <c r="S636" i="2"/>
  <c r="S630" i="2"/>
  <c r="S624" i="2"/>
  <c r="S618" i="2"/>
  <c r="S612" i="2"/>
  <c r="S1007" i="2"/>
  <c r="S1001" i="2"/>
  <c r="S995" i="2"/>
  <c r="S989" i="2"/>
  <c r="S983" i="2"/>
  <c r="S977" i="2"/>
  <c r="S971" i="2"/>
  <c r="S965" i="2"/>
  <c r="S959" i="2"/>
  <c r="S953" i="2"/>
  <c r="S947" i="2"/>
  <c r="S941" i="2"/>
  <c r="S935" i="2"/>
  <c r="S929" i="2"/>
  <c r="S923" i="2"/>
  <c r="S917" i="2"/>
  <c r="S911" i="2"/>
  <c r="S905" i="2"/>
  <c r="S899" i="2"/>
  <c r="S893" i="2"/>
  <c r="S887" i="2"/>
  <c r="S881" i="2"/>
  <c r="S875" i="2"/>
  <c r="S869" i="2"/>
  <c r="S863" i="2"/>
  <c r="S857" i="2"/>
  <c r="S851" i="2"/>
  <c r="S845" i="2"/>
  <c r="S839" i="2"/>
  <c r="S833" i="2"/>
  <c r="S827" i="2"/>
  <c r="S821" i="2"/>
  <c r="S815" i="2"/>
  <c r="S809" i="2"/>
  <c r="S803" i="2"/>
  <c r="S797" i="2"/>
  <c r="S791" i="2"/>
  <c r="S785" i="2"/>
  <c r="S779" i="2"/>
  <c r="S773" i="2"/>
  <c r="S767" i="2"/>
  <c r="S761" i="2"/>
  <c r="S755" i="2"/>
  <c r="S749" i="2"/>
  <c r="S743" i="2"/>
  <c r="S737" i="2"/>
  <c r="S731" i="2"/>
  <c r="S725" i="2"/>
  <c r="S719" i="2"/>
  <c r="S713" i="2"/>
  <c r="S707" i="2"/>
  <c r="S701" i="2"/>
  <c r="S695" i="2"/>
  <c r="S689" i="2"/>
  <c r="S683" i="2"/>
  <c r="S677" i="2"/>
  <c r="S671" i="2"/>
  <c r="S665" i="2"/>
  <c r="S659" i="2"/>
  <c r="S653" i="2"/>
  <c r="S647" i="2"/>
  <c r="S641" i="2"/>
  <c r="S635" i="2"/>
  <c r="S629" i="2"/>
  <c r="S623" i="2"/>
  <c r="S617" i="2"/>
  <c r="S611" i="2"/>
  <c r="S605" i="2"/>
  <c r="S599" i="2"/>
  <c r="S593" i="2"/>
  <c r="S587" i="2"/>
  <c r="S581" i="2"/>
  <c r="S575" i="2"/>
  <c r="S569" i="2"/>
  <c r="S563" i="2"/>
  <c r="S557" i="2"/>
  <c r="S551" i="2"/>
  <c r="S545" i="2"/>
  <c r="S539" i="2"/>
  <c r="S533" i="2"/>
  <c r="S527" i="2"/>
  <c r="S521" i="2"/>
  <c r="S515" i="2"/>
  <c r="S509" i="2"/>
  <c r="S503" i="2"/>
  <c r="S1005" i="2"/>
  <c r="S999" i="2"/>
  <c r="S993" i="2"/>
  <c r="S987" i="2"/>
  <c r="S981" i="2"/>
  <c r="S975" i="2"/>
  <c r="S969" i="2"/>
  <c r="S963" i="2"/>
  <c r="S957" i="2"/>
  <c r="S951" i="2"/>
  <c r="S945" i="2"/>
  <c r="S939" i="2"/>
  <c r="S933" i="2"/>
  <c r="S927" i="2"/>
  <c r="S921" i="2"/>
  <c r="S915" i="2"/>
  <c r="S909" i="2"/>
  <c r="S903" i="2"/>
  <c r="S897" i="2"/>
  <c r="S891" i="2"/>
  <c r="S885" i="2"/>
  <c r="S879" i="2"/>
  <c r="S873" i="2"/>
  <c r="S867" i="2"/>
  <c r="S861" i="2"/>
  <c r="S855" i="2"/>
  <c r="S849" i="2"/>
  <c r="S843" i="2"/>
  <c r="S837" i="2"/>
  <c r="S831" i="2"/>
  <c r="S825" i="2"/>
  <c r="S819" i="2"/>
  <c r="S813" i="2"/>
  <c r="S807" i="2"/>
  <c r="S801" i="2"/>
  <c r="S795" i="2"/>
  <c r="S789" i="2"/>
  <c r="S783" i="2"/>
  <c r="S777" i="2"/>
  <c r="S771" i="2"/>
  <c r="S765" i="2"/>
  <c r="S759" i="2"/>
  <c r="S753" i="2"/>
  <c r="S747" i="2"/>
  <c r="S741" i="2"/>
  <c r="S735" i="2"/>
  <c r="S729" i="2"/>
  <c r="S723" i="2"/>
  <c r="S717" i="2"/>
  <c r="S711" i="2"/>
  <c r="S705" i="2"/>
  <c r="S699" i="2"/>
  <c r="S693" i="2"/>
  <c r="S687" i="2"/>
  <c r="S681" i="2"/>
  <c r="S675" i="2"/>
  <c r="S669" i="2"/>
  <c r="S663" i="2"/>
  <c r="S657" i="2"/>
  <c r="S651" i="2"/>
  <c r="S645" i="2"/>
  <c r="S639" i="2"/>
  <c r="S633" i="2"/>
  <c r="S627" i="2"/>
  <c r="S621" i="2"/>
  <c r="S615" i="2"/>
  <c r="S609" i="2"/>
  <c r="S603" i="2"/>
  <c r="S597" i="2"/>
  <c r="S591" i="2"/>
  <c r="S585" i="2"/>
  <c r="S579" i="2"/>
  <c r="S573" i="2"/>
  <c r="S567" i="2"/>
  <c r="S561" i="2"/>
  <c r="S555" i="2"/>
  <c r="S549" i="2"/>
  <c r="S543" i="2"/>
  <c r="S537" i="2"/>
  <c r="S531" i="2"/>
  <c r="S525" i="2"/>
  <c r="S519" i="2"/>
  <c r="S513" i="2"/>
  <c r="S507" i="2"/>
  <c r="S501" i="2"/>
  <c r="S1006" i="2"/>
  <c r="S970" i="2"/>
  <c r="S934" i="2"/>
  <c r="S898" i="2"/>
  <c r="S862" i="2"/>
  <c r="S826" i="2"/>
  <c r="S790" i="2"/>
  <c r="S976" i="2"/>
  <c r="S940" i="2"/>
  <c r="S904" i="2"/>
  <c r="S868" i="2"/>
  <c r="S832" i="2"/>
  <c r="S796" i="2"/>
  <c r="S760" i="2"/>
  <c r="S724" i="2"/>
  <c r="S688" i="2"/>
  <c r="S652" i="2"/>
  <c r="S616" i="2"/>
  <c r="S602" i="2"/>
  <c r="S590" i="2"/>
  <c r="S578" i="2"/>
  <c r="S566" i="2"/>
  <c r="S554" i="2"/>
  <c r="S542" i="2"/>
  <c r="S530" i="2"/>
  <c r="S518" i="2"/>
  <c r="S506" i="2"/>
  <c r="S497" i="2"/>
  <c r="S491" i="2"/>
  <c r="S485" i="2"/>
  <c r="S479" i="2"/>
  <c r="S473" i="2"/>
  <c r="S467" i="2"/>
  <c r="S461" i="2"/>
  <c r="S455" i="2"/>
  <c r="S449" i="2"/>
  <c r="S443" i="2"/>
  <c r="S437" i="2"/>
  <c r="S431" i="2"/>
  <c r="S425" i="2"/>
  <c r="S419" i="2"/>
  <c r="S413" i="2"/>
  <c r="S407" i="2"/>
  <c r="S401" i="2"/>
  <c r="S395" i="2"/>
  <c r="S389" i="2"/>
  <c r="S383" i="2"/>
  <c r="S377" i="2"/>
  <c r="S371" i="2"/>
  <c r="S365" i="2"/>
  <c r="S359" i="2"/>
  <c r="S353" i="2"/>
  <c r="S347" i="2"/>
  <c r="S341" i="2"/>
  <c r="S335" i="2"/>
  <c r="S329" i="2"/>
  <c r="S323" i="2"/>
  <c r="S317" i="2"/>
  <c r="S311" i="2"/>
  <c r="S305" i="2"/>
  <c r="S299" i="2"/>
  <c r="S293" i="2"/>
  <c r="S287" i="2"/>
  <c r="S281" i="2"/>
  <c r="S275" i="2"/>
  <c r="S269" i="2"/>
  <c r="S263" i="2"/>
  <c r="S257" i="2"/>
  <c r="S251" i="2"/>
  <c r="S245" i="2"/>
  <c r="S239" i="2"/>
  <c r="S233" i="2"/>
  <c r="S227" i="2"/>
  <c r="S221" i="2"/>
  <c r="S215" i="2"/>
  <c r="S209" i="2"/>
  <c r="S203" i="2"/>
  <c r="S197" i="2"/>
  <c r="S191" i="2"/>
  <c r="S185" i="2"/>
  <c r="S179" i="2"/>
  <c r="S173" i="2"/>
  <c r="S167" i="2"/>
  <c r="S161" i="2"/>
  <c r="S155" i="2"/>
  <c r="S149" i="2"/>
  <c r="S143" i="2"/>
  <c r="S137" i="2"/>
  <c r="S131" i="2"/>
  <c r="S125" i="2"/>
  <c r="S119" i="2"/>
  <c r="S113" i="2"/>
  <c r="S1000" i="2"/>
  <c r="S952" i="2"/>
  <c r="S892" i="2"/>
  <c r="S844" i="2"/>
  <c r="S784" i="2"/>
  <c r="S742" i="2"/>
  <c r="S700" i="2"/>
  <c r="S658" i="2"/>
  <c r="S614" i="2"/>
  <c r="S598" i="2"/>
  <c r="S584" i="2"/>
  <c r="S570" i="2"/>
  <c r="S556" i="2"/>
  <c r="S540" i="2"/>
  <c r="S526" i="2"/>
  <c r="S512" i="2"/>
  <c r="S499" i="2"/>
  <c r="S492" i="2"/>
  <c r="S484" i="2"/>
  <c r="S477" i="2"/>
  <c r="S470" i="2"/>
  <c r="S463" i="2"/>
  <c r="S456" i="2"/>
  <c r="S448" i="2"/>
  <c r="S441" i="2"/>
  <c r="S434" i="2"/>
  <c r="S427" i="2"/>
  <c r="S420" i="2"/>
  <c r="S412" i="2"/>
  <c r="S405" i="2"/>
  <c r="S398" i="2"/>
  <c r="S391" i="2"/>
  <c r="S384" i="2"/>
  <c r="S376" i="2"/>
  <c r="S369" i="2"/>
  <c r="S362" i="2"/>
  <c r="S355" i="2"/>
  <c r="S348" i="2"/>
  <c r="S340" i="2"/>
  <c r="S333" i="2"/>
  <c r="S326" i="2"/>
  <c r="S319" i="2"/>
  <c r="S312" i="2"/>
  <c r="S304" i="2"/>
  <c r="S297" i="2"/>
  <c r="S290" i="2"/>
  <c r="S283" i="2"/>
  <c r="S276" i="2"/>
  <c r="S268" i="2"/>
  <c r="S261" i="2"/>
  <c r="S254" i="2"/>
  <c r="S247" i="2"/>
  <c r="S240" i="2"/>
  <c r="S232" i="2"/>
  <c r="S225" i="2"/>
  <c r="S218" i="2"/>
  <c r="S211" i="2"/>
  <c r="S204" i="2"/>
  <c r="S196" i="2"/>
  <c r="S189" i="2"/>
  <c r="S182" i="2"/>
  <c r="S175" i="2"/>
  <c r="S168" i="2"/>
  <c r="S160" i="2"/>
  <c r="S153" i="2"/>
  <c r="S146" i="2"/>
  <c r="S139" i="2"/>
  <c r="S132" i="2"/>
  <c r="S124" i="2"/>
  <c r="S117" i="2"/>
  <c r="S110" i="2"/>
  <c r="S104" i="2"/>
  <c r="S98" i="2"/>
  <c r="S92" i="2"/>
  <c r="S86" i="2"/>
  <c r="S80" i="2"/>
  <c r="S74" i="2"/>
  <c r="S68" i="2"/>
  <c r="S62" i="2"/>
  <c r="S56" i="2"/>
  <c r="S50" i="2"/>
  <c r="S44" i="2"/>
  <c r="S38" i="2"/>
  <c r="S32" i="2"/>
  <c r="S26" i="2"/>
  <c r="S994" i="2"/>
  <c r="S946" i="2"/>
  <c r="S886" i="2"/>
  <c r="S838" i="2"/>
  <c r="S778" i="2"/>
  <c r="S736" i="2"/>
  <c r="S694" i="2"/>
  <c r="S646" i="2"/>
  <c r="S610" i="2"/>
  <c r="S596" i="2"/>
  <c r="S582" i="2"/>
  <c r="S568" i="2"/>
  <c r="S552" i="2"/>
  <c r="S538" i="2"/>
  <c r="S524" i="2"/>
  <c r="S510" i="2"/>
  <c r="S498" i="2"/>
  <c r="S490" i="2"/>
  <c r="S483" i="2"/>
  <c r="S476" i="2"/>
  <c r="S469" i="2"/>
  <c r="S462" i="2"/>
  <c r="S454" i="2"/>
  <c r="S447" i="2"/>
  <c r="S440" i="2"/>
  <c r="S433" i="2"/>
  <c r="S426" i="2"/>
  <c r="S418" i="2"/>
  <c r="S411" i="2"/>
  <c r="S404" i="2"/>
  <c r="S397" i="2"/>
  <c r="S390" i="2"/>
  <c r="S382" i="2"/>
  <c r="S375" i="2"/>
  <c r="S368" i="2"/>
  <c r="S361" i="2"/>
  <c r="S354" i="2"/>
  <c r="S346" i="2"/>
  <c r="S339" i="2"/>
  <c r="S332" i="2"/>
  <c r="S988" i="2"/>
  <c r="S928" i="2"/>
  <c r="S880" i="2"/>
  <c r="S820" i="2"/>
  <c r="S772" i="2"/>
  <c r="S730" i="2"/>
  <c r="S682" i="2"/>
  <c r="S640" i="2"/>
  <c r="S608" i="2"/>
  <c r="S594" i="2"/>
  <c r="S580" i="2"/>
  <c r="S564" i="2"/>
  <c r="S550" i="2"/>
  <c r="S536" i="2"/>
  <c r="S522" i="2"/>
  <c r="S508" i="2"/>
  <c r="S496" i="2"/>
  <c r="S489" i="2"/>
  <c r="S482" i="2"/>
  <c r="S475" i="2"/>
  <c r="S468" i="2"/>
  <c r="S460" i="2"/>
  <c r="S453" i="2"/>
  <c r="S446" i="2"/>
  <c r="S439" i="2"/>
  <c r="S432" i="2"/>
  <c r="S424" i="2"/>
  <c r="S417" i="2"/>
  <c r="S410" i="2"/>
  <c r="S403" i="2"/>
  <c r="S396" i="2"/>
  <c r="S388" i="2"/>
  <c r="S381" i="2"/>
  <c r="S374" i="2"/>
  <c r="S367" i="2"/>
  <c r="S360" i="2"/>
  <c r="S982" i="2"/>
  <c r="S922" i="2"/>
  <c r="S874" i="2"/>
  <c r="S814" i="2"/>
  <c r="S766" i="2"/>
  <c r="S718" i="2"/>
  <c r="S676" i="2"/>
  <c r="S634" i="2"/>
  <c r="S606" i="2"/>
  <c r="S592" i="2"/>
  <c r="S576" i="2"/>
  <c r="S562" i="2"/>
  <c r="S548" i="2"/>
  <c r="S534" i="2"/>
  <c r="S520" i="2"/>
  <c r="S504" i="2"/>
  <c r="S495" i="2"/>
  <c r="S488" i="2"/>
  <c r="S481" i="2"/>
  <c r="S474" i="2"/>
  <c r="S466" i="2"/>
  <c r="S459" i="2"/>
  <c r="S452" i="2"/>
  <c r="S445" i="2"/>
  <c r="S438" i="2"/>
  <c r="S430" i="2"/>
  <c r="S423" i="2"/>
  <c r="S416" i="2"/>
  <c r="S409" i="2"/>
  <c r="S402" i="2"/>
  <c r="S394" i="2"/>
  <c r="S387" i="2"/>
  <c r="S380" i="2"/>
  <c r="S373" i="2"/>
  <c r="S964" i="2"/>
  <c r="S916" i="2"/>
  <c r="S856" i="2"/>
  <c r="S808" i="2"/>
  <c r="S754" i="2"/>
  <c r="S712" i="2"/>
  <c r="S670" i="2"/>
  <c r="S628" i="2"/>
  <c r="S604" i="2"/>
  <c r="S588" i="2"/>
  <c r="S574" i="2"/>
  <c r="S560" i="2"/>
  <c r="S546" i="2"/>
  <c r="S532" i="2"/>
  <c r="S516" i="2"/>
  <c r="S502" i="2"/>
  <c r="S494" i="2"/>
  <c r="S487" i="2"/>
  <c r="S480" i="2"/>
  <c r="S472" i="2"/>
  <c r="S465" i="2"/>
  <c r="S458" i="2"/>
  <c r="S451" i="2"/>
  <c r="S444" i="2"/>
  <c r="S436" i="2"/>
  <c r="S429" i="2"/>
  <c r="S422" i="2"/>
  <c r="S415" i="2"/>
  <c r="S408" i="2"/>
  <c r="S400" i="2"/>
  <c r="S393" i="2"/>
  <c r="S386" i="2"/>
  <c r="S379" i="2"/>
  <c r="S372" i="2"/>
  <c r="S364" i="2"/>
  <c r="S958" i="2"/>
  <c r="S910" i="2"/>
  <c r="S850" i="2"/>
  <c r="S802" i="2"/>
  <c r="S748" i="2"/>
  <c r="S706" i="2"/>
  <c r="S664" i="2"/>
  <c r="S622" i="2"/>
  <c r="S600" i="2"/>
  <c r="S586" i="2"/>
  <c r="S572" i="2"/>
  <c r="S558" i="2"/>
  <c r="S544" i="2"/>
  <c r="S528" i="2"/>
  <c r="S514" i="2"/>
  <c r="S500" i="2"/>
  <c r="S493" i="2"/>
  <c r="S486" i="2"/>
  <c r="S478" i="2"/>
  <c r="S471" i="2"/>
  <c r="S464" i="2"/>
  <c r="S457" i="2"/>
  <c r="S450" i="2"/>
  <c r="S442" i="2"/>
  <c r="S435" i="2"/>
  <c r="S428" i="2"/>
  <c r="S421" i="2"/>
  <c r="S414" i="2"/>
  <c r="S406" i="2"/>
  <c r="S399" i="2"/>
  <c r="S392" i="2"/>
  <c r="S385" i="2"/>
  <c r="S378" i="2"/>
  <c r="S370" i="2"/>
  <c r="S363" i="2"/>
  <c r="S356" i="2"/>
  <c r="S349" i="2"/>
  <c r="S342" i="2"/>
  <c r="S334" i="2"/>
  <c r="S327" i="2"/>
  <c r="S320" i="2"/>
  <c r="S313" i="2"/>
  <c r="S306" i="2"/>
  <c r="S298" i="2"/>
  <c r="S291" i="2"/>
  <c r="S284" i="2"/>
  <c r="S277" i="2"/>
  <c r="S270" i="2"/>
  <c r="S262" i="2"/>
  <c r="S255" i="2"/>
  <c r="S248" i="2"/>
  <c r="S241" i="2"/>
  <c r="S234" i="2"/>
  <c r="S226" i="2"/>
  <c r="S219" i="2"/>
  <c r="S212" i="2"/>
  <c r="S205" i="2"/>
  <c r="S198" i="2"/>
  <c r="S190" i="2"/>
  <c r="S183" i="2"/>
  <c r="S176" i="2"/>
  <c r="S169" i="2"/>
  <c r="S162" i="2"/>
  <c r="S154" i="2"/>
  <c r="S147" i="2"/>
  <c r="S140" i="2"/>
  <c r="S133" i="2"/>
  <c r="S126" i="2"/>
  <c r="S118" i="2"/>
  <c r="S111" i="2"/>
  <c r="S105" i="2"/>
  <c r="S99" i="2"/>
  <c r="S93" i="2"/>
  <c r="S87" i="2"/>
  <c r="S81" i="2"/>
  <c r="S75" i="2"/>
  <c r="S69" i="2"/>
  <c r="S63" i="2"/>
  <c r="S57" i="2"/>
  <c r="S51" i="2"/>
  <c r="S45" i="2"/>
  <c r="S39" i="2"/>
  <c r="S33" i="2"/>
  <c r="S27" i="2"/>
  <c r="S21" i="2"/>
  <c r="S15" i="2"/>
  <c r="S17" i="2"/>
  <c r="S24" i="2"/>
  <c r="S34" i="2"/>
  <c r="S42" i="2"/>
  <c r="S52" i="2"/>
  <c r="S60" i="2"/>
  <c r="S70" i="2"/>
  <c r="S78" i="2"/>
  <c r="S88" i="2"/>
  <c r="S96" i="2"/>
  <c r="S106" i="2"/>
  <c r="S115" i="2"/>
  <c r="S127" i="2"/>
  <c r="S136" i="2"/>
  <c r="S148" i="2"/>
  <c r="S158" i="2"/>
  <c r="S170" i="2"/>
  <c r="S180" i="2"/>
  <c r="S192" i="2"/>
  <c r="S201" i="2"/>
  <c r="S213" i="2"/>
  <c r="S223" i="2"/>
  <c r="S235" i="2"/>
  <c r="S244" i="2"/>
  <c r="S256" i="2"/>
  <c r="S266" i="2"/>
  <c r="S278" i="2"/>
  <c r="S288" i="2"/>
  <c r="S300" i="2"/>
  <c r="S309" i="2"/>
  <c r="S321" i="2"/>
  <c r="S331" i="2"/>
  <c r="S345" i="2"/>
  <c r="S366" i="2"/>
  <c r="G6" i="2"/>
  <c r="R18" i="2"/>
  <c r="R24" i="2"/>
  <c r="R30" i="2"/>
  <c r="R36" i="2"/>
  <c r="R42" i="2"/>
  <c r="R48" i="2"/>
  <c r="R54" i="2"/>
  <c r="N30" i="2"/>
  <c r="N60" i="2"/>
  <c r="N84" i="2"/>
  <c r="N114" i="2"/>
  <c r="N138" i="2"/>
  <c r="N168" i="2"/>
  <c r="N192" i="2"/>
  <c r="N216" i="2"/>
  <c r="N234" i="2"/>
  <c r="N252" i="2"/>
  <c r="N270" i="2"/>
  <c r="N288" i="2"/>
  <c r="N12" i="2"/>
  <c r="N42" i="2"/>
  <c r="N66" i="2"/>
  <c r="N96" i="2"/>
  <c r="N120" i="2"/>
  <c r="N150" i="2"/>
  <c r="N174" i="2"/>
  <c r="N204" i="2"/>
  <c r="N222" i="2"/>
  <c r="N240" i="2"/>
  <c r="N258" i="2"/>
  <c r="N276" i="2"/>
  <c r="N294" i="2"/>
  <c r="O12" i="2"/>
  <c r="O42" i="2"/>
  <c r="O66" i="2"/>
  <c r="O96" i="2"/>
  <c r="O120" i="2"/>
  <c r="O150" i="2"/>
  <c r="O174" i="2"/>
  <c r="O204" i="2"/>
  <c r="O222" i="2"/>
  <c r="O240" i="2"/>
  <c r="O258" i="2"/>
  <c r="O276" i="2"/>
  <c r="O294" i="2"/>
  <c r="N24" i="2"/>
  <c r="N48" i="2"/>
  <c r="N78" i="2"/>
  <c r="N102" i="2"/>
  <c r="N132" i="2"/>
  <c r="N156" i="2"/>
  <c r="N186" i="2"/>
  <c r="N210" i="2"/>
  <c r="N228" i="2"/>
  <c r="N246" i="2"/>
  <c r="N264" i="2"/>
  <c r="N282" i="2"/>
  <c r="O24" i="2"/>
  <c r="O48" i="2"/>
  <c r="O78" i="2"/>
  <c r="O102" i="2"/>
  <c r="O132" i="2"/>
  <c r="O156" i="2"/>
  <c r="O186" i="2"/>
  <c r="O210" i="2"/>
  <c r="O228" i="2"/>
  <c r="O246" i="2"/>
  <c r="O264" i="2"/>
  <c r="O282" i="2"/>
  <c r="R87" i="2"/>
  <c r="O87" i="2"/>
  <c r="N87" i="2"/>
  <c r="R22" i="2"/>
  <c r="O22" i="2"/>
  <c r="N22" i="2"/>
  <c r="R40" i="2"/>
  <c r="O40" i="2"/>
  <c r="N40" i="2"/>
  <c r="R64" i="2"/>
  <c r="O64" i="2"/>
  <c r="N64" i="2"/>
  <c r="R82" i="2"/>
  <c r="O82" i="2"/>
  <c r="N82" i="2"/>
  <c r="R94" i="2"/>
  <c r="O94" i="2"/>
  <c r="N94" i="2"/>
  <c r="R112" i="2"/>
  <c r="O112" i="2"/>
  <c r="N112" i="2"/>
  <c r="R130" i="2"/>
  <c r="O130" i="2"/>
  <c r="N130" i="2"/>
  <c r="R166" i="2"/>
  <c r="O166" i="2"/>
  <c r="N166" i="2"/>
  <c r="R19" i="2"/>
  <c r="O19" i="2"/>
  <c r="N19" i="2"/>
  <c r="R25" i="2"/>
  <c r="O25" i="2"/>
  <c r="N25" i="2"/>
  <c r="R31" i="2"/>
  <c r="O31" i="2"/>
  <c r="N31" i="2"/>
  <c r="R37" i="2"/>
  <c r="O37" i="2"/>
  <c r="N37" i="2"/>
  <c r="R43" i="2"/>
  <c r="N43" i="2"/>
  <c r="O43" i="2"/>
  <c r="R49" i="2"/>
  <c r="O49" i="2"/>
  <c r="N49" i="2"/>
  <c r="R55" i="2"/>
  <c r="O55" i="2"/>
  <c r="N55" i="2"/>
  <c r="R61" i="2"/>
  <c r="O61" i="2"/>
  <c r="N61" i="2"/>
  <c r="R67" i="2"/>
  <c r="O67" i="2"/>
  <c r="N67" i="2"/>
  <c r="R73" i="2"/>
  <c r="O73" i="2"/>
  <c r="N73" i="2"/>
  <c r="R79" i="2"/>
  <c r="O79" i="2"/>
  <c r="N79" i="2"/>
  <c r="R91" i="2"/>
  <c r="O91" i="2"/>
  <c r="N91" i="2"/>
  <c r="R97" i="2"/>
  <c r="O97" i="2"/>
  <c r="N97" i="2"/>
  <c r="R103" i="2"/>
  <c r="O103" i="2"/>
  <c r="N103" i="2"/>
  <c r="R109" i="2"/>
  <c r="O109" i="2"/>
  <c r="N109" i="2"/>
  <c r="R115" i="2"/>
  <c r="O115" i="2"/>
  <c r="N115" i="2"/>
  <c r="R121" i="2"/>
  <c r="O121" i="2"/>
  <c r="N121" i="2"/>
  <c r="R127" i="2"/>
  <c r="O127" i="2"/>
  <c r="N127" i="2"/>
  <c r="R133" i="2"/>
  <c r="O133" i="2"/>
  <c r="N133" i="2"/>
  <c r="R139" i="2"/>
  <c r="O139" i="2"/>
  <c r="N139" i="2"/>
  <c r="R145" i="2"/>
  <c r="O145" i="2"/>
  <c r="N145" i="2"/>
  <c r="R151" i="2"/>
  <c r="O151" i="2"/>
  <c r="N151" i="2"/>
  <c r="R157" i="2"/>
  <c r="O157" i="2"/>
  <c r="N157" i="2"/>
  <c r="R163" i="2"/>
  <c r="O163" i="2"/>
  <c r="N163" i="2"/>
  <c r="R169" i="2"/>
  <c r="O169" i="2"/>
  <c r="N169" i="2"/>
  <c r="R175" i="2"/>
  <c r="O175" i="2"/>
  <c r="N175" i="2"/>
  <c r="R181" i="2"/>
  <c r="O181" i="2"/>
  <c r="N181" i="2"/>
  <c r="R187" i="2"/>
  <c r="O187" i="2"/>
  <c r="N187" i="2"/>
  <c r="R193" i="2"/>
  <c r="O193" i="2"/>
  <c r="N193" i="2"/>
  <c r="R199" i="2"/>
  <c r="O199" i="2"/>
  <c r="N199" i="2"/>
  <c r="R205" i="2"/>
  <c r="O205" i="2"/>
  <c r="N205" i="2"/>
  <c r="R211" i="2"/>
  <c r="O211" i="2"/>
  <c r="N211" i="2"/>
  <c r="R217" i="2"/>
  <c r="O217" i="2"/>
  <c r="N217" i="2"/>
  <c r="R223" i="2"/>
  <c r="O223" i="2"/>
  <c r="N223" i="2"/>
  <c r="R229" i="2"/>
  <c r="O229" i="2"/>
  <c r="N229" i="2"/>
  <c r="R235" i="2"/>
  <c r="O235" i="2"/>
  <c r="N235" i="2"/>
  <c r="R241" i="2"/>
  <c r="O241" i="2"/>
  <c r="N241" i="2"/>
  <c r="R247" i="2"/>
  <c r="O247" i="2"/>
  <c r="N247" i="2"/>
  <c r="R253" i="2"/>
  <c r="O253" i="2"/>
  <c r="N253" i="2"/>
  <c r="R259" i="2"/>
  <c r="O259" i="2"/>
  <c r="N259" i="2"/>
  <c r="R265" i="2"/>
  <c r="O265" i="2"/>
  <c r="N265" i="2"/>
  <c r="R271" i="2"/>
  <c r="O271" i="2"/>
  <c r="N271" i="2"/>
  <c r="R277" i="2"/>
  <c r="O277" i="2"/>
  <c r="N277" i="2"/>
  <c r="R283" i="2"/>
  <c r="O283" i="2"/>
  <c r="N283" i="2"/>
  <c r="R289" i="2"/>
  <c r="O289" i="2"/>
  <c r="N289" i="2"/>
  <c r="R295" i="2"/>
  <c r="O295" i="2"/>
  <c r="N295" i="2"/>
  <c r="R301" i="2"/>
  <c r="N301" i="2"/>
  <c r="O301" i="2"/>
  <c r="R307" i="2"/>
  <c r="O307" i="2"/>
  <c r="N307" i="2"/>
  <c r="R313" i="2"/>
  <c r="N313" i="2"/>
  <c r="O313" i="2"/>
  <c r="R319" i="2"/>
  <c r="N319" i="2"/>
  <c r="O319" i="2"/>
  <c r="R325" i="2"/>
  <c r="O325" i="2"/>
  <c r="N325" i="2"/>
  <c r="R331" i="2"/>
  <c r="N331" i="2"/>
  <c r="O331" i="2"/>
  <c r="R337" i="2"/>
  <c r="N337" i="2"/>
  <c r="O337" i="2"/>
  <c r="R343" i="2"/>
  <c r="O343" i="2"/>
  <c r="N343" i="2"/>
  <c r="R349" i="2"/>
  <c r="N349" i="2"/>
  <c r="O349" i="2"/>
  <c r="R355" i="2"/>
  <c r="N355" i="2"/>
  <c r="O355" i="2"/>
  <c r="R361" i="2"/>
  <c r="O361" i="2"/>
  <c r="N361" i="2"/>
  <c r="R367" i="2"/>
  <c r="N367" i="2"/>
  <c r="O367" i="2"/>
  <c r="R373" i="2"/>
  <c r="N373" i="2"/>
  <c r="O373" i="2"/>
  <c r="R379" i="2"/>
  <c r="O379" i="2"/>
  <c r="N379" i="2"/>
  <c r="R385" i="2"/>
  <c r="N385" i="2"/>
  <c r="O385" i="2"/>
  <c r="R391" i="2"/>
  <c r="O391" i="2"/>
  <c r="N391" i="2"/>
  <c r="R397" i="2"/>
  <c r="O397" i="2"/>
  <c r="N397" i="2"/>
  <c r="R403" i="2"/>
  <c r="N403" i="2"/>
  <c r="O403" i="2"/>
  <c r="R409" i="2"/>
  <c r="O409" i="2"/>
  <c r="N409" i="2"/>
  <c r="R415" i="2"/>
  <c r="O415" i="2"/>
  <c r="N415" i="2"/>
  <c r="R421" i="2"/>
  <c r="N421" i="2"/>
  <c r="O421" i="2"/>
  <c r="R427" i="2"/>
  <c r="O427" i="2"/>
  <c r="N427" i="2"/>
  <c r="R433" i="2"/>
  <c r="O433" i="2"/>
  <c r="N433" i="2"/>
  <c r="R439" i="2"/>
  <c r="N439" i="2"/>
  <c r="O439" i="2"/>
  <c r="R445" i="2"/>
  <c r="O445" i="2"/>
  <c r="N445" i="2"/>
  <c r="R451" i="2"/>
  <c r="O451" i="2"/>
  <c r="N451" i="2"/>
  <c r="R457" i="2"/>
  <c r="N457" i="2"/>
  <c r="O457" i="2"/>
  <c r="R463" i="2"/>
  <c r="O463" i="2"/>
  <c r="N463" i="2"/>
  <c r="R469" i="2"/>
  <c r="O469" i="2"/>
  <c r="N469" i="2"/>
  <c r="R475" i="2"/>
  <c r="N475" i="2"/>
  <c r="O475" i="2"/>
  <c r="R481" i="2"/>
  <c r="O481" i="2"/>
  <c r="N481" i="2"/>
  <c r="R487" i="2"/>
  <c r="O487" i="2"/>
  <c r="N487" i="2"/>
  <c r="R493" i="2"/>
  <c r="N493" i="2"/>
  <c r="O493" i="2"/>
  <c r="R499" i="2"/>
  <c r="O499" i="2"/>
  <c r="N499" i="2"/>
  <c r="R505" i="2"/>
  <c r="O505" i="2"/>
  <c r="N505" i="2"/>
  <c r="R511" i="2"/>
  <c r="N511" i="2"/>
  <c r="O511" i="2"/>
  <c r="R517" i="2"/>
  <c r="O517" i="2"/>
  <c r="N517" i="2"/>
  <c r="R523" i="2"/>
  <c r="O523" i="2"/>
  <c r="N523" i="2"/>
  <c r="R529" i="2"/>
  <c r="N529" i="2"/>
  <c r="O529" i="2"/>
  <c r="R535" i="2"/>
  <c r="O535" i="2"/>
  <c r="N535" i="2"/>
  <c r="R541" i="2"/>
  <c r="O541" i="2"/>
  <c r="N541" i="2"/>
  <c r="R547" i="2"/>
  <c r="N547" i="2"/>
  <c r="O547" i="2"/>
  <c r="R553" i="2"/>
  <c r="O553" i="2"/>
  <c r="N553" i="2"/>
  <c r="R559" i="2"/>
  <c r="O559" i="2"/>
  <c r="N559" i="2"/>
  <c r="R565" i="2"/>
  <c r="N565" i="2"/>
  <c r="O565" i="2"/>
  <c r="R571" i="2"/>
  <c r="O571" i="2"/>
  <c r="N571" i="2"/>
  <c r="R577" i="2"/>
  <c r="O577" i="2"/>
  <c r="N577" i="2"/>
  <c r="R583" i="2"/>
  <c r="N583" i="2"/>
  <c r="O583" i="2"/>
  <c r="R589" i="2"/>
  <c r="O589" i="2"/>
  <c r="N589" i="2"/>
  <c r="R595" i="2"/>
  <c r="O595" i="2"/>
  <c r="N595" i="2"/>
  <c r="R601" i="2"/>
  <c r="O601" i="2"/>
  <c r="N601" i="2"/>
  <c r="R607" i="2"/>
  <c r="O607" i="2"/>
  <c r="N607" i="2"/>
  <c r="R613" i="2"/>
  <c r="O613" i="2"/>
  <c r="N613" i="2"/>
  <c r="R619" i="2"/>
  <c r="O619" i="2"/>
  <c r="N619" i="2"/>
  <c r="R625" i="2"/>
  <c r="O625" i="2"/>
  <c r="N625" i="2"/>
  <c r="R631" i="2"/>
  <c r="O631" i="2"/>
  <c r="N631" i="2"/>
  <c r="R637" i="2"/>
  <c r="O637" i="2"/>
  <c r="N637" i="2"/>
  <c r="R643" i="2"/>
  <c r="O643" i="2"/>
  <c r="N643" i="2"/>
  <c r="R649" i="2"/>
  <c r="O649" i="2"/>
  <c r="N649" i="2"/>
  <c r="R655" i="2"/>
  <c r="O655" i="2"/>
  <c r="N655" i="2"/>
  <c r="R661" i="2"/>
  <c r="O661" i="2"/>
  <c r="N661" i="2"/>
  <c r="R667" i="2"/>
  <c r="O667" i="2"/>
  <c r="N667" i="2"/>
  <c r="R673" i="2"/>
  <c r="O673" i="2"/>
  <c r="N673" i="2"/>
  <c r="R679" i="2"/>
  <c r="O679" i="2"/>
  <c r="N679" i="2"/>
  <c r="R685" i="2"/>
  <c r="O685" i="2"/>
  <c r="N685" i="2"/>
  <c r="R691" i="2"/>
  <c r="O691" i="2"/>
  <c r="N691" i="2"/>
  <c r="R697" i="2"/>
  <c r="O697" i="2"/>
  <c r="N697" i="2"/>
  <c r="R99" i="2"/>
  <c r="O99" i="2"/>
  <c r="N99" i="2"/>
  <c r="R28" i="2"/>
  <c r="O28" i="2"/>
  <c r="N28" i="2"/>
  <c r="R52" i="2"/>
  <c r="O52" i="2"/>
  <c r="N52" i="2"/>
  <c r="R76" i="2"/>
  <c r="O76" i="2"/>
  <c r="N76" i="2"/>
  <c r="R106" i="2"/>
  <c r="O106" i="2"/>
  <c r="N106" i="2"/>
  <c r="R136" i="2"/>
  <c r="O136" i="2"/>
  <c r="N136" i="2"/>
  <c r="R172" i="2"/>
  <c r="O172" i="2"/>
  <c r="N172" i="2"/>
  <c r="R13" i="2"/>
  <c r="O13" i="2"/>
  <c r="N13" i="2"/>
  <c r="R85" i="2"/>
  <c r="O85" i="2"/>
  <c r="N85" i="2"/>
  <c r="R14" i="2"/>
  <c r="O14" i="2"/>
  <c r="N14" i="2"/>
  <c r="R20" i="2"/>
  <c r="O20" i="2"/>
  <c r="N20" i="2"/>
  <c r="R26" i="2"/>
  <c r="O26" i="2"/>
  <c r="N26" i="2"/>
  <c r="R32" i="2"/>
  <c r="O32" i="2"/>
  <c r="N32" i="2"/>
  <c r="R38" i="2"/>
  <c r="O38" i="2"/>
  <c r="N38" i="2"/>
  <c r="R44" i="2"/>
  <c r="O44" i="2"/>
  <c r="N44" i="2"/>
  <c r="R50" i="2"/>
  <c r="O50" i="2"/>
  <c r="N50" i="2"/>
  <c r="R56" i="2"/>
  <c r="O56" i="2"/>
  <c r="N56" i="2"/>
  <c r="R62" i="2"/>
  <c r="O62" i="2"/>
  <c r="N62" i="2"/>
  <c r="R68" i="2"/>
  <c r="O68" i="2"/>
  <c r="N68" i="2"/>
  <c r="R74" i="2"/>
  <c r="O74" i="2"/>
  <c r="N74" i="2"/>
  <c r="R80" i="2"/>
  <c r="O80" i="2"/>
  <c r="N80" i="2"/>
  <c r="R86" i="2"/>
  <c r="O86" i="2"/>
  <c r="N86" i="2"/>
  <c r="R92" i="2"/>
  <c r="O92" i="2"/>
  <c r="N92" i="2"/>
  <c r="R98" i="2"/>
  <c r="O98" i="2"/>
  <c r="N98" i="2"/>
  <c r="R104" i="2"/>
  <c r="O104" i="2"/>
  <c r="N104" i="2"/>
  <c r="R110" i="2"/>
  <c r="O110" i="2"/>
  <c r="N110" i="2"/>
  <c r="R116" i="2"/>
  <c r="O116" i="2"/>
  <c r="N116" i="2"/>
  <c r="R122" i="2"/>
  <c r="O122" i="2"/>
  <c r="N122" i="2"/>
  <c r="R128" i="2"/>
  <c r="O128" i="2"/>
  <c r="N128" i="2"/>
  <c r="R134" i="2"/>
  <c r="O134" i="2"/>
  <c r="N134" i="2"/>
  <c r="R140" i="2"/>
  <c r="O140" i="2"/>
  <c r="N140" i="2"/>
  <c r="R146" i="2"/>
  <c r="O146" i="2"/>
  <c r="N146" i="2"/>
  <c r="R152" i="2"/>
  <c r="O152" i="2"/>
  <c r="N152" i="2"/>
  <c r="R158" i="2"/>
  <c r="O158" i="2"/>
  <c r="N158" i="2"/>
  <c r="R164" i="2"/>
  <c r="O164" i="2"/>
  <c r="N164" i="2"/>
  <c r="R170" i="2"/>
  <c r="O170" i="2"/>
  <c r="N170" i="2"/>
  <c r="R176" i="2"/>
  <c r="O176" i="2"/>
  <c r="N176" i="2"/>
  <c r="R182" i="2"/>
  <c r="O182" i="2"/>
  <c r="N182" i="2"/>
  <c r="R188" i="2"/>
  <c r="O188" i="2"/>
  <c r="N188" i="2"/>
  <c r="R194" i="2"/>
  <c r="O194" i="2"/>
  <c r="N194" i="2"/>
  <c r="R200" i="2"/>
  <c r="O200" i="2"/>
  <c r="N200" i="2"/>
  <c r="R206" i="2"/>
  <c r="O206" i="2"/>
  <c r="N206" i="2"/>
  <c r="R212" i="2"/>
  <c r="O212" i="2"/>
  <c r="N212" i="2"/>
  <c r="R218" i="2"/>
  <c r="O218" i="2"/>
  <c r="N218" i="2"/>
  <c r="R224" i="2"/>
  <c r="O224" i="2"/>
  <c r="N224" i="2"/>
  <c r="R230" i="2"/>
  <c r="O230" i="2"/>
  <c r="N230" i="2"/>
  <c r="R236" i="2"/>
  <c r="O236" i="2"/>
  <c r="N236" i="2"/>
  <c r="R242" i="2"/>
  <c r="O242" i="2"/>
  <c r="N242" i="2"/>
  <c r="R248" i="2"/>
  <c r="O248" i="2"/>
  <c r="N248" i="2"/>
  <c r="R254" i="2"/>
  <c r="O254" i="2"/>
  <c r="N254" i="2"/>
  <c r="R260" i="2"/>
  <c r="O260" i="2"/>
  <c r="N260" i="2"/>
  <c r="R266" i="2"/>
  <c r="O266" i="2"/>
  <c r="N266" i="2"/>
  <c r="R272" i="2"/>
  <c r="O272" i="2"/>
  <c r="N272" i="2"/>
  <c r="R278" i="2"/>
  <c r="O278" i="2"/>
  <c r="N278" i="2"/>
  <c r="R284" i="2"/>
  <c r="O284" i="2"/>
  <c r="N284" i="2"/>
  <c r="R290" i="2"/>
  <c r="O290" i="2"/>
  <c r="N290" i="2"/>
  <c r="R296" i="2"/>
  <c r="O296" i="2"/>
  <c r="N296" i="2"/>
  <c r="R302" i="2"/>
  <c r="O302" i="2"/>
  <c r="N302" i="2"/>
  <c r="R308" i="2"/>
  <c r="O308" i="2"/>
  <c r="N308" i="2"/>
  <c r="R314" i="2"/>
  <c r="O314" i="2"/>
  <c r="N314" i="2"/>
  <c r="R320" i="2"/>
  <c r="O320" i="2"/>
  <c r="N320" i="2"/>
  <c r="R326" i="2"/>
  <c r="O326" i="2"/>
  <c r="N326" i="2"/>
  <c r="R332" i="2"/>
  <c r="O332" i="2"/>
  <c r="N332" i="2"/>
  <c r="R338" i="2"/>
  <c r="O338" i="2"/>
  <c r="N338" i="2"/>
  <c r="R344" i="2"/>
  <c r="O344" i="2"/>
  <c r="N344" i="2"/>
  <c r="R350" i="2"/>
  <c r="O350" i="2"/>
  <c r="N350" i="2"/>
  <c r="R356" i="2"/>
  <c r="O356" i="2"/>
  <c r="N356" i="2"/>
  <c r="R362" i="2"/>
  <c r="O362" i="2"/>
  <c r="N362" i="2"/>
  <c r="R368" i="2"/>
  <c r="O368" i="2"/>
  <c r="N368" i="2"/>
  <c r="R374" i="2"/>
  <c r="O374" i="2"/>
  <c r="N374" i="2"/>
  <c r="R380" i="2"/>
  <c r="O380" i="2"/>
  <c r="N380" i="2"/>
  <c r="R386" i="2"/>
  <c r="O386" i="2"/>
  <c r="N386" i="2"/>
  <c r="R392" i="2"/>
  <c r="O392" i="2"/>
  <c r="N392" i="2"/>
  <c r="R398" i="2"/>
  <c r="O398" i="2"/>
  <c r="N398" i="2"/>
  <c r="R404" i="2"/>
  <c r="O404" i="2"/>
  <c r="N404" i="2"/>
  <c r="R410" i="2"/>
  <c r="O410" i="2"/>
  <c r="N410" i="2"/>
  <c r="R416" i="2"/>
  <c r="O416" i="2"/>
  <c r="N416" i="2"/>
  <c r="R422" i="2"/>
  <c r="O422" i="2"/>
  <c r="N422" i="2"/>
  <c r="R428" i="2"/>
  <c r="O428" i="2"/>
  <c r="N428" i="2"/>
  <c r="R434" i="2"/>
  <c r="O434" i="2"/>
  <c r="N434" i="2"/>
  <c r="R440" i="2"/>
  <c r="O440" i="2"/>
  <c r="N440" i="2"/>
  <c r="R446" i="2"/>
  <c r="O446" i="2"/>
  <c r="N446" i="2"/>
  <c r="R452" i="2"/>
  <c r="O452" i="2"/>
  <c r="N452" i="2"/>
  <c r="R458" i="2"/>
  <c r="O458" i="2"/>
  <c r="N458" i="2"/>
  <c r="R464" i="2"/>
  <c r="O464" i="2"/>
  <c r="N464" i="2"/>
  <c r="R470" i="2"/>
  <c r="O470" i="2"/>
  <c r="N470" i="2"/>
  <c r="R476" i="2"/>
  <c r="O476" i="2"/>
  <c r="N476" i="2"/>
  <c r="R482" i="2"/>
  <c r="O482" i="2"/>
  <c r="N482" i="2"/>
  <c r="R488" i="2"/>
  <c r="O488" i="2"/>
  <c r="N488" i="2"/>
  <c r="R494" i="2"/>
  <c r="O494" i="2"/>
  <c r="N494" i="2"/>
  <c r="R15" i="2"/>
  <c r="O15" i="2"/>
  <c r="N15" i="2"/>
  <c r="R21" i="2"/>
  <c r="O21" i="2"/>
  <c r="N21" i="2"/>
  <c r="R27" i="2"/>
  <c r="O27" i="2"/>
  <c r="N27" i="2"/>
  <c r="R33" i="2"/>
  <c r="O33" i="2"/>
  <c r="N33" i="2"/>
  <c r="R39" i="2"/>
  <c r="O39" i="2"/>
  <c r="N39" i="2"/>
  <c r="R51" i="2"/>
  <c r="O51" i="2"/>
  <c r="N51" i="2"/>
  <c r="R57" i="2"/>
  <c r="O57" i="2"/>
  <c r="N57" i="2"/>
  <c r="R63" i="2"/>
  <c r="O63" i="2"/>
  <c r="N63" i="2"/>
  <c r="R69" i="2"/>
  <c r="O69" i="2"/>
  <c r="N69" i="2"/>
  <c r="R81" i="2"/>
  <c r="O81" i="2"/>
  <c r="N81" i="2"/>
  <c r="R105" i="2"/>
  <c r="O105" i="2"/>
  <c r="N105" i="2"/>
  <c r="R111" i="2"/>
  <c r="O111" i="2"/>
  <c r="N111" i="2"/>
  <c r="R117" i="2"/>
  <c r="O117" i="2"/>
  <c r="N117" i="2"/>
  <c r="R123" i="2"/>
  <c r="O123" i="2"/>
  <c r="N123" i="2"/>
  <c r="R129" i="2"/>
  <c r="O129" i="2"/>
  <c r="N129" i="2"/>
  <c r="R135" i="2"/>
  <c r="O135" i="2"/>
  <c r="N135" i="2"/>
  <c r="R141" i="2"/>
  <c r="O141" i="2"/>
  <c r="N141" i="2"/>
  <c r="R147" i="2"/>
  <c r="O147" i="2"/>
  <c r="N147" i="2"/>
  <c r="R153" i="2"/>
  <c r="O153" i="2"/>
  <c r="N153" i="2"/>
  <c r="R159" i="2"/>
  <c r="O159" i="2"/>
  <c r="N159" i="2"/>
  <c r="R165" i="2"/>
  <c r="O165" i="2"/>
  <c r="N165" i="2"/>
  <c r="R171" i="2"/>
  <c r="O171" i="2"/>
  <c r="N171" i="2"/>
  <c r="R177" i="2"/>
  <c r="O177" i="2"/>
  <c r="N177" i="2"/>
  <c r="R183" i="2"/>
  <c r="O183" i="2"/>
  <c r="N183" i="2"/>
  <c r="R189" i="2"/>
  <c r="O189" i="2"/>
  <c r="N189" i="2"/>
  <c r="R195" i="2"/>
  <c r="O195" i="2"/>
  <c r="N195" i="2"/>
  <c r="R201" i="2"/>
  <c r="O201" i="2"/>
  <c r="N201" i="2"/>
  <c r="R207" i="2"/>
  <c r="O207" i="2"/>
  <c r="N207" i="2"/>
  <c r="R213" i="2"/>
  <c r="O213" i="2"/>
  <c r="N213" i="2"/>
  <c r="R219" i="2"/>
  <c r="O219" i="2"/>
  <c r="N219" i="2"/>
  <c r="R225" i="2"/>
  <c r="O225" i="2"/>
  <c r="N225" i="2"/>
  <c r="R231" i="2"/>
  <c r="O231" i="2"/>
  <c r="N231" i="2"/>
  <c r="R237" i="2"/>
  <c r="O237" i="2"/>
  <c r="N237" i="2"/>
  <c r="R243" i="2"/>
  <c r="O243" i="2"/>
  <c r="N243" i="2"/>
  <c r="R249" i="2"/>
  <c r="O249" i="2"/>
  <c r="N249" i="2"/>
  <c r="R255" i="2"/>
  <c r="O255" i="2"/>
  <c r="N255" i="2"/>
  <c r="R261" i="2"/>
  <c r="O261" i="2"/>
  <c r="N261" i="2"/>
  <c r="R267" i="2"/>
  <c r="O267" i="2"/>
  <c r="N267" i="2"/>
  <c r="R273" i="2"/>
  <c r="O273" i="2"/>
  <c r="N273" i="2"/>
  <c r="R279" i="2"/>
  <c r="O279" i="2"/>
  <c r="N279" i="2"/>
  <c r="R285" i="2"/>
  <c r="O285" i="2"/>
  <c r="N285" i="2"/>
  <c r="R291" i="2"/>
  <c r="O291" i="2"/>
  <c r="N291" i="2"/>
  <c r="R297" i="2"/>
  <c r="N297" i="2"/>
  <c r="O297" i="2"/>
  <c r="R303" i="2"/>
  <c r="N303" i="2"/>
  <c r="O303" i="2"/>
  <c r="R309" i="2"/>
  <c r="N309" i="2"/>
  <c r="O309" i="2"/>
  <c r="R315" i="2"/>
  <c r="N315" i="2"/>
  <c r="O315" i="2"/>
  <c r="R321" i="2"/>
  <c r="N321" i="2"/>
  <c r="O321" i="2"/>
  <c r="R327" i="2"/>
  <c r="N327" i="2"/>
  <c r="O327" i="2"/>
  <c r="R333" i="2"/>
  <c r="N333" i="2"/>
  <c r="O333" i="2"/>
  <c r="R339" i="2"/>
  <c r="N339" i="2"/>
  <c r="O339" i="2"/>
  <c r="R345" i="2"/>
  <c r="N345" i="2"/>
  <c r="O345" i="2"/>
  <c r="R351" i="2"/>
  <c r="N351" i="2"/>
  <c r="O351" i="2"/>
  <c r="R357" i="2"/>
  <c r="N357" i="2"/>
  <c r="O357" i="2"/>
  <c r="R363" i="2"/>
  <c r="N363" i="2"/>
  <c r="O363" i="2"/>
  <c r="R369" i="2"/>
  <c r="N369" i="2"/>
  <c r="O369" i="2"/>
  <c r="R375" i="2"/>
  <c r="N375" i="2"/>
  <c r="O375" i="2"/>
  <c r="R381" i="2"/>
  <c r="N381" i="2"/>
  <c r="O381" i="2"/>
  <c r="R387" i="2"/>
  <c r="N387" i="2"/>
  <c r="O387" i="2"/>
  <c r="R393" i="2"/>
  <c r="N393" i="2"/>
  <c r="O393" i="2"/>
  <c r="R399" i="2"/>
  <c r="N399" i="2"/>
  <c r="O399" i="2"/>
  <c r="R405" i="2"/>
  <c r="N405" i="2"/>
  <c r="O405" i="2"/>
  <c r="R411" i="2"/>
  <c r="N411" i="2"/>
  <c r="O411" i="2"/>
  <c r="R417" i="2"/>
  <c r="N417" i="2"/>
  <c r="O417" i="2"/>
  <c r="R423" i="2"/>
  <c r="N423" i="2"/>
  <c r="O423" i="2"/>
  <c r="R429" i="2"/>
  <c r="N429" i="2"/>
  <c r="O429" i="2"/>
  <c r="R435" i="2"/>
  <c r="N435" i="2"/>
  <c r="O435" i="2"/>
  <c r="R441" i="2"/>
  <c r="N441" i="2"/>
  <c r="O441" i="2"/>
  <c r="R447" i="2"/>
  <c r="N447" i="2"/>
  <c r="O447" i="2"/>
  <c r="R453" i="2"/>
  <c r="N453" i="2"/>
  <c r="O453" i="2"/>
  <c r="R459" i="2"/>
  <c r="N459" i="2"/>
  <c r="O459" i="2"/>
  <c r="R465" i="2"/>
  <c r="N465" i="2"/>
  <c r="O465" i="2"/>
  <c r="R471" i="2"/>
  <c r="N471" i="2"/>
  <c r="O471" i="2"/>
  <c r="R45" i="2"/>
  <c r="O45" i="2"/>
  <c r="N45" i="2"/>
  <c r="R34" i="2"/>
  <c r="O34" i="2"/>
  <c r="N34" i="2"/>
  <c r="R58" i="2"/>
  <c r="O58" i="2"/>
  <c r="N58" i="2"/>
  <c r="R88" i="2"/>
  <c r="O88" i="2"/>
  <c r="N88" i="2"/>
  <c r="R118" i="2"/>
  <c r="O118" i="2"/>
  <c r="N118" i="2"/>
  <c r="R124" i="2"/>
  <c r="O124" i="2"/>
  <c r="N124" i="2"/>
  <c r="R142" i="2"/>
  <c r="O142" i="2"/>
  <c r="N142" i="2"/>
  <c r="R160" i="2"/>
  <c r="O160" i="2"/>
  <c r="N160" i="2"/>
  <c r="R178" i="2"/>
  <c r="O178" i="2"/>
  <c r="N178" i="2"/>
  <c r="R184" i="2"/>
  <c r="O184" i="2"/>
  <c r="N184" i="2"/>
  <c r="R190" i="2"/>
  <c r="O190" i="2"/>
  <c r="N190" i="2"/>
  <c r="R196" i="2"/>
  <c r="O196" i="2"/>
  <c r="N196" i="2"/>
  <c r="R202" i="2"/>
  <c r="O202" i="2"/>
  <c r="N202" i="2"/>
  <c r="R208" i="2"/>
  <c r="O208" i="2"/>
  <c r="N208" i="2"/>
  <c r="R214" i="2"/>
  <c r="O214" i="2"/>
  <c r="N214" i="2"/>
  <c r="R220" i="2"/>
  <c r="O220" i="2"/>
  <c r="N220" i="2"/>
  <c r="R226" i="2"/>
  <c r="O226" i="2"/>
  <c r="N226" i="2"/>
  <c r="R232" i="2"/>
  <c r="O232" i="2"/>
  <c r="N232" i="2"/>
  <c r="R238" i="2"/>
  <c r="O238" i="2"/>
  <c r="N238" i="2"/>
  <c r="R244" i="2"/>
  <c r="O244" i="2"/>
  <c r="N244" i="2"/>
  <c r="R75" i="2"/>
  <c r="O75" i="2"/>
  <c r="N75" i="2"/>
  <c r="R16" i="2"/>
  <c r="O16" i="2"/>
  <c r="N16" i="2"/>
  <c r="R154" i="2"/>
  <c r="O154" i="2"/>
  <c r="N154" i="2"/>
  <c r="R93" i="2"/>
  <c r="O93" i="2"/>
  <c r="N93" i="2"/>
  <c r="R46" i="2"/>
  <c r="O46" i="2"/>
  <c r="N46" i="2"/>
  <c r="R70" i="2"/>
  <c r="O70" i="2"/>
  <c r="N70" i="2"/>
  <c r="R100" i="2"/>
  <c r="O100" i="2"/>
  <c r="N100" i="2"/>
  <c r="R148" i="2"/>
  <c r="O148" i="2"/>
  <c r="N148" i="2"/>
  <c r="R250" i="2"/>
  <c r="O250" i="2"/>
  <c r="R268" i="2"/>
  <c r="O268" i="2"/>
  <c r="R280" i="2"/>
  <c r="O280" i="2"/>
  <c r="R292" i="2"/>
  <c r="O292" i="2"/>
  <c r="R328" i="2"/>
  <c r="N328" i="2"/>
  <c r="R346" i="2"/>
  <c r="N346" i="2"/>
  <c r="R364" i="2"/>
  <c r="N364" i="2"/>
  <c r="R376" i="2"/>
  <c r="N376" i="2"/>
  <c r="O376" i="2"/>
  <c r="R394" i="2"/>
  <c r="N394" i="2"/>
  <c r="O394" i="2"/>
  <c r="R418" i="2"/>
  <c r="O418" i="2"/>
  <c r="N418" i="2"/>
  <c r="R436" i="2"/>
  <c r="O436" i="2"/>
  <c r="N436" i="2"/>
  <c r="R448" i="2"/>
  <c r="N448" i="2"/>
  <c r="O448" i="2"/>
  <c r="R478" i="2"/>
  <c r="O478" i="2"/>
  <c r="N478" i="2"/>
  <c r="R538" i="2"/>
  <c r="N538" i="2"/>
  <c r="O538" i="2"/>
  <c r="R556" i="2"/>
  <c r="N556" i="2"/>
  <c r="O556" i="2"/>
  <c r="R574" i="2"/>
  <c r="N574" i="2"/>
  <c r="O574" i="2"/>
  <c r="R592" i="2"/>
  <c r="O592" i="2"/>
  <c r="N592" i="2"/>
  <c r="R604" i="2"/>
  <c r="O604" i="2"/>
  <c r="N604" i="2"/>
  <c r="R616" i="2"/>
  <c r="O616" i="2"/>
  <c r="N616" i="2"/>
  <c r="R628" i="2"/>
  <c r="O628" i="2"/>
  <c r="N628" i="2"/>
  <c r="R646" i="2"/>
  <c r="O646" i="2"/>
  <c r="N646" i="2"/>
  <c r="R664" i="2"/>
  <c r="O664" i="2"/>
  <c r="N664" i="2"/>
  <c r="R682" i="2"/>
  <c r="O682" i="2"/>
  <c r="N682" i="2"/>
  <c r="R694" i="2"/>
  <c r="O694" i="2"/>
  <c r="N694" i="2"/>
  <c r="R700" i="2"/>
  <c r="O700" i="2"/>
  <c r="N700" i="2"/>
  <c r="R712" i="2"/>
  <c r="O712" i="2"/>
  <c r="N712" i="2"/>
  <c r="R724" i="2"/>
  <c r="O724" i="2"/>
  <c r="N724" i="2"/>
  <c r="R736" i="2"/>
  <c r="O736" i="2"/>
  <c r="N736" i="2"/>
  <c r="R748" i="2"/>
  <c r="O748" i="2"/>
  <c r="N748" i="2"/>
  <c r="R754" i="2"/>
  <c r="O754" i="2"/>
  <c r="N754" i="2"/>
  <c r="R766" i="2"/>
  <c r="O766" i="2"/>
  <c r="N766" i="2"/>
  <c r="R778" i="2"/>
  <c r="O778" i="2"/>
  <c r="N778" i="2"/>
  <c r="R784" i="2"/>
  <c r="O784" i="2"/>
  <c r="N784" i="2"/>
  <c r="R796" i="2"/>
  <c r="N796" i="2"/>
  <c r="O796" i="2"/>
  <c r="R802" i="2"/>
  <c r="N802" i="2"/>
  <c r="O802" i="2"/>
  <c r="R808" i="2"/>
  <c r="N808" i="2"/>
  <c r="O808" i="2"/>
  <c r="R814" i="2"/>
  <c r="N814" i="2"/>
  <c r="O814" i="2"/>
  <c r="R856" i="2"/>
  <c r="N856" i="2"/>
  <c r="O856" i="2"/>
  <c r="R11" i="2"/>
  <c r="O11" i="2"/>
  <c r="N11" i="2"/>
  <c r="Y11" i="2" s="1"/>
  <c r="R17" i="2"/>
  <c r="O17" i="2"/>
  <c r="N17" i="2"/>
  <c r="R23" i="2"/>
  <c r="O23" i="2"/>
  <c r="N23" i="2"/>
  <c r="R29" i="2"/>
  <c r="O29" i="2"/>
  <c r="N29" i="2"/>
  <c r="R35" i="2"/>
  <c r="O35" i="2"/>
  <c r="N35" i="2"/>
  <c r="R41" i="2"/>
  <c r="O41" i="2"/>
  <c r="N41" i="2"/>
  <c r="R47" i="2"/>
  <c r="O47" i="2"/>
  <c r="N47" i="2"/>
  <c r="R53" i="2"/>
  <c r="O53" i="2"/>
  <c r="N53" i="2"/>
  <c r="R59" i="2"/>
  <c r="O59" i="2"/>
  <c r="N59" i="2"/>
  <c r="R65" i="2"/>
  <c r="O65" i="2"/>
  <c r="N65" i="2"/>
  <c r="R71" i="2"/>
  <c r="O71" i="2"/>
  <c r="N71" i="2"/>
  <c r="R77" i="2"/>
  <c r="O77" i="2"/>
  <c r="N77" i="2"/>
  <c r="R83" i="2"/>
  <c r="O83" i="2"/>
  <c r="N83" i="2"/>
  <c r="R89" i="2"/>
  <c r="O89" i="2"/>
  <c r="N89" i="2"/>
  <c r="R95" i="2"/>
  <c r="O95" i="2"/>
  <c r="N95" i="2"/>
  <c r="R101" i="2"/>
  <c r="O101" i="2"/>
  <c r="N101" i="2"/>
  <c r="R107" i="2"/>
  <c r="O107" i="2"/>
  <c r="N107" i="2"/>
  <c r="R113" i="2"/>
  <c r="O113" i="2"/>
  <c r="N113" i="2"/>
  <c r="R119" i="2"/>
  <c r="O119" i="2"/>
  <c r="N119" i="2"/>
  <c r="R125" i="2"/>
  <c r="O125" i="2"/>
  <c r="N125" i="2"/>
  <c r="R131" i="2"/>
  <c r="O131" i="2"/>
  <c r="N131" i="2"/>
  <c r="R137" i="2"/>
  <c r="O137" i="2"/>
  <c r="N137" i="2"/>
  <c r="R143" i="2"/>
  <c r="O143" i="2"/>
  <c r="N143" i="2"/>
  <c r="R149" i="2"/>
  <c r="O149" i="2"/>
  <c r="N149" i="2"/>
  <c r="R155" i="2"/>
  <c r="O155" i="2"/>
  <c r="N155" i="2"/>
  <c r="R161" i="2"/>
  <c r="O161" i="2"/>
  <c r="N161" i="2"/>
  <c r="R167" i="2"/>
  <c r="O167" i="2"/>
  <c r="N167" i="2"/>
  <c r="R173" i="2"/>
  <c r="O173" i="2"/>
  <c r="N173" i="2"/>
  <c r="R179" i="2"/>
  <c r="O179" i="2"/>
  <c r="N179" i="2"/>
  <c r="R185" i="2"/>
  <c r="O185" i="2"/>
  <c r="N185" i="2"/>
  <c r="R191" i="2"/>
  <c r="O191" i="2"/>
  <c r="N191" i="2"/>
  <c r="R197" i="2"/>
  <c r="O197" i="2"/>
  <c r="N197" i="2"/>
  <c r="R203" i="2"/>
  <c r="O203" i="2"/>
  <c r="N203" i="2"/>
  <c r="R209" i="2"/>
  <c r="O209" i="2"/>
  <c r="N209" i="2"/>
  <c r="R215" i="2"/>
  <c r="O215" i="2"/>
  <c r="N215" i="2"/>
  <c r="R221" i="2"/>
  <c r="O221" i="2"/>
  <c r="N221" i="2"/>
  <c r="R227" i="2"/>
  <c r="O227" i="2"/>
  <c r="N227" i="2"/>
  <c r="R233" i="2"/>
  <c r="O233" i="2"/>
  <c r="N233" i="2"/>
  <c r="R239" i="2"/>
  <c r="O239" i="2"/>
  <c r="N239" i="2"/>
  <c r="R245" i="2"/>
  <c r="O245" i="2"/>
  <c r="N245" i="2"/>
  <c r="R251" i="2"/>
  <c r="O251" i="2"/>
  <c r="N251" i="2"/>
  <c r="R257" i="2"/>
  <c r="O257" i="2"/>
  <c r="N257" i="2"/>
  <c r="R263" i="2"/>
  <c r="O263" i="2"/>
  <c r="N263" i="2"/>
  <c r="R269" i="2"/>
  <c r="O269" i="2"/>
  <c r="N269" i="2"/>
  <c r="R275" i="2"/>
  <c r="O275" i="2"/>
  <c r="N275" i="2"/>
  <c r="R281" i="2"/>
  <c r="O281" i="2"/>
  <c r="N281" i="2"/>
  <c r="R287" i="2"/>
  <c r="O287" i="2"/>
  <c r="N287" i="2"/>
  <c r="R293" i="2"/>
  <c r="O293" i="2"/>
  <c r="N293" i="2"/>
  <c r="R299" i="2"/>
  <c r="O299" i="2"/>
  <c r="N299" i="2"/>
  <c r="R305" i="2"/>
  <c r="O305" i="2"/>
  <c r="N305" i="2"/>
  <c r="R311" i="2"/>
  <c r="O311" i="2"/>
  <c r="R317" i="2"/>
  <c r="O317" i="2"/>
  <c r="N317" i="2"/>
  <c r="R323" i="2"/>
  <c r="O323" i="2"/>
  <c r="N323" i="2"/>
  <c r="R329" i="2"/>
  <c r="O329" i="2"/>
  <c r="R335" i="2"/>
  <c r="O335" i="2"/>
  <c r="N335" i="2"/>
  <c r="R341" i="2"/>
  <c r="O341" i="2"/>
  <c r="N341" i="2"/>
  <c r="R347" i="2"/>
  <c r="O347" i="2"/>
  <c r="R353" i="2"/>
  <c r="O353" i="2"/>
  <c r="N353" i="2"/>
  <c r="R359" i="2"/>
  <c r="O359" i="2"/>
  <c r="N359" i="2"/>
  <c r="R365" i="2"/>
  <c r="O365" i="2"/>
  <c r="R371" i="2"/>
  <c r="O371" i="2"/>
  <c r="N371" i="2"/>
  <c r="R377" i="2"/>
  <c r="O377" i="2"/>
  <c r="N377" i="2"/>
  <c r="R383" i="2"/>
  <c r="O383" i="2"/>
  <c r="R389" i="2"/>
  <c r="O389" i="2"/>
  <c r="N389" i="2"/>
  <c r="R395" i="2"/>
  <c r="O395" i="2"/>
  <c r="N395" i="2"/>
  <c r="R401" i="2"/>
  <c r="O401" i="2"/>
  <c r="R407" i="2"/>
  <c r="O407" i="2"/>
  <c r="N407" i="2"/>
  <c r="R413" i="2"/>
  <c r="O413" i="2"/>
  <c r="N413" i="2"/>
  <c r="R419" i="2"/>
  <c r="O419" i="2"/>
  <c r="N419" i="2"/>
  <c r="R425" i="2"/>
  <c r="O425" i="2"/>
  <c r="N425" i="2"/>
  <c r="R431" i="2"/>
  <c r="O431" i="2"/>
  <c r="N431" i="2"/>
  <c r="R437" i="2"/>
  <c r="O437" i="2"/>
  <c r="N437" i="2"/>
  <c r="R443" i="2"/>
  <c r="O443" i="2"/>
  <c r="N443" i="2"/>
  <c r="R449" i="2"/>
  <c r="O449" i="2"/>
  <c r="N449" i="2"/>
  <c r="R455" i="2"/>
  <c r="O455" i="2"/>
  <c r="N455" i="2"/>
  <c r="R461" i="2"/>
  <c r="O461" i="2"/>
  <c r="N461" i="2"/>
  <c r="R467" i="2"/>
  <c r="O467" i="2"/>
  <c r="N467" i="2"/>
  <c r="R473" i="2"/>
  <c r="O473" i="2"/>
  <c r="N473" i="2"/>
  <c r="R479" i="2"/>
  <c r="O479" i="2"/>
  <c r="N479" i="2"/>
  <c r="R485" i="2"/>
  <c r="O485" i="2"/>
  <c r="N485" i="2"/>
  <c r="R491" i="2"/>
  <c r="O491" i="2"/>
  <c r="N491" i="2"/>
  <c r="R497" i="2"/>
  <c r="O497" i="2"/>
  <c r="N497" i="2"/>
  <c r="R503" i="2"/>
  <c r="O503" i="2"/>
  <c r="N503" i="2"/>
  <c r="R509" i="2"/>
  <c r="O509" i="2"/>
  <c r="N509" i="2"/>
  <c r="R515" i="2"/>
  <c r="O515" i="2"/>
  <c r="N515" i="2"/>
  <c r="R521" i="2"/>
  <c r="O521" i="2"/>
  <c r="N521" i="2"/>
  <c r="R527" i="2"/>
  <c r="O527" i="2"/>
  <c r="N527" i="2"/>
  <c r="R533" i="2"/>
  <c r="O533" i="2"/>
  <c r="N533" i="2"/>
  <c r="R539" i="2"/>
  <c r="O539" i="2"/>
  <c r="N539" i="2"/>
  <c r="R545" i="2"/>
  <c r="O545" i="2"/>
  <c r="N545" i="2"/>
  <c r="R551" i="2"/>
  <c r="O551" i="2"/>
  <c r="N551" i="2"/>
  <c r="R557" i="2"/>
  <c r="O557" i="2"/>
  <c r="N557" i="2"/>
  <c r="R563" i="2"/>
  <c r="O563" i="2"/>
  <c r="N563" i="2"/>
  <c r="R569" i="2"/>
  <c r="O569" i="2"/>
  <c r="N569" i="2"/>
  <c r="R575" i="2"/>
  <c r="O575" i="2"/>
  <c r="N575" i="2"/>
  <c r="R581" i="2"/>
  <c r="O581" i="2"/>
  <c r="N581" i="2"/>
  <c r="R587" i="2"/>
  <c r="O587" i="2"/>
  <c r="N587" i="2"/>
  <c r="R593" i="2"/>
  <c r="N593" i="2"/>
  <c r="O593" i="2"/>
  <c r="R599" i="2"/>
  <c r="N599" i="2"/>
  <c r="O599" i="2"/>
  <c r="R605" i="2"/>
  <c r="N605" i="2"/>
  <c r="O605" i="2"/>
  <c r="R611" i="2"/>
  <c r="N611" i="2"/>
  <c r="O611" i="2"/>
  <c r="R617" i="2"/>
  <c r="N617" i="2"/>
  <c r="O617" i="2"/>
  <c r="R623" i="2"/>
  <c r="N623" i="2"/>
  <c r="O623" i="2"/>
  <c r="R629" i="2"/>
  <c r="N629" i="2"/>
  <c r="O629" i="2"/>
  <c r="R635" i="2"/>
  <c r="N635" i="2"/>
  <c r="O635" i="2"/>
  <c r="R641" i="2"/>
  <c r="N641" i="2"/>
  <c r="O641" i="2"/>
  <c r="R647" i="2"/>
  <c r="N647" i="2"/>
  <c r="O647" i="2"/>
  <c r="R653" i="2"/>
  <c r="N653" i="2"/>
  <c r="O653" i="2"/>
  <c r="R659" i="2"/>
  <c r="N659" i="2"/>
  <c r="O659" i="2"/>
  <c r="R665" i="2"/>
  <c r="N665" i="2"/>
  <c r="O665" i="2"/>
  <c r="R671" i="2"/>
  <c r="N671" i="2"/>
  <c r="O671" i="2"/>
  <c r="R677" i="2"/>
  <c r="N677" i="2"/>
  <c r="O677" i="2"/>
  <c r="R683" i="2"/>
  <c r="N683" i="2"/>
  <c r="O683" i="2"/>
  <c r="R689" i="2"/>
  <c r="N689" i="2"/>
  <c r="O689" i="2"/>
  <c r="R695" i="2"/>
  <c r="N695" i="2"/>
  <c r="O695" i="2"/>
  <c r="R701" i="2"/>
  <c r="N701" i="2"/>
  <c r="O701" i="2"/>
  <c r="R707" i="2"/>
  <c r="N707" i="2"/>
  <c r="O707" i="2"/>
  <c r="R713" i="2"/>
  <c r="N713" i="2"/>
  <c r="O713" i="2"/>
  <c r="R719" i="2"/>
  <c r="N719" i="2"/>
  <c r="O719" i="2"/>
  <c r="R725" i="2"/>
  <c r="N725" i="2"/>
  <c r="O725" i="2"/>
  <c r="R731" i="2"/>
  <c r="N731" i="2"/>
  <c r="O731" i="2"/>
  <c r="R737" i="2"/>
  <c r="N737" i="2"/>
  <c r="O737" i="2"/>
  <c r="R743" i="2"/>
  <c r="N743" i="2"/>
  <c r="O743" i="2"/>
  <c r="R749" i="2"/>
  <c r="N749" i="2"/>
  <c r="O749" i="2"/>
  <c r="R755" i="2"/>
  <c r="N755" i="2"/>
  <c r="O755" i="2"/>
  <c r="R761" i="2"/>
  <c r="N761" i="2"/>
  <c r="O761" i="2"/>
  <c r="R767" i="2"/>
  <c r="N767" i="2"/>
  <c r="O767" i="2"/>
  <c r="R773" i="2"/>
  <c r="N773" i="2"/>
  <c r="O773" i="2"/>
  <c r="R779" i="2"/>
  <c r="N779" i="2"/>
  <c r="O779" i="2"/>
  <c r="R785" i="2"/>
  <c r="O785" i="2"/>
  <c r="N785" i="2"/>
  <c r="R791" i="2"/>
  <c r="O791" i="2"/>
  <c r="N791" i="2"/>
  <c r="R797" i="2"/>
  <c r="O797" i="2"/>
  <c r="N797" i="2"/>
  <c r="R803" i="2"/>
  <c r="O803" i="2"/>
  <c r="N803" i="2"/>
  <c r="R809" i="2"/>
  <c r="N809" i="2"/>
  <c r="O809" i="2"/>
  <c r="R815" i="2"/>
  <c r="N815" i="2"/>
  <c r="O815" i="2"/>
  <c r="R821" i="2"/>
  <c r="O821" i="2"/>
  <c r="N821" i="2"/>
  <c r="R827" i="2"/>
  <c r="N827" i="2"/>
  <c r="O827" i="2"/>
  <c r="R833" i="2"/>
  <c r="N833" i="2"/>
  <c r="O833" i="2"/>
  <c r="R839" i="2"/>
  <c r="O839" i="2"/>
  <c r="N839" i="2"/>
  <c r="R845" i="2"/>
  <c r="O845" i="2"/>
  <c r="N845" i="2"/>
  <c r="R851" i="2"/>
  <c r="O851" i="2"/>
  <c r="N851" i="2"/>
  <c r="R857" i="2"/>
  <c r="O857" i="2"/>
  <c r="N857" i="2"/>
  <c r="R863" i="2"/>
  <c r="N863" i="2"/>
  <c r="O863" i="2"/>
  <c r="R869" i="2"/>
  <c r="N869" i="2"/>
  <c r="O869" i="2"/>
  <c r="R875" i="2"/>
  <c r="O875" i="2"/>
  <c r="N875" i="2"/>
  <c r="R881" i="2"/>
  <c r="N881" i="2"/>
  <c r="O881" i="2"/>
  <c r="R887" i="2"/>
  <c r="N887" i="2"/>
  <c r="O887" i="2"/>
  <c r="R893" i="2"/>
  <c r="O893" i="2"/>
  <c r="N893" i="2"/>
  <c r="R899" i="2"/>
  <c r="O899" i="2"/>
  <c r="N899" i="2"/>
  <c r="R905" i="2"/>
  <c r="O905" i="2"/>
  <c r="N905" i="2"/>
  <c r="R911" i="2"/>
  <c r="O911" i="2"/>
  <c r="N911" i="2"/>
  <c r="R917" i="2"/>
  <c r="O917" i="2"/>
  <c r="N917" i="2"/>
  <c r="R923" i="2"/>
  <c r="O923" i="2"/>
  <c r="N923" i="2"/>
  <c r="R929" i="2"/>
  <c r="O929" i="2"/>
  <c r="N929" i="2"/>
  <c r="R935" i="2"/>
  <c r="N935" i="2"/>
  <c r="O935" i="2"/>
  <c r="R941" i="2"/>
  <c r="N941" i="2"/>
  <c r="O941" i="2"/>
  <c r="R947" i="2"/>
  <c r="O947" i="2"/>
  <c r="N947" i="2"/>
  <c r="R953" i="2"/>
  <c r="O953" i="2"/>
  <c r="N953" i="2"/>
  <c r="R959" i="2"/>
  <c r="O959" i="2"/>
  <c r="N959" i="2"/>
  <c r="R965" i="2"/>
  <c r="O965" i="2"/>
  <c r="N965" i="2"/>
  <c r="R971" i="2"/>
  <c r="O971" i="2"/>
  <c r="N971" i="2"/>
  <c r="R977" i="2"/>
  <c r="O977" i="2"/>
  <c r="N977" i="2"/>
  <c r="R983" i="2"/>
  <c r="O983" i="2"/>
  <c r="N983" i="2"/>
  <c r="R989" i="2"/>
  <c r="N989" i="2"/>
  <c r="O989" i="2"/>
  <c r="R995" i="2"/>
  <c r="N995" i="2"/>
  <c r="O995" i="2"/>
  <c r="R1001" i="2"/>
  <c r="O1001" i="2"/>
  <c r="N1001" i="2"/>
  <c r="R1007" i="2"/>
  <c r="O1007" i="2"/>
  <c r="N1007" i="2"/>
  <c r="N18" i="2"/>
  <c r="N36" i="2"/>
  <c r="N54" i="2"/>
  <c r="N72" i="2"/>
  <c r="N90" i="2"/>
  <c r="N108" i="2"/>
  <c r="N126" i="2"/>
  <c r="N144" i="2"/>
  <c r="N162" i="2"/>
  <c r="N180" i="2"/>
  <c r="N198" i="2"/>
  <c r="R256" i="2"/>
  <c r="O256" i="2"/>
  <c r="R274" i="2"/>
  <c r="O274" i="2"/>
  <c r="R310" i="2"/>
  <c r="N310" i="2"/>
  <c r="R322" i="2"/>
  <c r="N322" i="2"/>
  <c r="O322" i="2"/>
  <c r="R340" i="2"/>
  <c r="N340" i="2"/>
  <c r="O340" i="2"/>
  <c r="R352" i="2"/>
  <c r="O352" i="2"/>
  <c r="R370" i="2"/>
  <c r="O370" i="2"/>
  <c r="R388" i="2"/>
  <c r="O388" i="2"/>
  <c r="R400" i="2"/>
  <c r="O400" i="2"/>
  <c r="N400" i="2"/>
  <c r="R412" i="2"/>
  <c r="N412" i="2"/>
  <c r="O412" i="2"/>
  <c r="R424" i="2"/>
  <c r="O424" i="2"/>
  <c r="N424" i="2"/>
  <c r="R442" i="2"/>
  <c r="O442" i="2"/>
  <c r="N442" i="2"/>
  <c r="R460" i="2"/>
  <c r="O460" i="2"/>
  <c r="N460" i="2"/>
  <c r="R466" i="2"/>
  <c r="N466" i="2"/>
  <c r="O466" i="2"/>
  <c r="R484" i="2"/>
  <c r="N484" i="2"/>
  <c r="O484" i="2"/>
  <c r="R490" i="2"/>
  <c r="O490" i="2"/>
  <c r="N490" i="2"/>
  <c r="R502" i="2"/>
  <c r="N502" i="2"/>
  <c r="O502" i="2"/>
  <c r="R514" i="2"/>
  <c r="O514" i="2"/>
  <c r="N514" i="2"/>
  <c r="R520" i="2"/>
  <c r="N520" i="2"/>
  <c r="O520" i="2"/>
  <c r="R532" i="2"/>
  <c r="O532" i="2"/>
  <c r="N532" i="2"/>
  <c r="R550" i="2"/>
  <c r="O550" i="2"/>
  <c r="N550" i="2"/>
  <c r="R568" i="2"/>
  <c r="O568" i="2"/>
  <c r="N568" i="2"/>
  <c r="R580" i="2"/>
  <c r="O580" i="2"/>
  <c r="N580" i="2"/>
  <c r="R598" i="2"/>
  <c r="O598" i="2"/>
  <c r="N598" i="2"/>
  <c r="R622" i="2"/>
  <c r="O622" i="2"/>
  <c r="N622" i="2"/>
  <c r="R640" i="2"/>
  <c r="O640" i="2"/>
  <c r="N640" i="2"/>
  <c r="R652" i="2"/>
  <c r="O652" i="2"/>
  <c r="N652" i="2"/>
  <c r="R670" i="2"/>
  <c r="O670" i="2"/>
  <c r="N670" i="2"/>
  <c r="R688" i="2"/>
  <c r="O688" i="2"/>
  <c r="N688" i="2"/>
  <c r="R730" i="2"/>
  <c r="O730" i="2"/>
  <c r="N730" i="2"/>
  <c r="R892" i="2"/>
  <c r="N892" i="2"/>
  <c r="O892" i="2"/>
  <c r="R300" i="2"/>
  <c r="N300" i="2"/>
  <c r="O300" i="2"/>
  <c r="R306" i="2"/>
  <c r="N306" i="2"/>
  <c r="R312" i="2"/>
  <c r="N312" i="2"/>
  <c r="R318" i="2"/>
  <c r="N318" i="2"/>
  <c r="O318" i="2"/>
  <c r="R324" i="2"/>
  <c r="N324" i="2"/>
  <c r="R330" i="2"/>
  <c r="N330" i="2"/>
  <c r="R336" i="2"/>
  <c r="N336" i="2"/>
  <c r="O336" i="2"/>
  <c r="R342" i="2"/>
  <c r="N342" i="2"/>
  <c r="N348" i="2"/>
  <c r="R348" i="2"/>
  <c r="R354" i="2"/>
  <c r="N354" i="2"/>
  <c r="O354" i="2"/>
  <c r="R360" i="2"/>
  <c r="N360" i="2"/>
  <c r="R366" i="2"/>
  <c r="N366" i="2"/>
  <c r="O366" i="2"/>
  <c r="R372" i="2"/>
  <c r="N372" i="2"/>
  <c r="O372" i="2"/>
  <c r="R378" i="2"/>
  <c r="N378" i="2"/>
  <c r="R384" i="2"/>
  <c r="N384" i="2"/>
  <c r="O384" i="2"/>
  <c r="R390" i="2"/>
  <c r="N390" i="2"/>
  <c r="O390" i="2"/>
  <c r="R396" i="2"/>
  <c r="N396" i="2"/>
  <c r="O396" i="2"/>
  <c r="N402" i="2"/>
  <c r="R402" i="2"/>
  <c r="O402" i="2"/>
  <c r="R408" i="2"/>
  <c r="N408" i="2"/>
  <c r="O408" i="2"/>
  <c r="R414" i="2"/>
  <c r="N414" i="2"/>
  <c r="O414" i="2"/>
  <c r="R420" i="2"/>
  <c r="N420" i="2"/>
  <c r="O420" i="2"/>
  <c r="R426" i="2"/>
  <c r="N426" i="2"/>
  <c r="O426" i="2"/>
  <c r="R432" i="2"/>
  <c r="N432" i="2"/>
  <c r="O432" i="2"/>
  <c r="R438" i="2"/>
  <c r="N438" i="2"/>
  <c r="O438" i="2"/>
  <c r="R444" i="2"/>
  <c r="N444" i="2"/>
  <c r="O444" i="2"/>
  <c r="R450" i="2"/>
  <c r="N450" i="2"/>
  <c r="O450" i="2"/>
  <c r="R456" i="2"/>
  <c r="N456" i="2"/>
  <c r="O456" i="2"/>
  <c r="R462" i="2"/>
  <c r="N462" i="2"/>
  <c r="O462" i="2"/>
  <c r="R468" i="2"/>
  <c r="N468" i="2"/>
  <c r="O468" i="2"/>
  <c r="R474" i="2"/>
  <c r="N474" i="2"/>
  <c r="O474" i="2"/>
  <c r="R480" i="2"/>
  <c r="N480" i="2"/>
  <c r="O480" i="2"/>
  <c r="R486" i="2"/>
  <c r="N486" i="2"/>
  <c r="O486" i="2"/>
  <c r="R492" i="2"/>
  <c r="N492" i="2"/>
  <c r="O492" i="2"/>
  <c r="R498" i="2"/>
  <c r="N498" i="2"/>
  <c r="O498" i="2"/>
  <c r="R504" i="2"/>
  <c r="N504" i="2"/>
  <c r="O504" i="2"/>
  <c r="R510" i="2"/>
  <c r="N510" i="2"/>
  <c r="O510" i="2"/>
  <c r="R516" i="2"/>
  <c r="N516" i="2"/>
  <c r="O516" i="2"/>
  <c r="R522" i="2"/>
  <c r="N522" i="2"/>
  <c r="O522" i="2"/>
  <c r="R528" i="2"/>
  <c r="N528" i="2"/>
  <c r="O528" i="2"/>
  <c r="R534" i="2"/>
  <c r="N534" i="2"/>
  <c r="O534" i="2"/>
  <c r="R540" i="2"/>
  <c r="N540" i="2"/>
  <c r="O540" i="2"/>
  <c r="R546" i="2"/>
  <c r="N546" i="2"/>
  <c r="O546" i="2"/>
  <c r="R552" i="2"/>
  <c r="N552" i="2"/>
  <c r="O552" i="2"/>
  <c r="R558" i="2"/>
  <c r="N558" i="2"/>
  <c r="O558" i="2"/>
  <c r="R564" i="2"/>
  <c r="N564" i="2"/>
  <c r="O564" i="2"/>
  <c r="R570" i="2"/>
  <c r="N570" i="2"/>
  <c r="O570" i="2"/>
  <c r="R576" i="2"/>
  <c r="N576" i="2"/>
  <c r="O576" i="2"/>
  <c r="R582" i="2"/>
  <c r="N582" i="2"/>
  <c r="O582" i="2"/>
  <c r="R588" i="2"/>
  <c r="O588" i="2"/>
  <c r="N588" i="2"/>
  <c r="R594" i="2"/>
  <c r="O594" i="2"/>
  <c r="N594" i="2"/>
  <c r="R600" i="2"/>
  <c r="O600" i="2"/>
  <c r="N600" i="2"/>
  <c r="R606" i="2"/>
  <c r="O606" i="2"/>
  <c r="N606" i="2"/>
  <c r="R612" i="2"/>
  <c r="O612" i="2"/>
  <c r="N612" i="2"/>
  <c r="R618" i="2"/>
  <c r="O618" i="2"/>
  <c r="N618" i="2"/>
  <c r="R624" i="2"/>
  <c r="O624" i="2"/>
  <c r="N624" i="2"/>
  <c r="R630" i="2"/>
  <c r="O630" i="2"/>
  <c r="N630" i="2"/>
  <c r="R636" i="2"/>
  <c r="O636" i="2"/>
  <c r="N636" i="2"/>
  <c r="R642" i="2"/>
  <c r="O642" i="2"/>
  <c r="N642" i="2"/>
  <c r="R648" i="2"/>
  <c r="O648" i="2"/>
  <c r="N648" i="2"/>
  <c r="R654" i="2"/>
  <c r="O654" i="2"/>
  <c r="N654" i="2"/>
  <c r="R660" i="2"/>
  <c r="O660" i="2"/>
  <c r="N660" i="2"/>
  <c r="R666" i="2"/>
  <c r="N666" i="2"/>
  <c r="O666" i="2"/>
  <c r="R672" i="2"/>
  <c r="O672" i="2"/>
  <c r="N672" i="2"/>
  <c r="R678" i="2"/>
  <c r="O678" i="2"/>
  <c r="N678" i="2"/>
  <c r="R684" i="2"/>
  <c r="N684" i="2"/>
  <c r="O684" i="2"/>
  <c r="R690" i="2"/>
  <c r="O690" i="2"/>
  <c r="N690" i="2"/>
  <c r="R696" i="2"/>
  <c r="O696" i="2"/>
  <c r="N696" i="2"/>
  <c r="R702" i="2"/>
  <c r="N702" i="2"/>
  <c r="O702" i="2"/>
  <c r="R708" i="2"/>
  <c r="O708" i="2"/>
  <c r="N708" i="2"/>
  <c r="R714" i="2"/>
  <c r="O714" i="2"/>
  <c r="N714" i="2"/>
  <c r="R720" i="2"/>
  <c r="N720" i="2"/>
  <c r="O720" i="2"/>
  <c r="R726" i="2"/>
  <c r="O726" i="2"/>
  <c r="N726" i="2"/>
  <c r="R732" i="2"/>
  <c r="O732" i="2"/>
  <c r="N732" i="2"/>
  <c r="R738" i="2"/>
  <c r="N738" i="2"/>
  <c r="O738" i="2"/>
  <c r="R744" i="2"/>
  <c r="O744" i="2"/>
  <c r="N744" i="2"/>
  <c r="R750" i="2"/>
  <c r="O750" i="2"/>
  <c r="N750" i="2"/>
  <c r="R756" i="2"/>
  <c r="N756" i="2"/>
  <c r="O756" i="2"/>
  <c r="R762" i="2"/>
  <c r="O762" i="2"/>
  <c r="N762" i="2"/>
  <c r="R768" i="2"/>
  <c r="O768" i="2"/>
  <c r="N768" i="2"/>
  <c r="R774" i="2"/>
  <c r="N774" i="2"/>
  <c r="O774" i="2"/>
  <c r="R780" i="2"/>
  <c r="O780" i="2"/>
  <c r="N780" i="2"/>
  <c r="O786" i="2"/>
  <c r="R786" i="2"/>
  <c r="N786" i="2"/>
  <c r="R792" i="2"/>
  <c r="O792" i="2"/>
  <c r="N792" i="2"/>
  <c r="R798" i="2"/>
  <c r="O798" i="2"/>
  <c r="N798" i="2"/>
  <c r="R804" i="2"/>
  <c r="O804" i="2"/>
  <c r="N804" i="2"/>
  <c r="O810" i="2"/>
  <c r="R810" i="2"/>
  <c r="N810" i="2"/>
  <c r="R816" i="2"/>
  <c r="O816" i="2"/>
  <c r="N816" i="2"/>
  <c r="R822" i="2"/>
  <c r="O822" i="2"/>
  <c r="N822" i="2"/>
  <c r="R828" i="2"/>
  <c r="O828" i="2"/>
  <c r="N828" i="2"/>
  <c r="R834" i="2"/>
  <c r="O834" i="2"/>
  <c r="N834" i="2"/>
  <c r="O840" i="2"/>
  <c r="R840" i="2"/>
  <c r="N840" i="2"/>
  <c r="R846" i="2"/>
  <c r="O846" i="2"/>
  <c r="N846" i="2"/>
  <c r="R852" i="2"/>
  <c r="O852" i="2"/>
  <c r="N852" i="2"/>
  <c r="R858" i="2"/>
  <c r="O858" i="2"/>
  <c r="N858" i="2"/>
  <c r="O864" i="2"/>
  <c r="R864" i="2"/>
  <c r="N864" i="2"/>
  <c r="R870" i="2"/>
  <c r="O870" i="2"/>
  <c r="N870" i="2"/>
  <c r="R876" i="2"/>
  <c r="O876" i="2"/>
  <c r="N876" i="2"/>
  <c r="R882" i="2"/>
  <c r="O882" i="2"/>
  <c r="N882" i="2"/>
  <c r="R888" i="2"/>
  <c r="O888" i="2"/>
  <c r="N888" i="2"/>
  <c r="O894" i="2"/>
  <c r="R894" i="2"/>
  <c r="N894" i="2"/>
  <c r="R900" i="2"/>
  <c r="O900" i="2"/>
  <c r="N900" i="2"/>
  <c r="R906" i="2"/>
  <c r="O906" i="2"/>
  <c r="N906" i="2"/>
  <c r="R912" i="2"/>
  <c r="O912" i="2"/>
  <c r="N912" i="2"/>
  <c r="R918" i="2"/>
  <c r="O918" i="2"/>
  <c r="N918" i="2"/>
  <c r="R924" i="2"/>
  <c r="O924" i="2"/>
  <c r="N924" i="2"/>
  <c r="R930" i="2"/>
  <c r="O930" i="2"/>
  <c r="N930" i="2"/>
  <c r="R936" i="2"/>
  <c r="O936" i="2"/>
  <c r="N936" i="2"/>
  <c r="R942" i="2"/>
  <c r="O942" i="2"/>
  <c r="N942" i="2"/>
  <c r="R948" i="2"/>
  <c r="O948" i="2"/>
  <c r="N948" i="2"/>
  <c r="R954" i="2"/>
  <c r="O954" i="2"/>
  <c r="N954" i="2"/>
  <c r="R960" i="2"/>
  <c r="O960" i="2"/>
  <c r="N960" i="2"/>
  <c r="R966" i="2"/>
  <c r="O966" i="2"/>
  <c r="N966" i="2"/>
  <c r="R972" i="2"/>
  <c r="O972" i="2"/>
  <c r="N972" i="2"/>
  <c r="R978" i="2"/>
  <c r="O978" i="2"/>
  <c r="N978" i="2"/>
  <c r="R984" i="2"/>
  <c r="O984" i="2"/>
  <c r="N984" i="2"/>
  <c r="R990" i="2"/>
  <c r="O990" i="2"/>
  <c r="N990" i="2"/>
  <c r="R996" i="2"/>
  <c r="O996" i="2"/>
  <c r="N996" i="2"/>
  <c r="R1002" i="2"/>
  <c r="O1002" i="2"/>
  <c r="N1002" i="2"/>
  <c r="R1008" i="2"/>
  <c r="O1008" i="2"/>
  <c r="N1008" i="2"/>
  <c r="O18" i="2"/>
  <c r="O36" i="2"/>
  <c r="O54" i="2"/>
  <c r="O72" i="2"/>
  <c r="O90" i="2"/>
  <c r="O108" i="2"/>
  <c r="O126" i="2"/>
  <c r="O144" i="2"/>
  <c r="O162" i="2"/>
  <c r="O180" i="2"/>
  <c r="O198" i="2"/>
  <c r="O306" i="2"/>
  <c r="O324" i="2"/>
  <c r="O342" i="2"/>
  <c r="O364" i="2"/>
  <c r="O378" i="2"/>
  <c r="R703" i="2"/>
  <c r="O703" i="2"/>
  <c r="N703" i="2"/>
  <c r="R709" i="2"/>
  <c r="O709" i="2"/>
  <c r="N709" i="2"/>
  <c r="R715" i="2"/>
  <c r="O715" i="2"/>
  <c r="N715" i="2"/>
  <c r="R721" i="2"/>
  <c r="O721" i="2"/>
  <c r="N721" i="2"/>
  <c r="R727" i="2"/>
  <c r="O727" i="2"/>
  <c r="N727" i="2"/>
  <c r="R733" i="2"/>
  <c r="O733" i="2"/>
  <c r="N733" i="2"/>
  <c r="R739" i="2"/>
  <c r="O739" i="2"/>
  <c r="N739" i="2"/>
  <c r="R745" i="2"/>
  <c r="O745" i="2"/>
  <c r="N745" i="2"/>
  <c r="R751" i="2"/>
  <c r="O751" i="2"/>
  <c r="N751" i="2"/>
  <c r="R757" i="2"/>
  <c r="O757" i="2"/>
  <c r="N757" i="2"/>
  <c r="R763" i="2"/>
  <c r="O763" i="2"/>
  <c r="N763" i="2"/>
  <c r="R769" i="2"/>
  <c r="O769" i="2"/>
  <c r="N769" i="2"/>
  <c r="R775" i="2"/>
  <c r="O775" i="2"/>
  <c r="N775" i="2"/>
  <c r="R781" i="2"/>
  <c r="O781" i="2"/>
  <c r="N781" i="2"/>
  <c r="R787" i="2"/>
  <c r="N787" i="2"/>
  <c r="O787" i="2"/>
  <c r="R793" i="2"/>
  <c r="N793" i="2"/>
  <c r="O793" i="2"/>
  <c r="R799" i="2"/>
  <c r="N799" i="2"/>
  <c r="O799" i="2"/>
  <c r="R805" i="2"/>
  <c r="N805" i="2"/>
  <c r="O805" i="2"/>
  <c r="R811" i="2"/>
  <c r="N811" i="2"/>
  <c r="O811" i="2"/>
  <c r="R817" i="2"/>
  <c r="N817" i="2"/>
  <c r="O817" i="2"/>
  <c r="R823" i="2"/>
  <c r="N823" i="2"/>
  <c r="O823" i="2"/>
  <c r="R829" i="2"/>
  <c r="N829" i="2"/>
  <c r="O829" i="2"/>
  <c r="R835" i="2"/>
  <c r="N835" i="2"/>
  <c r="O835" i="2"/>
  <c r="R841" i="2"/>
  <c r="N841" i="2"/>
  <c r="O841" i="2"/>
  <c r="R847" i="2"/>
  <c r="N847" i="2"/>
  <c r="O847" i="2"/>
  <c r="R853" i="2"/>
  <c r="N853" i="2"/>
  <c r="O853" i="2"/>
  <c r="R859" i="2"/>
  <c r="N859" i="2"/>
  <c r="O859" i="2"/>
  <c r="R865" i="2"/>
  <c r="N865" i="2"/>
  <c r="O865" i="2"/>
  <c r="R871" i="2"/>
  <c r="N871" i="2"/>
  <c r="O871" i="2"/>
  <c r="R877" i="2"/>
  <c r="N877" i="2"/>
  <c r="O877" i="2"/>
  <c r="R883" i="2"/>
  <c r="N883" i="2"/>
  <c r="O883" i="2"/>
  <c r="R889" i="2"/>
  <c r="N889" i="2"/>
  <c r="O889" i="2"/>
  <c r="R895" i="2"/>
  <c r="N895" i="2"/>
  <c r="O895" i="2"/>
  <c r="R901" i="2"/>
  <c r="N901" i="2"/>
  <c r="O901" i="2"/>
  <c r="R907" i="2"/>
  <c r="N907" i="2"/>
  <c r="O907" i="2"/>
  <c r="R913" i="2"/>
  <c r="N913" i="2"/>
  <c r="O913" i="2"/>
  <c r="R919" i="2"/>
  <c r="N919" i="2"/>
  <c r="O919" i="2"/>
  <c r="R925" i="2"/>
  <c r="N925" i="2"/>
  <c r="O925" i="2"/>
  <c r="R931" i="2"/>
  <c r="N931" i="2"/>
  <c r="O931" i="2"/>
  <c r="R937" i="2"/>
  <c r="N937" i="2"/>
  <c r="O937" i="2"/>
  <c r="R943" i="2"/>
  <c r="N943" i="2"/>
  <c r="O943" i="2"/>
  <c r="R949" i="2"/>
  <c r="N949" i="2"/>
  <c r="O949" i="2"/>
  <c r="R955" i="2"/>
  <c r="N955" i="2"/>
  <c r="O955" i="2"/>
  <c r="R961" i="2"/>
  <c r="N961" i="2"/>
  <c r="O961" i="2"/>
  <c r="R967" i="2"/>
  <c r="N967" i="2"/>
  <c r="O967" i="2"/>
  <c r="R973" i="2"/>
  <c r="N973" i="2"/>
  <c r="O973" i="2"/>
  <c r="R979" i="2"/>
  <c r="N979" i="2"/>
  <c r="O979" i="2"/>
  <c r="R985" i="2"/>
  <c r="N985" i="2"/>
  <c r="O985" i="2"/>
  <c r="R991" i="2"/>
  <c r="N991" i="2"/>
  <c r="O991" i="2"/>
  <c r="R997" i="2"/>
  <c r="N997" i="2"/>
  <c r="O997" i="2"/>
  <c r="R1003" i="2"/>
  <c r="N1003" i="2"/>
  <c r="O1003" i="2"/>
  <c r="R1009" i="2"/>
  <c r="N1009" i="2"/>
  <c r="O1009" i="2"/>
  <c r="N298" i="2"/>
  <c r="N316" i="2"/>
  <c r="N334" i="2"/>
  <c r="N352" i="2"/>
  <c r="R500" i="2"/>
  <c r="O500" i="2"/>
  <c r="N500" i="2"/>
  <c r="R506" i="2"/>
  <c r="O506" i="2"/>
  <c r="N506" i="2"/>
  <c r="R512" i="2"/>
  <c r="O512" i="2"/>
  <c r="N512" i="2"/>
  <c r="R518" i="2"/>
  <c r="O518" i="2"/>
  <c r="N518" i="2"/>
  <c r="R524" i="2"/>
  <c r="O524" i="2"/>
  <c r="N524" i="2"/>
  <c r="R530" i="2"/>
  <c r="O530" i="2"/>
  <c r="N530" i="2"/>
  <c r="R536" i="2"/>
  <c r="O536" i="2"/>
  <c r="N536" i="2"/>
  <c r="R542" i="2"/>
  <c r="O542" i="2"/>
  <c r="N542" i="2"/>
  <c r="R548" i="2"/>
  <c r="O548" i="2"/>
  <c r="N548" i="2"/>
  <c r="R554" i="2"/>
  <c r="O554" i="2"/>
  <c r="N554" i="2"/>
  <c r="R560" i="2"/>
  <c r="O560" i="2"/>
  <c r="N560" i="2"/>
  <c r="R566" i="2"/>
  <c r="O566" i="2"/>
  <c r="N566" i="2"/>
  <c r="R572" i="2"/>
  <c r="O572" i="2"/>
  <c r="N572" i="2"/>
  <c r="R578" i="2"/>
  <c r="O578" i="2"/>
  <c r="N578" i="2"/>
  <c r="R584" i="2"/>
  <c r="O584" i="2"/>
  <c r="N584" i="2"/>
  <c r="R590" i="2"/>
  <c r="N590" i="2"/>
  <c r="O590" i="2"/>
  <c r="R596" i="2"/>
  <c r="N596" i="2"/>
  <c r="O596" i="2"/>
  <c r="R602" i="2"/>
  <c r="N602" i="2"/>
  <c r="O602" i="2"/>
  <c r="R608" i="2"/>
  <c r="N608" i="2"/>
  <c r="O608" i="2"/>
  <c r="R614" i="2"/>
  <c r="N614" i="2"/>
  <c r="O614" i="2"/>
  <c r="R620" i="2"/>
  <c r="N620" i="2"/>
  <c r="O620" i="2"/>
  <c r="R626" i="2"/>
  <c r="N626" i="2"/>
  <c r="O626" i="2"/>
  <c r="R632" i="2"/>
  <c r="N632" i="2"/>
  <c r="O632" i="2"/>
  <c r="R638" i="2"/>
  <c r="N638" i="2"/>
  <c r="O638" i="2"/>
  <c r="R644" i="2"/>
  <c r="N644" i="2"/>
  <c r="O644" i="2"/>
  <c r="R650" i="2"/>
  <c r="N650" i="2"/>
  <c r="O650" i="2"/>
  <c r="R656" i="2"/>
  <c r="N656" i="2"/>
  <c r="O656" i="2"/>
  <c r="R662" i="2"/>
  <c r="N662" i="2"/>
  <c r="O662" i="2"/>
  <c r="R668" i="2"/>
  <c r="N668" i="2"/>
  <c r="O668" i="2"/>
  <c r="R674" i="2"/>
  <c r="N674" i="2"/>
  <c r="O674" i="2"/>
  <c r="R680" i="2"/>
  <c r="N680" i="2"/>
  <c r="O680" i="2"/>
  <c r="R686" i="2"/>
  <c r="N686" i="2"/>
  <c r="O686" i="2"/>
  <c r="R692" i="2"/>
  <c r="N692" i="2"/>
  <c r="O692" i="2"/>
  <c r="R698" i="2"/>
  <c r="N698" i="2"/>
  <c r="O698" i="2"/>
  <c r="R704" i="2"/>
  <c r="N704" i="2"/>
  <c r="O704" i="2"/>
  <c r="R710" i="2"/>
  <c r="N710" i="2"/>
  <c r="O710" i="2"/>
  <c r="R716" i="2"/>
  <c r="N716" i="2"/>
  <c r="O716" i="2"/>
  <c r="R722" i="2"/>
  <c r="N722" i="2"/>
  <c r="O722" i="2"/>
  <c r="R728" i="2"/>
  <c r="N728" i="2"/>
  <c r="O728" i="2"/>
  <c r="R734" i="2"/>
  <c r="N734" i="2"/>
  <c r="O734" i="2"/>
  <c r="R740" i="2"/>
  <c r="N740" i="2"/>
  <c r="O740" i="2"/>
  <c r="R746" i="2"/>
  <c r="N746" i="2"/>
  <c r="O746" i="2"/>
  <c r="R752" i="2"/>
  <c r="N752" i="2"/>
  <c r="O752" i="2"/>
  <c r="R758" i="2"/>
  <c r="N758" i="2"/>
  <c r="O758" i="2"/>
  <c r="R764" i="2"/>
  <c r="N764" i="2"/>
  <c r="O764" i="2"/>
  <c r="R770" i="2"/>
  <c r="N770" i="2"/>
  <c r="O770" i="2"/>
  <c r="R776" i="2"/>
  <c r="N776" i="2"/>
  <c r="O776" i="2"/>
  <c r="R782" i="2"/>
  <c r="N782" i="2"/>
  <c r="O782" i="2"/>
  <c r="R788" i="2"/>
  <c r="N788" i="2"/>
  <c r="O788" i="2"/>
  <c r="R794" i="2"/>
  <c r="O794" i="2"/>
  <c r="N794" i="2"/>
  <c r="R800" i="2"/>
  <c r="N800" i="2"/>
  <c r="O800" i="2"/>
  <c r="R806" i="2"/>
  <c r="N806" i="2"/>
  <c r="O806" i="2"/>
  <c r="R812" i="2"/>
  <c r="O812" i="2"/>
  <c r="N812" i="2"/>
  <c r="R818" i="2"/>
  <c r="O818" i="2"/>
  <c r="N818" i="2"/>
  <c r="R824" i="2"/>
  <c r="O824" i="2"/>
  <c r="N824" i="2"/>
  <c r="R830" i="2"/>
  <c r="O830" i="2"/>
  <c r="N830" i="2"/>
  <c r="R836" i="2"/>
  <c r="N836" i="2"/>
  <c r="O836" i="2"/>
  <c r="R842" i="2"/>
  <c r="N842" i="2"/>
  <c r="O842" i="2"/>
  <c r="R848" i="2"/>
  <c r="O848" i="2"/>
  <c r="N848" i="2"/>
  <c r="R854" i="2"/>
  <c r="N854" i="2"/>
  <c r="O854" i="2"/>
  <c r="R860" i="2"/>
  <c r="N860" i="2"/>
  <c r="O860" i="2"/>
  <c r="R866" i="2"/>
  <c r="O866" i="2"/>
  <c r="N866" i="2"/>
  <c r="R872" i="2"/>
  <c r="O872" i="2"/>
  <c r="N872" i="2"/>
  <c r="R878" i="2"/>
  <c r="O878" i="2"/>
  <c r="N878" i="2"/>
  <c r="R884" i="2"/>
  <c r="O884" i="2"/>
  <c r="N884" i="2"/>
  <c r="R890" i="2"/>
  <c r="N890" i="2"/>
  <c r="O890" i="2"/>
  <c r="R896" i="2"/>
  <c r="N896" i="2"/>
  <c r="O896" i="2"/>
  <c r="R902" i="2"/>
  <c r="O902" i="2"/>
  <c r="N902" i="2"/>
  <c r="R908" i="2"/>
  <c r="N908" i="2"/>
  <c r="O908" i="2"/>
  <c r="R914" i="2"/>
  <c r="N914" i="2"/>
  <c r="O914" i="2"/>
  <c r="R920" i="2"/>
  <c r="O920" i="2"/>
  <c r="N920" i="2"/>
  <c r="R926" i="2"/>
  <c r="O926" i="2"/>
  <c r="N926" i="2"/>
  <c r="R932" i="2"/>
  <c r="O932" i="2"/>
  <c r="N932" i="2"/>
  <c r="R938" i="2"/>
  <c r="O938" i="2"/>
  <c r="N938" i="2"/>
  <c r="R944" i="2"/>
  <c r="O944" i="2"/>
  <c r="N944" i="2"/>
  <c r="R950" i="2"/>
  <c r="O950" i="2"/>
  <c r="N950" i="2"/>
  <c r="R956" i="2"/>
  <c r="O956" i="2"/>
  <c r="N956" i="2"/>
  <c r="R962" i="2"/>
  <c r="N962" i="2"/>
  <c r="O962" i="2"/>
  <c r="R968" i="2"/>
  <c r="N968" i="2"/>
  <c r="O968" i="2"/>
  <c r="R974" i="2"/>
  <c r="O974" i="2"/>
  <c r="N974" i="2"/>
  <c r="R980" i="2"/>
  <c r="O980" i="2"/>
  <c r="N980" i="2"/>
  <c r="R986" i="2"/>
  <c r="O986" i="2"/>
  <c r="N986" i="2"/>
  <c r="R992" i="2"/>
  <c r="O992" i="2"/>
  <c r="N992" i="2"/>
  <c r="R998" i="2"/>
  <c r="O998" i="2"/>
  <c r="N998" i="2"/>
  <c r="R1004" i="2"/>
  <c r="O1004" i="2"/>
  <c r="N1004" i="2"/>
  <c r="R1010" i="2"/>
  <c r="O1010" i="2"/>
  <c r="N1010" i="2"/>
  <c r="N250" i="2"/>
  <c r="N256" i="2"/>
  <c r="N268" i="2"/>
  <c r="N274" i="2"/>
  <c r="N280" i="2"/>
  <c r="N292" i="2"/>
  <c r="O298" i="2"/>
  <c r="O316" i="2"/>
  <c r="O334" i="2"/>
  <c r="R477" i="2"/>
  <c r="N477" i="2"/>
  <c r="O477" i="2"/>
  <c r="R483" i="2"/>
  <c r="N483" i="2"/>
  <c r="O483" i="2"/>
  <c r="R489" i="2"/>
  <c r="N489" i="2"/>
  <c r="O489" i="2"/>
  <c r="R495" i="2"/>
  <c r="N495" i="2"/>
  <c r="O495" i="2"/>
  <c r="R501" i="2"/>
  <c r="N501" i="2"/>
  <c r="O501" i="2"/>
  <c r="R507" i="2"/>
  <c r="N507" i="2"/>
  <c r="O507" i="2"/>
  <c r="R513" i="2"/>
  <c r="N513" i="2"/>
  <c r="O513" i="2"/>
  <c r="R519" i="2"/>
  <c r="N519" i="2"/>
  <c r="O519" i="2"/>
  <c r="R525" i="2"/>
  <c r="N525" i="2"/>
  <c r="O525" i="2"/>
  <c r="R531" i="2"/>
  <c r="N531" i="2"/>
  <c r="O531" i="2"/>
  <c r="R537" i="2"/>
  <c r="N537" i="2"/>
  <c r="O537" i="2"/>
  <c r="R543" i="2"/>
  <c r="N543" i="2"/>
  <c r="O543" i="2"/>
  <c r="R549" i="2"/>
  <c r="N549" i="2"/>
  <c r="O549" i="2"/>
  <c r="R555" i="2"/>
  <c r="N555" i="2"/>
  <c r="O555" i="2"/>
  <c r="R561" i="2"/>
  <c r="N561" i="2"/>
  <c r="O561" i="2"/>
  <c r="R567" i="2"/>
  <c r="N567" i="2"/>
  <c r="O567" i="2"/>
  <c r="R573" i="2"/>
  <c r="N573" i="2"/>
  <c r="O573" i="2"/>
  <c r="R579" i="2"/>
  <c r="N579" i="2"/>
  <c r="O579" i="2"/>
  <c r="R585" i="2"/>
  <c r="N585" i="2"/>
  <c r="O585" i="2"/>
  <c r="R591" i="2"/>
  <c r="O591" i="2"/>
  <c r="N591" i="2"/>
  <c r="R597" i="2"/>
  <c r="O597" i="2"/>
  <c r="N597" i="2"/>
  <c r="R603" i="2"/>
  <c r="O603" i="2"/>
  <c r="N603" i="2"/>
  <c r="R609" i="2"/>
  <c r="O609" i="2"/>
  <c r="N609" i="2"/>
  <c r="R615" i="2"/>
  <c r="O615" i="2"/>
  <c r="N615" i="2"/>
  <c r="R621" i="2"/>
  <c r="O621" i="2"/>
  <c r="N621" i="2"/>
  <c r="R627" i="2"/>
  <c r="O627" i="2"/>
  <c r="N627" i="2"/>
  <c r="R633" i="2"/>
  <c r="O633" i="2"/>
  <c r="N633" i="2"/>
  <c r="R639" i="2"/>
  <c r="O639" i="2"/>
  <c r="N639" i="2"/>
  <c r="R645" i="2"/>
  <c r="O645" i="2"/>
  <c r="N645" i="2"/>
  <c r="R651" i="2"/>
  <c r="O651" i="2"/>
  <c r="N651" i="2"/>
  <c r="R657" i="2"/>
  <c r="N657" i="2"/>
  <c r="O657" i="2"/>
  <c r="R663" i="2"/>
  <c r="O663" i="2"/>
  <c r="N663" i="2"/>
  <c r="R669" i="2"/>
  <c r="O669" i="2"/>
  <c r="N669" i="2"/>
  <c r="R675" i="2"/>
  <c r="N675" i="2"/>
  <c r="O675" i="2"/>
  <c r="R681" i="2"/>
  <c r="O681" i="2"/>
  <c r="N681" i="2"/>
  <c r="R687" i="2"/>
  <c r="O687" i="2"/>
  <c r="N687" i="2"/>
  <c r="R693" i="2"/>
  <c r="N693" i="2"/>
  <c r="O693" i="2"/>
  <c r="R699" i="2"/>
  <c r="O699" i="2"/>
  <c r="N699" i="2"/>
  <c r="R705" i="2"/>
  <c r="O705" i="2"/>
  <c r="N705" i="2"/>
  <c r="R711" i="2"/>
  <c r="N711" i="2"/>
  <c r="O711" i="2"/>
  <c r="R717" i="2"/>
  <c r="O717" i="2"/>
  <c r="N717" i="2"/>
  <c r="R723" i="2"/>
  <c r="O723" i="2"/>
  <c r="N723" i="2"/>
  <c r="R729" i="2"/>
  <c r="N729" i="2"/>
  <c r="O729" i="2"/>
  <c r="R735" i="2"/>
  <c r="O735" i="2"/>
  <c r="N735" i="2"/>
  <c r="R741" i="2"/>
  <c r="O741" i="2"/>
  <c r="N741" i="2"/>
  <c r="R747" i="2"/>
  <c r="N747" i="2"/>
  <c r="O747" i="2"/>
  <c r="R753" i="2"/>
  <c r="O753" i="2"/>
  <c r="N753" i="2"/>
  <c r="R759" i="2"/>
  <c r="O759" i="2"/>
  <c r="N759" i="2"/>
  <c r="R765" i="2"/>
  <c r="N765" i="2"/>
  <c r="O765" i="2"/>
  <c r="R771" i="2"/>
  <c r="O771" i="2"/>
  <c r="N771" i="2"/>
  <c r="R777" i="2"/>
  <c r="O777" i="2"/>
  <c r="N777" i="2"/>
  <c r="R783" i="2"/>
  <c r="O783" i="2"/>
  <c r="N783" i="2"/>
  <c r="R789" i="2"/>
  <c r="O789" i="2"/>
  <c r="N789" i="2"/>
  <c r="R795" i="2"/>
  <c r="O795" i="2"/>
  <c r="N795" i="2"/>
  <c r="R801" i="2"/>
  <c r="O801" i="2"/>
  <c r="N801" i="2"/>
  <c r="R807" i="2"/>
  <c r="O807" i="2"/>
  <c r="N807" i="2"/>
  <c r="R813" i="2"/>
  <c r="O813" i="2"/>
  <c r="N813" i="2"/>
  <c r="R819" i="2"/>
  <c r="O819" i="2"/>
  <c r="N819" i="2"/>
  <c r="R825" i="2"/>
  <c r="O825" i="2"/>
  <c r="N825" i="2"/>
  <c r="R831" i="2"/>
  <c r="O831" i="2"/>
  <c r="N831" i="2"/>
  <c r="R837" i="2"/>
  <c r="O837" i="2"/>
  <c r="N837" i="2"/>
  <c r="R843" i="2"/>
  <c r="O843" i="2"/>
  <c r="N843" i="2"/>
  <c r="R849" i="2"/>
  <c r="O849" i="2"/>
  <c r="N849" i="2"/>
  <c r="R855" i="2"/>
  <c r="O855" i="2"/>
  <c r="N855" i="2"/>
  <c r="R861" i="2"/>
  <c r="O861" i="2"/>
  <c r="N861" i="2"/>
  <c r="R867" i="2"/>
  <c r="O867" i="2"/>
  <c r="N867" i="2"/>
  <c r="R873" i="2"/>
  <c r="O873" i="2"/>
  <c r="N873" i="2"/>
  <c r="R879" i="2"/>
  <c r="O879" i="2"/>
  <c r="N879" i="2"/>
  <c r="R885" i="2"/>
  <c r="O885" i="2"/>
  <c r="N885" i="2"/>
  <c r="R891" i="2"/>
  <c r="O891" i="2"/>
  <c r="N891" i="2"/>
  <c r="R897" i="2"/>
  <c r="O897" i="2"/>
  <c r="N897" i="2"/>
  <c r="O310" i="2"/>
  <c r="O328" i="2"/>
  <c r="O346" i="2"/>
  <c r="N370" i="2"/>
  <c r="R262" i="2"/>
  <c r="O262" i="2"/>
  <c r="R286" i="2"/>
  <c r="O286" i="2"/>
  <c r="R304" i="2"/>
  <c r="N304" i="2"/>
  <c r="O304" i="2"/>
  <c r="R358" i="2"/>
  <c r="N358" i="2"/>
  <c r="O358" i="2"/>
  <c r="R382" i="2"/>
  <c r="N382" i="2"/>
  <c r="R406" i="2"/>
  <c r="O406" i="2"/>
  <c r="R430" i="2"/>
  <c r="N430" i="2"/>
  <c r="O430" i="2"/>
  <c r="R454" i="2"/>
  <c r="O454" i="2"/>
  <c r="N454" i="2"/>
  <c r="R472" i="2"/>
  <c r="O472" i="2"/>
  <c r="N472" i="2"/>
  <c r="R496" i="2"/>
  <c r="O496" i="2"/>
  <c r="N496" i="2"/>
  <c r="R508" i="2"/>
  <c r="O508" i="2"/>
  <c r="N508" i="2"/>
  <c r="R526" i="2"/>
  <c r="O526" i="2"/>
  <c r="N526" i="2"/>
  <c r="R544" i="2"/>
  <c r="O544" i="2"/>
  <c r="N544" i="2"/>
  <c r="R562" i="2"/>
  <c r="O562" i="2"/>
  <c r="N562" i="2"/>
  <c r="R586" i="2"/>
  <c r="O586" i="2"/>
  <c r="N586" i="2"/>
  <c r="R610" i="2"/>
  <c r="O610" i="2"/>
  <c r="N610" i="2"/>
  <c r="R634" i="2"/>
  <c r="O634" i="2"/>
  <c r="N634" i="2"/>
  <c r="R658" i="2"/>
  <c r="O658" i="2"/>
  <c r="N658" i="2"/>
  <c r="R676" i="2"/>
  <c r="O676" i="2"/>
  <c r="N676" i="2"/>
  <c r="R706" i="2"/>
  <c r="O706" i="2"/>
  <c r="N706" i="2"/>
  <c r="R718" i="2"/>
  <c r="O718" i="2"/>
  <c r="N718" i="2"/>
  <c r="R742" i="2"/>
  <c r="O742" i="2"/>
  <c r="N742" i="2"/>
  <c r="R760" i="2"/>
  <c r="O760" i="2"/>
  <c r="N760" i="2"/>
  <c r="R772" i="2"/>
  <c r="O772" i="2"/>
  <c r="N772" i="2"/>
  <c r="R790" i="2"/>
  <c r="N790" i="2"/>
  <c r="O790" i="2"/>
  <c r="R820" i="2"/>
  <c r="N820" i="2"/>
  <c r="O820" i="2"/>
  <c r="R826" i="2"/>
  <c r="N826" i="2"/>
  <c r="O826" i="2"/>
  <c r="R832" i="2"/>
  <c r="N832" i="2"/>
  <c r="O832" i="2"/>
  <c r="R838" i="2"/>
  <c r="N838" i="2"/>
  <c r="O838" i="2"/>
  <c r="R844" i="2"/>
  <c r="N844" i="2"/>
  <c r="O844" i="2"/>
  <c r="R850" i="2"/>
  <c r="N850" i="2"/>
  <c r="O850" i="2"/>
  <c r="R862" i="2"/>
  <c r="N862" i="2"/>
  <c r="O862" i="2"/>
  <c r="R868" i="2"/>
  <c r="N868" i="2"/>
  <c r="O868" i="2"/>
  <c r="R874" i="2"/>
  <c r="N874" i="2"/>
  <c r="O874" i="2"/>
  <c r="R880" i="2"/>
  <c r="N880" i="2"/>
  <c r="O880" i="2"/>
  <c r="R886" i="2"/>
  <c r="N886" i="2"/>
  <c r="O886" i="2"/>
  <c r="R898" i="2"/>
  <c r="N898" i="2"/>
  <c r="O898" i="2"/>
  <c r="R903" i="2"/>
  <c r="O903" i="2"/>
  <c r="N903" i="2"/>
  <c r="R909" i="2"/>
  <c r="O909" i="2"/>
  <c r="N909" i="2"/>
  <c r="R915" i="2"/>
  <c r="O915" i="2"/>
  <c r="N915" i="2"/>
  <c r="R921" i="2"/>
  <c r="O921" i="2"/>
  <c r="N921" i="2"/>
  <c r="R927" i="2"/>
  <c r="O927" i="2"/>
  <c r="N927" i="2"/>
  <c r="R933" i="2"/>
  <c r="O933" i="2"/>
  <c r="N933" i="2"/>
  <c r="R939" i="2"/>
  <c r="O939" i="2"/>
  <c r="N939" i="2"/>
  <c r="R945" i="2"/>
  <c r="O945" i="2"/>
  <c r="N945" i="2"/>
  <c r="R951" i="2"/>
  <c r="O951" i="2"/>
  <c r="N951" i="2"/>
  <c r="R957" i="2"/>
  <c r="O957" i="2"/>
  <c r="N957" i="2"/>
  <c r="R963" i="2"/>
  <c r="O963" i="2"/>
  <c r="N963" i="2"/>
  <c r="R969" i="2"/>
  <c r="O969" i="2"/>
  <c r="N969" i="2"/>
  <c r="R975" i="2"/>
  <c r="O975" i="2"/>
  <c r="N975" i="2"/>
  <c r="R981" i="2"/>
  <c r="O981" i="2"/>
  <c r="N981" i="2"/>
  <c r="R987" i="2"/>
  <c r="O987" i="2"/>
  <c r="N987" i="2"/>
  <c r="R993" i="2"/>
  <c r="O993" i="2"/>
  <c r="N993" i="2"/>
  <c r="R999" i="2"/>
  <c r="O999" i="2"/>
  <c r="N999" i="2"/>
  <c r="R1005" i="2"/>
  <c r="O1005" i="2"/>
  <c r="N1005" i="2"/>
  <c r="R904" i="2"/>
  <c r="N904" i="2"/>
  <c r="O904" i="2"/>
  <c r="R910" i="2"/>
  <c r="N910" i="2"/>
  <c r="O910" i="2"/>
  <c r="R916" i="2"/>
  <c r="N916" i="2"/>
  <c r="O916" i="2"/>
  <c r="R922" i="2"/>
  <c r="N922" i="2"/>
  <c r="O922" i="2"/>
  <c r="R928" i="2"/>
  <c r="N928" i="2"/>
  <c r="O928" i="2"/>
  <c r="R934" i="2"/>
  <c r="N934" i="2"/>
  <c r="O934" i="2"/>
  <c r="R940" i="2"/>
  <c r="N940" i="2"/>
  <c r="O940" i="2"/>
  <c r="R946" i="2"/>
  <c r="N946" i="2"/>
  <c r="O946" i="2"/>
  <c r="R952" i="2"/>
  <c r="N952" i="2"/>
  <c r="O952" i="2"/>
  <c r="R958" i="2"/>
  <c r="N958" i="2"/>
  <c r="O958" i="2"/>
  <c r="R964" i="2"/>
  <c r="N964" i="2"/>
  <c r="O964" i="2"/>
  <c r="R970" i="2"/>
  <c r="N970" i="2"/>
  <c r="O970" i="2"/>
  <c r="R976" i="2"/>
  <c r="N976" i="2"/>
  <c r="O976" i="2"/>
  <c r="R982" i="2"/>
  <c r="N982" i="2"/>
  <c r="O982" i="2"/>
  <c r="R988" i="2"/>
  <c r="N988" i="2"/>
  <c r="O988" i="2"/>
  <c r="R994" i="2"/>
  <c r="N994" i="2"/>
  <c r="O994" i="2"/>
  <c r="R1000" i="2"/>
  <c r="N1000" i="2"/>
  <c r="O1000" i="2"/>
  <c r="R1006" i="2"/>
  <c r="N1006" i="2"/>
  <c r="O1006" i="2"/>
  <c r="AK20" i="2"/>
  <c r="AK12" i="2"/>
  <c r="AK13" i="2"/>
  <c r="AK14" i="2"/>
  <c r="AK15" i="2"/>
  <c r="AK16" i="2"/>
  <c r="AK17" i="2"/>
  <c r="AK18" i="2"/>
  <c r="AK19" i="2"/>
  <c r="AK11" i="2"/>
  <c r="BM9" i="1" l="1"/>
  <c r="F4" i="2" l="1"/>
  <c r="BQ2" i="3"/>
  <c r="BQ15" i="3" s="1"/>
  <c r="AI1010" i="2"/>
  <c r="AI1009" i="2"/>
  <c r="AI1008" i="2"/>
  <c r="AI1007" i="2"/>
  <c r="AI1006" i="2"/>
  <c r="AI1005" i="2"/>
  <c r="AI1004" i="2"/>
  <c r="AI1003" i="2"/>
  <c r="AI1002" i="2"/>
  <c r="AI1001" i="2"/>
  <c r="AI1000" i="2"/>
  <c r="AI999" i="2"/>
  <c r="AI998" i="2"/>
  <c r="AI997" i="2"/>
  <c r="AI996" i="2"/>
  <c r="AI995" i="2"/>
  <c r="AI994" i="2"/>
  <c r="AI993" i="2"/>
  <c r="AI992" i="2"/>
  <c r="AI991" i="2"/>
  <c r="AI990" i="2"/>
  <c r="AI989" i="2"/>
  <c r="AI988" i="2"/>
  <c r="AI987" i="2"/>
  <c r="AI986" i="2"/>
  <c r="AI985" i="2"/>
  <c r="AI984" i="2"/>
  <c r="AI983" i="2"/>
  <c r="AI982" i="2"/>
  <c r="AI981" i="2"/>
  <c r="AI980" i="2"/>
  <c r="AI979" i="2"/>
  <c r="AI978" i="2"/>
  <c r="AI977" i="2"/>
  <c r="AI976" i="2"/>
  <c r="AI975" i="2"/>
  <c r="AI974" i="2"/>
  <c r="AI973" i="2"/>
  <c r="AI972" i="2"/>
  <c r="AI971" i="2"/>
  <c r="AI970" i="2"/>
  <c r="AI969" i="2"/>
  <c r="AI968" i="2"/>
  <c r="AI967" i="2"/>
  <c r="AI966" i="2"/>
  <c r="AI965" i="2"/>
  <c r="AI964" i="2"/>
  <c r="AI963" i="2"/>
  <c r="AI962" i="2"/>
  <c r="AI961" i="2"/>
  <c r="AI960" i="2"/>
  <c r="AI959" i="2"/>
  <c r="AI958" i="2"/>
  <c r="AI957" i="2"/>
  <c r="AI956" i="2"/>
  <c r="AI955" i="2"/>
  <c r="AI954" i="2"/>
  <c r="AI953" i="2"/>
  <c r="AI952" i="2"/>
  <c r="AI951" i="2"/>
  <c r="AI950" i="2"/>
  <c r="AI949" i="2"/>
  <c r="AI948" i="2"/>
  <c r="AI947" i="2"/>
  <c r="AI946" i="2"/>
  <c r="AI945" i="2"/>
  <c r="AI944" i="2"/>
  <c r="AI943" i="2"/>
  <c r="AI942" i="2"/>
  <c r="AI941" i="2"/>
  <c r="AI940" i="2"/>
  <c r="AI939" i="2"/>
  <c r="AI938" i="2"/>
  <c r="AI937" i="2"/>
  <c r="AI936" i="2"/>
  <c r="AI935" i="2"/>
  <c r="AI934" i="2"/>
  <c r="AI933" i="2"/>
  <c r="AI932" i="2"/>
  <c r="AI931" i="2"/>
  <c r="AI930" i="2"/>
  <c r="AI929" i="2"/>
  <c r="AI928" i="2"/>
  <c r="AI927" i="2"/>
  <c r="AI926" i="2"/>
  <c r="AI925" i="2"/>
  <c r="AI924" i="2"/>
  <c r="AI923" i="2"/>
  <c r="AI922" i="2"/>
  <c r="AI921" i="2"/>
  <c r="AI920" i="2"/>
  <c r="AI919" i="2"/>
  <c r="AI918" i="2"/>
  <c r="AI917" i="2"/>
  <c r="AI916" i="2"/>
  <c r="AI915" i="2"/>
  <c r="AI914" i="2"/>
  <c r="AI913" i="2"/>
  <c r="AI912" i="2"/>
  <c r="AI911" i="2"/>
  <c r="AI910" i="2"/>
  <c r="AI909" i="2"/>
  <c r="AI908" i="2"/>
  <c r="AI907" i="2"/>
  <c r="AI906" i="2"/>
  <c r="AI905" i="2"/>
  <c r="AI904" i="2"/>
  <c r="AI903" i="2"/>
  <c r="AI902" i="2"/>
  <c r="AI901" i="2"/>
  <c r="AI900" i="2"/>
  <c r="AI899" i="2"/>
  <c r="AI898" i="2"/>
  <c r="AI897" i="2"/>
  <c r="AI896" i="2"/>
  <c r="AI895" i="2"/>
  <c r="AI894" i="2"/>
  <c r="AI893" i="2"/>
  <c r="AI892" i="2"/>
  <c r="AI891" i="2"/>
  <c r="AI890" i="2"/>
  <c r="AI889" i="2"/>
  <c r="AI888" i="2"/>
  <c r="AI887" i="2"/>
  <c r="AI886" i="2"/>
  <c r="AI885" i="2"/>
  <c r="AI884" i="2"/>
  <c r="AI883" i="2"/>
  <c r="AI882" i="2"/>
  <c r="AI881" i="2"/>
  <c r="AI880" i="2"/>
  <c r="AI879" i="2"/>
  <c r="AI878" i="2"/>
  <c r="AI877" i="2"/>
  <c r="AI876" i="2"/>
  <c r="AI875" i="2"/>
  <c r="AI874" i="2"/>
  <c r="AI873" i="2"/>
  <c r="AI872" i="2"/>
  <c r="AI871" i="2"/>
  <c r="AI870" i="2"/>
  <c r="AI869" i="2"/>
  <c r="AI868" i="2"/>
  <c r="AI867" i="2"/>
  <c r="AI866" i="2"/>
  <c r="AI865" i="2"/>
  <c r="AI864" i="2"/>
  <c r="AI863" i="2"/>
  <c r="AI862" i="2"/>
  <c r="AI861" i="2"/>
  <c r="AI860" i="2"/>
  <c r="AI859" i="2"/>
  <c r="AI858" i="2"/>
  <c r="AI857" i="2"/>
  <c r="AI856" i="2"/>
  <c r="AI855" i="2"/>
  <c r="AI854" i="2"/>
  <c r="AI853" i="2"/>
  <c r="AI852" i="2"/>
  <c r="AI851" i="2"/>
  <c r="AI850" i="2"/>
  <c r="AI849" i="2"/>
  <c r="AI848" i="2"/>
  <c r="AI847" i="2"/>
  <c r="AI846" i="2"/>
  <c r="AI845" i="2"/>
  <c r="AI844" i="2"/>
  <c r="AI843" i="2"/>
  <c r="AI842" i="2"/>
  <c r="AI841" i="2"/>
  <c r="AI840" i="2"/>
  <c r="AI839" i="2"/>
  <c r="AI838" i="2"/>
  <c r="AI837" i="2"/>
  <c r="AI836" i="2"/>
  <c r="AI835" i="2"/>
  <c r="AI834" i="2"/>
  <c r="AI833" i="2"/>
  <c r="AI832" i="2"/>
  <c r="AI831" i="2"/>
  <c r="AI830" i="2"/>
  <c r="AI829" i="2"/>
  <c r="AI828" i="2"/>
  <c r="AI827" i="2"/>
  <c r="AI826" i="2"/>
  <c r="AI825" i="2"/>
  <c r="AI824" i="2"/>
  <c r="AI823" i="2"/>
  <c r="AI822" i="2"/>
  <c r="AI821" i="2"/>
  <c r="AI820" i="2"/>
  <c r="AI819" i="2"/>
  <c r="AI818" i="2"/>
  <c r="AI817" i="2"/>
  <c r="AI816" i="2"/>
  <c r="AI815" i="2"/>
  <c r="AI814" i="2"/>
  <c r="AI813" i="2"/>
  <c r="AI812" i="2"/>
  <c r="AI811" i="2"/>
  <c r="AI810" i="2"/>
  <c r="AI809" i="2"/>
  <c r="AI808" i="2"/>
  <c r="AI807" i="2"/>
  <c r="AI806" i="2"/>
  <c r="AI805" i="2"/>
  <c r="AI804" i="2"/>
  <c r="AI803" i="2"/>
  <c r="AI802" i="2"/>
  <c r="AI801" i="2"/>
  <c r="AI800" i="2"/>
  <c r="AI799" i="2"/>
  <c r="AI798" i="2"/>
  <c r="AI797" i="2"/>
  <c r="AI796" i="2"/>
  <c r="AI795" i="2"/>
  <c r="AI794" i="2"/>
  <c r="AI793" i="2"/>
  <c r="AI792" i="2"/>
  <c r="AI791" i="2"/>
  <c r="AI790" i="2"/>
  <c r="AI789" i="2"/>
  <c r="AI788" i="2"/>
  <c r="AI787" i="2"/>
  <c r="AI786" i="2"/>
  <c r="AI785" i="2"/>
  <c r="AI784" i="2"/>
  <c r="AI783" i="2"/>
  <c r="AI782" i="2"/>
  <c r="AI781" i="2"/>
  <c r="AI780" i="2"/>
  <c r="AI779" i="2"/>
  <c r="AI778" i="2"/>
  <c r="AI777" i="2"/>
  <c r="AI776" i="2"/>
  <c r="AI775" i="2"/>
  <c r="AI774" i="2"/>
  <c r="AI773" i="2"/>
  <c r="AI772" i="2"/>
  <c r="AI771" i="2"/>
  <c r="AI770" i="2"/>
  <c r="AI769" i="2"/>
  <c r="AI768" i="2"/>
  <c r="AI767" i="2"/>
  <c r="AI766" i="2"/>
  <c r="AI765" i="2"/>
  <c r="AI764" i="2"/>
  <c r="AI763" i="2"/>
  <c r="AI762" i="2"/>
  <c r="AI761" i="2"/>
  <c r="AI760" i="2"/>
  <c r="AI759" i="2"/>
  <c r="AI758" i="2"/>
  <c r="AI757" i="2"/>
  <c r="AI756" i="2"/>
  <c r="AI755" i="2"/>
  <c r="AI754" i="2"/>
  <c r="AI753" i="2"/>
  <c r="AI752" i="2"/>
  <c r="AI751" i="2"/>
  <c r="AI750" i="2"/>
  <c r="AI749" i="2"/>
  <c r="AI748" i="2"/>
  <c r="AI747" i="2"/>
  <c r="AI746" i="2"/>
  <c r="AI745" i="2"/>
  <c r="AI744" i="2"/>
  <c r="AI743" i="2"/>
  <c r="AI742" i="2"/>
  <c r="AI741" i="2"/>
  <c r="AI740" i="2"/>
  <c r="AI739" i="2"/>
  <c r="AI738" i="2"/>
  <c r="AI737" i="2"/>
  <c r="AI736" i="2"/>
  <c r="AI735" i="2"/>
  <c r="AI734" i="2"/>
  <c r="AI733" i="2"/>
  <c r="AI732" i="2"/>
  <c r="AI731" i="2"/>
  <c r="AI730" i="2"/>
  <c r="AI729" i="2"/>
  <c r="AI728" i="2"/>
  <c r="AI727" i="2"/>
  <c r="AI726" i="2"/>
  <c r="AI725" i="2"/>
  <c r="AI724" i="2"/>
  <c r="AI723" i="2"/>
  <c r="AI722" i="2"/>
  <c r="AI721" i="2"/>
  <c r="AI720" i="2"/>
  <c r="AI719" i="2"/>
  <c r="AI718" i="2"/>
  <c r="AI717" i="2"/>
  <c r="AI716" i="2"/>
  <c r="AI715" i="2"/>
  <c r="AI714" i="2"/>
  <c r="AI713" i="2"/>
  <c r="AI712" i="2"/>
  <c r="AI711" i="2"/>
  <c r="AI710" i="2"/>
  <c r="AI709" i="2"/>
  <c r="AI708" i="2"/>
  <c r="AI707" i="2"/>
  <c r="AI706" i="2"/>
  <c r="AI705" i="2"/>
  <c r="AI704" i="2"/>
  <c r="AI703" i="2"/>
  <c r="AI702" i="2"/>
  <c r="AI701" i="2"/>
  <c r="AI700" i="2"/>
  <c r="AI699" i="2"/>
  <c r="AI698" i="2"/>
  <c r="AI697" i="2"/>
  <c r="AI696" i="2"/>
  <c r="AI695" i="2"/>
  <c r="AI694" i="2"/>
  <c r="AI693" i="2"/>
  <c r="AI692" i="2"/>
  <c r="AI691" i="2"/>
  <c r="AI690" i="2"/>
  <c r="AI689" i="2"/>
  <c r="AI688" i="2"/>
  <c r="AI687" i="2"/>
  <c r="AI686" i="2"/>
  <c r="AI685" i="2"/>
  <c r="AI684" i="2"/>
  <c r="AI683" i="2"/>
  <c r="AI682" i="2"/>
  <c r="AI681" i="2"/>
  <c r="AI680" i="2"/>
  <c r="AI679" i="2"/>
  <c r="AI678" i="2"/>
  <c r="AI677" i="2"/>
  <c r="AI676" i="2"/>
  <c r="AI675" i="2"/>
  <c r="AI674" i="2"/>
  <c r="AI673" i="2"/>
  <c r="AI672" i="2"/>
  <c r="AI671" i="2"/>
  <c r="AI670" i="2"/>
  <c r="AI669" i="2"/>
  <c r="AI668" i="2"/>
  <c r="AI667" i="2"/>
  <c r="AI666" i="2"/>
  <c r="AI665" i="2"/>
  <c r="AI664" i="2"/>
  <c r="AI663" i="2"/>
  <c r="AI662" i="2"/>
  <c r="AI661" i="2"/>
  <c r="AI660" i="2"/>
  <c r="AI659" i="2"/>
  <c r="AI658" i="2"/>
  <c r="AI657" i="2"/>
  <c r="AI656" i="2"/>
  <c r="AI655" i="2"/>
  <c r="AI654" i="2"/>
  <c r="AI653" i="2"/>
  <c r="AI652" i="2"/>
  <c r="AI651" i="2"/>
  <c r="AI650" i="2"/>
  <c r="AI649" i="2"/>
  <c r="AI648" i="2"/>
  <c r="AI647" i="2"/>
  <c r="AI646" i="2"/>
  <c r="AI645" i="2"/>
  <c r="AI644" i="2"/>
  <c r="AI643" i="2"/>
  <c r="AI642" i="2"/>
  <c r="AI641" i="2"/>
  <c r="AI640" i="2"/>
  <c r="AI639" i="2"/>
  <c r="AI638" i="2"/>
  <c r="AI637" i="2"/>
  <c r="AI636" i="2"/>
  <c r="AI635" i="2"/>
  <c r="AI634" i="2"/>
  <c r="AI633" i="2"/>
  <c r="AI632" i="2"/>
  <c r="AI631" i="2"/>
  <c r="AI630" i="2"/>
  <c r="AI629" i="2"/>
  <c r="AI628" i="2"/>
  <c r="AI627" i="2"/>
  <c r="AI626" i="2"/>
  <c r="AI625" i="2"/>
  <c r="AI624" i="2"/>
  <c r="AI623" i="2"/>
  <c r="AI622" i="2"/>
  <c r="AI621" i="2"/>
  <c r="AI620" i="2"/>
  <c r="AI619" i="2"/>
  <c r="AI618" i="2"/>
  <c r="AI617" i="2"/>
  <c r="AI616" i="2"/>
  <c r="AI615" i="2"/>
  <c r="AI614" i="2"/>
  <c r="AI613" i="2"/>
  <c r="AI612" i="2"/>
  <c r="AI611" i="2"/>
  <c r="AI610" i="2"/>
  <c r="AI609" i="2"/>
  <c r="AI608" i="2"/>
  <c r="AI607" i="2"/>
  <c r="AI606" i="2"/>
  <c r="AI605" i="2"/>
  <c r="AI604" i="2"/>
  <c r="AI603" i="2"/>
  <c r="AI602" i="2"/>
  <c r="AI601" i="2"/>
  <c r="AI600" i="2"/>
  <c r="AI599" i="2"/>
  <c r="AI598" i="2"/>
  <c r="AI597" i="2"/>
  <c r="AI596" i="2"/>
  <c r="AI595" i="2"/>
  <c r="AI594" i="2"/>
  <c r="AI593" i="2"/>
  <c r="AI592" i="2"/>
  <c r="AI591" i="2"/>
  <c r="AI590" i="2"/>
  <c r="AI589" i="2"/>
  <c r="AI588" i="2"/>
  <c r="AI587" i="2"/>
  <c r="AI586" i="2"/>
  <c r="AI585" i="2"/>
  <c r="AI584" i="2"/>
  <c r="AI583" i="2"/>
  <c r="AI582" i="2"/>
  <c r="AI581" i="2"/>
  <c r="AI580" i="2"/>
  <c r="AI579" i="2"/>
  <c r="AI578" i="2"/>
  <c r="AI577" i="2"/>
  <c r="AI576" i="2"/>
  <c r="AI575" i="2"/>
  <c r="AI574" i="2"/>
  <c r="AI573" i="2"/>
  <c r="AI572" i="2"/>
  <c r="AI571" i="2"/>
  <c r="AI570" i="2"/>
  <c r="AI569" i="2"/>
  <c r="AI568" i="2"/>
  <c r="AI567" i="2"/>
  <c r="AI566" i="2"/>
  <c r="AI565" i="2"/>
  <c r="AI564" i="2"/>
  <c r="AI563" i="2"/>
  <c r="AI562" i="2"/>
  <c r="AI561" i="2"/>
  <c r="AI560" i="2"/>
  <c r="AI559" i="2"/>
  <c r="AI558" i="2"/>
  <c r="AI557" i="2"/>
  <c r="AI556" i="2"/>
  <c r="AI555" i="2"/>
  <c r="AI554" i="2"/>
  <c r="AI553" i="2"/>
  <c r="AI552" i="2"/>
  <c r="AI551" i="2"/>
  <c r="AI550" i="2"/>
  <c r="AI549" i="2"/>
  <c r="AI548" i="2"/>
  <c r="AI547" i="2"/>
  <c r="AI546" i="2"/>
  <c r="AI545" i="2"/>
  <c r="AI544" i="2"/>
  <c r="AI543" i="2"/>
  <c r="AI542" i="2"/>
  <c r="AI541" i="2"/>
  <c r="AI540" i="2"/>
  <c r="AI539" i="2"/>
  <c r="AI538" i="2"/>
  <c r="AI537" i="2"/>
  <c r="AI536" i="2"/>
  <c r="AI535" i="2"/>
  <c r="AI534" i="2"/>
  <c r="AI533" i="2"/>
  <c r="AI532" i="2"/>
  <c r="AI531" i="2"/>
  <c r="AI530" i="2"/>
  <c r="AI529" i="2"/>
  <c r="AI528" i="2"/>
  <c r="AI527" i="2"/>
  <c r="AI526" i="2"/>
  <c r="AI525" i="2"/>
  <c r="AI524" i="2"/>
  <c r="AI523" i="2"/>
  <c r="AI522" i="2"/>
  <c r="AI521" i="2"/>
  <c r="AI520" i="2"/>
  <c r="AI519" i="2"/>
  <c r="AI518" i="2"/>
  <c r="AI517" i="2"/>
  <c r="AI516" i="2"/>
  <c r="AI515" i="2"/>
  <c r="AI514" i="2"/>
  <c r="AI513" i="2"/>
  <c r="AI512" i="2"/>
  <c r="AI511" i="2"/>
  <c r="AI510" i="2"/>
  <c r="AI509" i="2"/>
  <c r="AI508" i="2"/>
  <c r="AI507" i="2"/>
  <c r="AI506" i="2"/>
  <c r="AI505" i="2"/>
  <c r="AI504" i="2"/>
  <c r="AI503" i="2"/>
  <c r="AI502" i="2"/>
  <c r="AI501" i="2"/>
  <c r="AI500" i="2"/>
  <c r="AI499" i="2"/>
  <c r="AI498" i="2"/>
  <c r="AI497" i="2"/>
  <c r="AI496" i="2"/>
  <c r="AI495" i="2"/>
  <c r="AI494" i="2"/>
  <c r="AI493" i="2"/>
  <c r="AI492" i="2"/>
  <c r="AI491" i="2"/>
  <c r="AI490" i="2"/>
  <c r="AI489" i="2"/>
  <c r="AI488" i="2"/>
  <c r="AI487" i="2"/>
  <c r="AI486" i="2"/>
  <c r="AI485" i="2"/>
  <c r="AI484" i="2"/>
  <c r="AI483" i="2"/>
  <c r="AI482" i="2"/>
  <c r="AI481" i="2"/>
  <c r="AI480" i="2"/>
  <c r="AI479" i="2"/>
  <c r="AI478" i="2"/>
  <c r="AI477" i="2"/>
  <c r="AI476" i="2"/>
  <c r="AI475" i="2"/>
  <c r="AI474" i="2"/>
  <c r="AI473" i="2"/>
  <c r="AI472" i="2"/>
  <c r="AI471" i="2"/>
  <c r="AI470" i="2"/>
  <c r="AI469" i="2"/>
  <c r="AI468" i="2"/>
  <c r="AI467" i="2"/>
  <c r="AI466" i="2"/>
  <c r="AI465" i="2"/>
  <c r="AI464" i="2"/>
  <c r="AI463" i="2"/>
  <c r="AI462" i="2"/>
  <c r="AI461" i="2"/>
  <c r="AI460" i="2"/>
  <c r="AI459" i="2"/>
  <c r="AI458" i="2"/>
  <c r="AI457" i="2"/>
  <c r="AI456" i="2"/>
  <c r="AI455" i="2"/>
  <c r="AI454" i="2"/>
  <c r="AI453" i="2"/>
  <c r="AI452" i="2"/>
  <c r="AI451" i="2"/>
  <c r="AI450" i="2"/>
  <c r="AI449" i="2"/>
  <c r="AI448" i="2"/>
  <c r="AI447" i="2"/>
  <c r="AI446" i="2"/>
  <c r="AI445" i="2"/>
  <c r="AI444" i="2"/>
  <c r="AI443" i="2"/>
  <c r="AI442" i="2"/>
  <c r="AI441" i="2"/>
  <c r="AI440" i="2"/>
  <c r="AI439" i="2"/>
  <c r="AI438" i="2"/>
  <c r="AI437" i="2"/>
  <c r="AI436" i="2"/>
  <c r="AI435" i="2"/>
  <c r="AI434" i="2"/>
  <c r="AI433" i="2"/>
  <c r="AI432" i="2"/>
  <c r="AI431" i="2"/>
  <c r="AI430" i="2"/>
  <c r="AI429" i="2"/>
  <c r="AI428" i="2"/>
  <c r="AI427" i="2"/>
  <c r="AI426" i="2"/>
  <c r="AI425" i="2"/>
  <c r="AI424" i="2"/>
  <c r="AI423" i="2"/>
  <c r="AI422" i="2"/>
  <c r="AI421" i="2"/>
  <c r="AI420" i="2"/>
  <c r="AI419" i="2"/>
  <c r="AI418" i="2"/>
  <c r="AI417" i="2"/>
  <c r="AI416" i="2"/>
  <c r="AI415" i="2"/>
  <c r="AI414" i="2"/>
  <c r="AI413" i="2"/>
  <c r="AI412" i="2"/>
  <c r="AI411" i="2"/>
  <c r="AI410" i="2"/>
  <c r="AI409" i="2"/>
  <c r="AI408" i="2"/>
  <c r="AI407" i="2"/>
  <c r="AI406" i="2"/>
  <c r="AI405" i="2"/>
  <c r="AI404" i="2"/>
  <c r="AI403" i="2"/>
  <c r="AI402" i="2"/>
  <c r="AI401" i="2"/>
  <c r="AI400" i="2"/>
  <c r="AI399" i="2"/>
  <c r="AI398" i="2"/>
  <c r="AI397" i="2"/>
  <c r="AI396" i="2"/>
  <c r="AI395" i="2"/>
  <c r="AI394" i="2"/>
  <c r="AI393" i="2"/>
  <c r="AI392" i="2"/>
  <c r="AI391" i="2"/>
  <c r="AI390" i="2"/>
  <c r="AI389" i="2"/>
  <c r="AI388" i="2"/>
  <c r="AI387" i="2"/>
  <c r="AI386" i="2"/>
  <c r="AI385" i="2"/>
  <c r="AI384" i="2"/>
  <c r="AI383" i="2"/>
  <c r="AI382" i="2"/>
  <c r="AI381" i="2"/>
  <c r="AI380" i="2"/>
  <c r="AI379" i="2"/>
  <c r="AI378" i="2"/>
  <c r="AI377" i="2"/>
  <c r="AI376" i="2"/>
  <c r="AI375" i="2"/>
  <c r="AI374" i="2"/>
  <c r="AI373" i="2"/>
  <c r="AI372" i="2"/>
  <c r="AI371" i="2"/>
  <c r="AI370" i="2"/>
  <c r="AI369" i="2"/>
  <c r="AI368" i="2"/>
  <c r="AI367" i="2"/>
  <c r="AI366" i="2"/>
  <c r="AI365" i="2"/>
  <c r="AI364" i="2"/>
  <c r="AI363" i="2"/>
  <c r="AI362" i="2"/>
  <c r="AI361" i="2"/>
  <c r="AI360" i="2"/>
  <c r="AI359" i="2"/>
  <c r="AI358" i="2"/>
  <c r="AI357" i="2"/>
  <c r="AI356" i="2"/>
  <c r="AI355" i="2"/>
  <c r="AI354" i="2"/>
  <c r="AI353" i="2"/>
  <c r="AI352" i="2"/>
  <c r="AI351" i="2"/>
  <c r="AI350" i="2"/>
  <c r="AI349" i="2"/>
  <c r="AI348" i="2"/>
  <c r="AI347" i="2"/>
  <c r="AI346" i="2"/>
  <c r="AI345" i="2"/>
  <c r="AI344" i="2"/>
  <c r="AI343" i="2"/>
  <c r="AI342" i="2"/>
  <c r="AI341" i="2"/>
  <c r="AI340" i="2"/>
  <c r="AI339" i="2"/>
  <c r="AI338" i="2"/>
  <c r="AI337" i="2"/>
  <c r="AI336" i="2"/>
  <c r="AI335" i="2"/>
  <c r="AI334" i="2"/>
  <c r="AI333" i="2"/>
  <c r="AI332" i="2"/>
  <c r="AI331" i="2"/>
  <c r="AI330" i="2"/>
  <c r="AI329" i="2"/>
  <c r="AI328" i="2"/>
  <c r="AI327" i="2"/>
  <c r="AI326" i="2"/>
  <c r="AI325" i="2"/>
  <c r="AI324" i="2"/>
  <c r="AI323" i="2"/>
  <c r="AI322" i="2"/>
  <c r="AI321" i="2"/>
  <c r="AI320" i="2"/>
  <c r="AI319" i="2"/>
  <c r="AI318" i="2"/>
  <c r="AI317" i="2"/>
  <c r="AI316" i="2"/>
  <c r="AI315" i="2"/>
  <c r="AI314" i="2"/>
  <c r="AI313" i="2"/>
  <c r="AI312" i="2"/>
  <c r="AI311" i="2"/>
  <c r="AI310" i="2"/>
  <c r="AI309" i="2"/>
  <c r="AI308" i="2"/>
  <c r="AI307" i="2"/>
  <c r="AI306" i="2"/>
  <c r="AI305" i="2"/>
  <c r="AI304" i="2"/>
  <c r="AI303" i="2"/>
  <c r="AI302" i="2"/>
  <c r="AI301" i="2"/>
  <c r="AI300" i="2"/>
  <c r="AI299" i="2"/>
  <c r="AI298" i="2"/>
  <c r="AI297" i="2"/>
  <c r="AI296" i="2"/>
  <c r="AI295" i="2"/>
  <c r="AI294" i="2"/>
  <c r="AI293" i="2"/>
  <c r="AI292" i="2"/>
  <c r="AI291" i="2"/>
  <c r="AI290" i="2"/>
  <c r="AI289" i="2"/>
  <c r="AI288" i="2"/>
  <c r="AI287" i="2"/>
  <c r="AI286" i="2"/>
  <c r="AI285" i="2"/>
  <c r="AI284" i="2"/>
  <c r="AI283" i="2"/>
  <c r="AI282" i="2"/>
  <c r="AI281" i="2"/>
  <c r="AI280" i="2"/>
  <c r="AI279" i="2"/>
  <c r="AI278" i="2"/>
  <c r="AI277" i="2"/>
  <c r="AI276" i="2"/>
  <c r="AI275" i="2"/>
  <c r="AI274" i="2"/>
  <c r="AI273" i="2"/>
  <c r="AI272" i="2"/>
  <c r="AI271" i="2"/>
  <c r="AI270" i="2"/>
  <c r="AI269" i="2"/>
  <c r="AI268" i="2"/>
  <c r="AI267" i="2"/>
  <c r="AI266" i="2"/>
  <c r="AI265" i="2"/>
  <c r="AI264" i="2"/>
  <c r="AI263" i="2"/>
  <c r="AI262" i="2"/>
  <c r="AI261" i="2"/>
  <c r="AI260" i="2"/>
  <c r="AI259" i="2"/>
  <c r="AI258" i="2"/>
  <c r="AI257" i="2"/>
  <c r="AI256" i="2"/>
  <c r="AI255" i="2"/>
  <c r="AI254" i="2"/>
  <c r="AI253" i="2"/>
  <c r="AI252" i="2"/>
  <c r="AI251" i="2"/>
  <c r="AI250" i="2"/>
  <c r="AI249" i="2"/>
  <c r="AI248" i="2"/>
  <c r="AI247" i="2"/>
  <c r="AI246" i="2"/>
  <c r="AI245" i="2"/>
  <c r="AI244" i="2"/>
  <c r="AI243" i="2"/>
  <c r="AI242" i="2"/>
  <c r="AI241" i="2"/>
  <c r="AI240" i="2"/>
  <c r="AI239" i="2"/>
  <c r="AI238" i="2"/>
  <c r="AI237" i="2"/>
  <c r="AI236" i="2"/>
  <c r="AI235" i="2"/>
  <c r="AI234" i="2"/>
  <c r="AI233" i="2"/>
  <c r="AI232" i="2"/>
  <c r="AI231" i="2"/>
  <c r="AI230" i="2"/>
  <c r="AI229" i="2"/>
  <c r="AI228" i="2"/>
  <c r="AI227" i="2"/>
  <c r="AI226" i="2"/>
  <c r="AI225" i="2"/>
  <c r="AI224" i="2"/>
  <c r="AI223" i="2"/>
  <c r="AI222" i="2"/>
  <c r="AI221" i="2"/>
  <c r="AI220" i="2"/>
  <c r="AI219" i="2"/>
  <c r="AI218" i="2"/>
  <c r="AI217" i="2"/>
  <c r="AI216" i="2"/>
  <c r="AI215" i="2"/>
  <c r="AI214" i="2"/>
  <c r="AI213" i="2"/>
  <c r="AI212" i="2"/>
  <c r="AI211" i="2"/>
  <c r="AI210" i="2"/>
  <c r="AI209" i="2"/>
  <c r="AI208" i="2"/>
  <c r="AI207" i="2"/>
  <c r="AI206" i="2"/>
  <c r="AI205" i="2"/>
  <c r="AI204" i="2"/>
  <c r="AI203" i="2"/>
  <c r="AI202" i="2"/>
  <c r="AI201" i="2"/>
  <c r="AI200" i="2"/>
  <c r="AI199" i="2"/>
  <c r="AI198" i="2"/>
  <c r="AI197" i="2"/>
  <c r="AI196" i="2"/>
  <c r="AI195" i="2"/>
  <c r="AI194" i="2"/>
  <c r="AI193" i="2"/>
  <c r="AI192" i="2"/>
  <c r="AI191" i="2"/>
  <c r="AI190" i="2"/>
  <c r="AI189" i="2"/>
  <c r="AI188" i="2"/>
  <c r="AI187" i="2"/>
  <c r="AI186" i="2"/>
  <c r="AI185" i="2"/>
  <c r="AI184" i="2"/>
  <c r="AI183" i="2"/>
  <c r="AI182" i="2"/>
  <c r="AI181" i="2"/>
  <c r="AI180" i="2"/>
  <c r="AI179" i="2"/>
  <c r="AI178" i="2"/>
  <c r="AI177" i="2"/>
  <c r="AI176" i="2"/>
  <c r="AI175" i="2"/>
  <c r="AI174" i="2"/>
  <c r="AI173" i="2"/>
  <c r="AI172" i="2"/>
  <c r="AI171" i="2"/>
  <c r="AI170" i="2"/>
  <c r="AI169" i="2"/>
  <c r="AI168" i="2"/>
  <c r="AI167" i="2"/>
  <c r="AI166" i="2"/>
  <c r="AI165" i="2"/>
  <c r="AI164" i="2"/>
  <c r="AI163" i="2"/>
  <c r="AI162" i="2"/>
  <c r="AI161" i="2"/>
  <c r="AI160" i="2"/>
  <c r="AI159"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BP2" i="3"/>
  <c r="BP15" i="3" s="1"/>
  <c r="BO2" i="3"/>
  <c r="BO15" i="3" s="1"/>
  <c r="BN2" i="3"/>
  <c r="BN15" i="3" s="1"/>
  <c r="BM2" i="3"/>
  <c r="BM15" i="3" s="1"/>
  <c r="BL2" i="3"/>
  <c r="BL15" i="3" s="1"/>
  <c r="BK2" i="3"/>
  <c r="BJ2" i="3"/>
  <c r="BJ15" i="3" s="1"/>
  <c r="BI2" i="3"/>
  <c r="BI15" i="3" s="1"/>
  <c r="BH2" i="3"/>
  <c r="BH15" i="3" s="1"/>
  <c r="BG2" i="3"/>
  <c r="BG15" i="3" s="1"/>
  <c r="X1010" i="2"/>
  <c r="X1009" i="2"/>
  <c r="X1008" i="2"/>
  <c r="X1007" i="2"/>
  <c r="X1006" i="2"/>
  <c r="X1005" i="2"/>
  <c r="X1004" i="2"/>
  <c r="X1003" i="2"/>
  <c r="X1002" i="2"/>
  <c r="X1001" i="2"/>
  <c r="X1000" i="2"/>
  <c r="X999" i="2"/>
  <c r="X998" i="2"/>
  <c r="X997" i="2"/>
  <c r="X996" i="2"/>
  <c r="X995" i="2"/>
  <c r="X994" i="2"/>
  <c r="X993" i="2"/>
  <c r="X992" i="2"/>
  <c r="X991" i="2"/>
  <c r="X990" i="2"/>
  <c r="X989" i="2"/>
  <c r="X988" i="2"/>
  <c r="X987" i="2"/>
  <c r="X986" i="2"/>
  <c r="X985" i="2"/>
  <c r="X984" i="2"/>
  <c r="X983" i="2"/>
  <c r="X982" i="2"/>
  <c r="X981" i="2"/>
  <c r="X980" i="2"/>
  <c r="X979" i="2"/>
  <c r="X978" i="2"/>
  <c r="X977" i="2"/>
  <c r="X976" i="2"/>
  <c r="X975" i="2"/>
  <c r="X974" i="2"/>
  <c r="X973" i="2"/>
  <c r="X972" i="2"/>
  <c r="X971" i="2"/>
  <c r="X970" i="2"/>
  <c r="X969" i="2"/>
  <c r="X968" i="2"/>
  <c r="X967" i="2"/>
  <c r="X966" i="2"/>
  <c r="X965" i="2"/>
  <c r="X964" i="2"/>
  <c r="X963" i="2"/>
  <c r="X962" i="2"/>
  <c r="X961" i="2"/>
  <c r="X960" i="2"/>
  <c r="X959" i="2"/>
  <c r="X958" i="2"/>
  <c r="X957" i="2"/>
  <c r="X956" i="2"/>
  <c r="X955" i="2"/>
  <c r="X954" i="2"/>
  <c r="X953" i="2"/>
  <c r="X952" i="2"/>
  <c r="X951" i="2"/>
  <c r="X950" i="2"/>
  <c r="X949" i="2"/>
  <c r="X948" i="2"/>
  <c r="X947" i="2"/>
  <c r="X946" i="2"/>
  <c r="X945" i="2"/>
  <c r="X944" i="2"/>
  <c r="X943" i="2"/>
  <c r="X942" i="2"/>
  <c r="X941" i="2"/>
  <c r="X940" i="2"/>
  <c r="X939" i="2"/>
  <c r="X938" i="2"/>
  <c r="X937" i="2"/>
  <c r="X936" i="2"/>
  <c r="X935" i="2"/>
  <c r="X934" i="2"/>
  <c r="X933" i="2"/>
  <c r="X932" i="2"/>
  <c r="X931" i="2"/>
  <c r="X930" i="2"/>
  <c r="X929" i="2"/>
  <c r="X928" i="2"/>
  <c r="X927" i="2"/>
  <c r="X926" i="2"/>
  <c r="X925" i="2"/>
  <c r="X924" i="2"/>
  <c r="X923" i="2"/>
  <c r="X922" i="2"/>
  <c r="X921" i="2"/>
  <c r="X920" i="2"/>
  <c r="X919" i="2"/>
  <c r="X918" i="2"/>
  <c r="X917" i="2"/>
  <c r="X916" i="2"/>
  <c r="X915" i="2"/>
  <c r="X914" i="2"/>
  <c r="X913" i="2"/>
  <c r="X912" i="2"/>
  <c r="X911" i="2"/>
  <c r="X910" i="2"/>
  <c r="X909" i="2"/>
  <c r="X908" i="2"/>
  <c r="X907" i="2"/>
  <c r="X906" i="2"/>
  <c r="X905" i="2"/>
  <c r="X904" i="2"/>
  <c r="X903" i="2"/>
  <c r="X902" i="2"/>
  <c r="X901" i="2"/>
  <c r="X900" i="2"/>
  <c r="X899" i="2"/>
  <c r="X898" i="2"/>
  <c r="X897" i="2"/>
  <c r="X896" i="2"/>
  <c r="X895" i="2"/>
  <c r="X894" i="2"/>
  <c r="X893" i="2"/>
  <c r="X892" i="2"/>
  <c r="X891" i="2"/>
  <c r="X890" i="2"/>
  <c r="X889" i="2"/>
  <c r="X888" i="2"/>
  <c r="X887" i="2"/>
  <c r="X886" i="2"/>
  <c r="X885" i="2"/>
  <c r="X884" i="2"/>
  <c r="X883" i="2"/>
  <c r="X882" i="2"/>
  <c r="X881" i="2"/>
  <c r="X880" i="2"/>
  <c r="X879" i="2"/>
  <c r="X878" i="2"/>
  <c r="X877" i="2"/>
  <c r="X876" i="2"/>
  <c r="X875" i="2"/>
  <c r="X874" i="2"/>
  <c r="X873" i="2"/>
  <c r="X872" i="2"/>
  <c r="X871" i="2"/>
  <c r="X870" i="2"/>
  <c r="X869" i="2"/>
  <c r="X868" i="2"/>
  <c r="X867" i="2"/>
  <c r="X866" i="2"/>
  <c r="X865" i="2"/>
  <c r="X864" i="2"/>
  <c r="X863" i="2"/>
  <c r="X862" i="2"/>
  <c r="X861" i="2"/>
  <c r="X860" i="2"/>
  <c r="X859" i="2"/>
  <c r="X858" i="2"/>
  <c r="X857" i="2"/>
  <c r="X856" i="2"/>
  <c r="X855" i="2"/>
  <c r="X854" i="2"/>
  <c r="X853" i="2"/>
  <c r="X852" i="2"/>
  <c r="X851" i="2"/>
  <c r="X850" i="2"/>
  <c r="X849" i="2"/>
  <c r="X848" i="2"/>
  <c r="X847" i="2"/>
  <c r="X846" i="2"/>
  <c r="X845" i="2"/>
  <c r="X844" i="2"/>
  <c r="X843" i="2"/>
  <c r="X842" i="2"/>
  <c r="X841" i="2"/>
  <c r="X840" i="2"/>
  <c r="X839" i="2"/>
  <c r="X838" i="2"/>
  <c r="X837" i="2"/>
  <c r="X836" i="2"/>
  <c r="X835" i="2"/>
  <c r="X834" i="2"/>
  <c r="X833" i="2"/>
  <c r="X832" i="2"/>
  <c r="X831" i="2"/>
  <c r="X830" i="2"/>
  <c r="X829" i="2"/>
  <c r="X828" i="2"/>
  <c r="X827" i="2"/>
  <c r="X826" i="2"/>
  <c r="X825" i="2"/>
  <c r="X824" i="2"/>
  <c r="X823" i="2"/>
  <c r="X822" i="2"/>
  <c r="X821" i="2"/>
  <c r="X820" i="2"/>
  <c r="X819" i="2"/>
  <c r="X818" i="2"/>
  <c r="X817" i="2"/>
  <c r="X816" i="2"/>
  <c r="X815" i="2"/>
  <c r="X814" i="2"/>
  <c r="X813" i="2"/>
  <c r="X812" i="2"/>
  <c r="X811" i="2"/>
  <c r="X810" i="2"/>
  <c r="X809" i="2"/>
  <c r="X808" i="2"/>
  <c r="X807" i="2"/>
  <c r="X806" i="2"/>
  <c r="X805" i="2"/>
  <c r="X804" i="2"/>
  <c r="X803" i="2"/>
  <c r="X802" i="2"/>
  <c r="X801" i="2"/>
  <c r="X800" i="2"/>
  <c r="X799" i="2"/>
  <c r="X798" i="2"/>
  <c r="X797" i="2"/>
  <c r="X796" i="2"/>
  <c r="X795" i="2"/>
  <c r="X794" i="2"/>
  <c r="X793" i="2"/>
  <c r="X792" i="2"/>
  <c r="X791" i="2"/>
  <c r="X790" i="2"/>
  <c r="X789" i="2"/>
  <c r="X788" i="2"/>
  <c r="X787" i="2"/>
  <c r="X786" i="2"/>
  <c r="X785" i="2"/>
  <c r="X784" i="2"/>
  <c r="X783" i="2"/>
  <c r="X782" i="2"/>
  <c r="X781" i="2"/>
  <c r="X780" i="2"/>
  <c r="X779" i="2"/>
  <c r="X778" i="2"/>
  <c r="X777" i="2"/>
  <c r="X776" i="2"/>
  <c r="X775" i="2"/>
  <c r="X774" i="2"/>
  <c r="X773" i="2"/>
  <c r="X772" i="2"/>
  <c r="X771" i="2"/>
  <c r="X770" i="2"/>
  <c r="X769" i="2"/>
  <c r="X768" i="2"/>
  <c r="X767" i="2"/>
  <c r="X766" i="2"/>
  <c r="X765" i="2"/>
  <c r="X764" i="2"/>
  <c r="X763" i="2"/>
  <c r="X762" i="2"/>
  <c r="X761" i="2"/>
  <c r="X760" i="2"/>
  <c r="X759" i="2"/>
  <c r="X758" i="2"/>
  <c r="X757" i="2"/>
  <c r="X756" i="2"/>
  <c r="X755" i="2"/>
  <c r="X754" i="2"/>
  <c r="X753" i="2"/>
  <c r="X752" i="2"/>
  <c r="X751" i="2"/>
  <c r="X750" i="2"/>
  <c r="X749" i="2"/>
  <c r="X748" i="2"/>
  <c r="X747" i="2"/>
  <c r="X746" i="2"/>
  <c r="X745" i="2"/>
  <c r="X744" i="2"/>
  <c r="X743" i="2"/>
  <c r="X742" i="2"/>
  <c r="X741" i="2"/>
  <c r="X740" i="2"/>
  <c r="X739" i="2"/>
  <c r="X738" i="2"/>
  <c r="X737" i="2"/>
  <c r="X736" i="2"/>
  <c r="X735" i="2"/>
  <c r="X734" i="2"/>
  <c r="X733" i="2"/>
  <c r="X732" i="2"/>
  <c r="X731" i="2"/>
  <c r="X730" i="2"/>
  <c r="X729" i="2"/>
  <c r="X728" i="2"/>
  <c r="X727" i="2"/>
  <c r="X726" i="2"/>
  <c r="X725" i="2"/>
  <c r="X724" i="2"/>
  <c r="X723" i="2"/>
  <c r="X722" i="2"/>
  <c r="X721" i="2"/>
  <c r="X720" i="2"/>
  <c r="X719" i="2"/>
  <c r="X718" i="2"/>
  <c r="X717" i="2"/>
  <c r="X716" i="2"/>
  <c r="X715" i="2"/>
  <c r="X714" i="2"/>
  <c r="X713" i="2"/>
  <c r="X712" i="2"/>
  <c r="X711" i="2"/>
  <c r="X710" i="2"/>
  <c r="X709" i="2"/>
  <c r="X708" i="2"/>
  <c r="X707" i="2"/>
  <c r="X706" i="2"/>
  <c r="X705" i="2"/>
  <c r="X704" i="2"/>
  <c r="X703" i="2"/>
  <c r="X702" i="2"/>
  <c r="X701" i="2"/>
  <c r="X700" i="2"/>
  <c r="X699" i="2"/>
  <c r="X698" i="2"/>
  <c r="X697" i="2"/>
  <c r="X696" i="2"/>
  <c r="X695" i="2"/>
  <c r="X694" i="2"/>
  <c r="X693" i="2"/>
  <c r="X692" i="2"/>
  <c r="X691" i="2"/>
  <c r="X690" i="2"/>
  <c r="X689" i="2"/>
  <c r="X688" i="2"/>
  <c r="X687" i="2"/>
  <c r="X686" i="2"/>
  <c r="X685" i="2"/>
  <c r="X684" i="2"/>
  <c r="X683" i="2"/>
  <c r="X682" i="2"/>
  <c r="X681" i="2"/>
  <c r="X680" i="2"/>
  <c r="X679" i="2"/>
  <c r="X678" i="2"/>
  <c r="X677" i="2"/>
  <c r="X676" i="2"/>
  <c r="X675" i="2"/>
  <c r="X674" i="2"/>
  <c r="X673" i="2"/>
  <c r="X672" i="2"/>
  <c r="X671" i="2"/>
  <c r="X670" i="2"/>
  <c r="X669" i="2"/>
  <c r="X668" i="2"/>
  <c r="X667" i="2"/>
  <c r="X666" i="2"/>
  <c r="X665" i="2"/>
  <c r="X664" i="2"/>
  <c r="X663" i="2"/>
  <c r="X662" i="2"/>
  <c r="X661" i="2"/>
  <c r="X660" i="2"/>
  <c r="X659" i="2"/>
  <c r="X658" i="2"/>
  <c r="X657" i="2"/>
  <c r="X656" i="2"/>
  <c r="X655" i="2"/>
  <c r="X654" i="2"/>
  <c r="X653" i="2"/>
  <c r="X652" i="2"/>
  <c r="X651" i="2"/>
  <c r="X650" i="2"/>
  <c r="X649" i="2"/>
  <c r="X648" i="2"/>
  <c r="X647" i="2"/>
  <c r="X646" i="2"/>
  <c r="X645" i="2"/>
  <c r="X644" i="2"/>
  <c r="X643" i="2"/>
  <c r="X642" i="2"/>
  <c r="X641" i="2"/>
  <c r="X640" i="2"/>
  <c r="X639" i="2"/>
  <c r="X638" i="2"/>
  <c r="X637" i="2"/>
  <c r="X636" i="2"/>
  <c r="X635" i="2"/>
  <c r="X634" i="2"/>
  <c r="X633" i="2"/>
  <c r="X632" i="2"/>
  <c r="X631" i="2"/>
  <c r="X630" i="2"/>
  <c r="X629" i="2"/>
  <c r="X628" i="2"/>
  <c r="X627" i="2"/>
  <c r="X626" i="2"/>
  <c r="X625" i="2"/>
  <c r="X624" i="2"/>
  <c r="X623" i="2"/>
  <c r="X622" i="2"/>
  <c r="X621" i="2"/>
  <c r="X620" i="2"/>
  <c r="X619" i="2"/>
  <c r="X618" i="2"/>
  <c r="X617" i="2"/>
  <c r="X616" i="2"/>
  <c r="X615" i="2"/>
  <c r="X614" i="2"/>
  <c r="X613" i="2"/>
  <c r="X612" i="2"/>
  <c r="X611" i="2"/>
  <c r="X610" i="2"/>
  <c r="X609" i="2"/>
  <c r="X608" i="2"/>
  <c r="X607" i="2"/>
  <c r="X606" i="2"/>
  <c r="X605" i="2"/>
  <c r="X604" i="2"/>
  <c r="X603" i="2"/>
  <c r="X602" i="2"/>
  <c r="X601" i="2"/>
  <c r="X600" i="2"/>
  <c r="X599" i="2"/>
  <c r="X598" i="2"/>
  <c r="X597" i="2"/>
  <c r="X596" i="2"/>
  <c r="X595" i="2"/>
  <c r="X594" i="2"/>
  <c r="X593" i="2"/>
  <c r="X592" i="2"/>
  <c r="X591" i="2"/>
  <c r="X590" i="2"/>
  <c r="X589" i="2"/>
  <c r="X588" i="2"/>
  <c r="X587" i="2"/>
  <c r="X586" i="2"/>
  <c r="X585" i="2"/>
  <c r="X584" i="2"/>
  <c r="X583" i="2"/>
  <c r="X582" i="2"/>
  <c r="X581" i="2"/>
  <c r="X580" i="2"/>
  <c r="X579" i="2"/>
  <c r="X578" i="2"/>
  <c r="X577" i="2"/>
  <c r="X576" i="2"/>
  <c r="X575" i="2"/>
  <c r="X574" i="2"/>
  <c r="X573" i="2"/>
  <c r="X572" i="2"/>
  <c r="X571" i="2"/>
  <c r="X570" i="2"/>
  <c r="X569" i="2"/>
  <c r="X568" i="2"/>
  <c r="X567" i="2"/>
  <c r="X566" i="2"/>
  <c r="X565" i="2"/>
  <c r="X564" i="2"/>
  <c r="X563" i="2"/>
  <c r="X562" i="2"/>
  <c r="X561" i="2"/>
  <c r="X560" i="2"/>
  <c r="X559" i="2"/>
  <c r="X558" i="2"/>
  <c r="X557" i="2"/>
  <c r="X556" i="2"/>
  <c r="X555" i="2"/>
  <c r="X554" i="2"/>
  <c r="X553" i="2"/>
  <c r="X552" i="2"/>
  <c r="X551" i="2"/>
  <c r="X550" i="2"/>
  <c r="X549" i="2"/>
  <c r="X548" i="2"/>
  <c r="X547" i="2"/>
  <c r="X546" i="2"/>
  <c r="X545" i="2"/>
  <c r="X544" i="2"/>
  <c r="X543" i="2"/>
  <c r="X542" i="2"/>
  <c r="X541" i="2"/>
  <c r="X540" i="2"/>
  <c r="X539" i="2"/>
  <c r="X538" i="2"/>
  <c r="X537" i="2"/>
  <c r="X536" i="2"/>
  <c r="X535" i="2"/>
  <c r="X534" i="2"/>
  <c r="X533" i="2"/>
  <c r="X532" i="2"/>
  <c r="X531" i="2"/>
  <c r="X530" i="2"/>
  <c r="X529" i="2"/>
  <c r="X528" i="2"/>
  <c r="X527" i="2"/>
  <c r="X526" i="2"/>
  <c r="X525" i="2"/>
  <c r="X524" i="2"/>
  <c r="X523" i="2"/>
  <c r="X522" i="2"/>
  <c r="X521" i="2"/>
  <c r="X520" i="2"/>
  <c r="X519" i="2"/>
  <c r="X518" i="2"/>
  <c r="X517" i="2"/>
  <c r="X516" i="2"/>
  <c r="X515" i="2"/>
  <c r="X514" i="2"/>
  <c r="X513" i="2"/>
  <c r="X512" i="2"/>
  <c r="X511" i="2"/>
  <c r="X510" i="2"/>
  <c r="X509" i="2"/>
  <c r="X508" i="2"/>
  <c r="X507" i="2"/>
  <c r="X506" i="2"/>
  <c r="X505" i="2"/>
  <c r="X504" i="2"/>
  <c r="X503" i="2"/>
  <c r="X502" i="2"/>
  <c r="X501" i="2"/>
  <c r="X500" i="2"/>
  <c r="X499" i="2"/>
  <c r="X498" i="2"/>
  <c r="X497" i="2"/>
  <c r="X496" i="2"/>
  <c r="X495" i="2"/>
  <c r="X494" i="2"/>
  <c r="X493" i="2"/>
  <c r="X492" i="2"/>
  <c r="X491" i="2"/>
  <c r="X490" i="2"/>
  <c r="X489" i="2"/>
  <c r="X488" i="2"/>
  <c r="X487" i="2"/>
  <c r="X486" i="2"/>
  <c r="X485" i="2"/>
  <c r="X484" i="2"/>
  <c r="X483" i="2"/>
  <c r="X482" i="2"/>
  <c r="X481" i="2"/>
  <c r="X480" i="2"/>
  <c r="X479" i="2"/>
  <c r="X478" i="2"/>
  <c r="X477" i="2"/>
  <c r="X476" i="2"/>
  <c r="X475" i="2"/>
  <c r="X474" i="2"/>
  <c r="X473" i="2"/>
  <c r="X472" i="2"/>
  <c r="X471" i="2"/>
  <c r="X470" i="2"/>
  <c r="X469" i="2"/>
  <c r="X468" i="2"/>
  <c r="X467" i="2"/>
  <c r="X466" i="2"/>
  <c r="X465" i="2"/>
  <c r="X464" i="2"/>
  <c r="X463" i="2"/>
  <c r="X462" i="2"/>
  <c r="X461" i="2"/>
  <c r="X460" i="2"/>
  <c r="X459" i="2"/>
  <c r="X458" i="2"/>
  <c r="X457" i="2"/>
  <c r="X456" i="2"/>
  <c r="X455" i="2"/>
  <c r="X454" i="2"/>
  <c r="X453" i="2"/>
  <c r="X452" i="2"/>
  <c r="X451" i="2"/>
  <c r="X450" i="2"/>
  <c r="X449" i="2"/>
  <c r="X448" i="2"/>
  <c r="X447" i="2"/>
  <c r="X446" i="2"/>
  <c r="X445" i="2"/>
  <c r="X444" i="2"/>
  <c r="X443" i="2"/>
  <c r="X442" i="2"/>
  <c r="X441" i="2"/>
  <c r="X440" i="2"/>
  <c r="X439" i="2"/>
  <c r="X438" i="2"/>
  <c r="X437" i="2"/>
  <c r="X436" i="2"/>
  <c r="X435" i="2"/>
  <c r="X434" i="2"/>
  <c r="X433" i="2"/>
  <c r="X432" i="2"/>
  <c r="X431" i="2"/>
  <c r="X430" i="2"/>
  <c r="X429" i="2"/>
  <c r="X428" i="2"/>
  <c r="X427" i="2"/>
  <c r="X426" i="2"/>
  <c r="X425" i="2"/>
  <c r="X424" i="2"/>
  <c r="X423" i="2"/>
  <c r="X422" i="2"/>
  <c r="X421" i="2"/>
  <c r="X420" i="2"/>
  <c r="X419" i="2"/>
  <c r="X418" i="2"/>
  <c r="X417" i="2"/>
  <c r="X416" i="2"/>
  <c r="X415" i="2"/>
  <c r="X414" i="2"/>
  <c r="X413" i="2"/>
  <c r="X412" i="2"/>
  <c r="X411" i="2"/>
  <c r="X410" i="2"/>
  <c r="X409" i="2"/>
  <c r="X408" i="2"/>
  <c r="X407" i="2"/>
  <c r="X406" i="2"/>
  <c r="X405" i="2"/>
  <c r="X404" i="2"/>
  <c r="X403" i="2"/>
  <c r="X402" i="2"/>
  <c r="X401" i="2"/>
  <c r="X400" i="2"/>
  <c r="X399" i="2"/>
  <c r="X398" i="2"/>
  <c r="X397" i="2"/>
  <c r="X396" i="2"/>
  <c r="X395" i="2"/>
  <c r="X394" i="2"/>
  <c r="X393" i="2"/>
  <c r="X392" i="2"/>
  <c r="X391" i="2"/>
  <c r="X390" i="2"/>
  <c r="X389" i="2"/>
  <c r="X388" i="2"/>
  <c r="X387" i="2"/>
  <c r="X386" i="2"/>
  <c r="X385" i="2"/>
  <c r="X384" i="2"/>
  <c r="X383" i="2"/>
  <c r="X382" i="2"/>
  <c r="X381" i="2"/>
  <c r="X380" i="2"/>
  <c r="X379" i="2"/>
  <c r="X378" i="2"/>
  <c r="X377" i="2"/>
  <c r="X376" i="2"/>
  <c r="X375" i="2"/>
  <c r="X374" i="2"/>
  <c r="X373" i="2"/>
  <c r="X372" i="2"/>
  <c r="X371" i="2"/>
  <c r="X370" i="2"/>
  <c r="X369" i="2"/>
  <c r="X368" i="2"/>
  <c r="X367" i="2"/>
  <c r="X366" i="2"/>
  <c r="X365" i="2"/>
  <c r="X364" i="2"/>
  <c r="X363" i="2"/>
  <c r="X362" i="2"/>
  <c r="X361" i="2"/>
  <c r="X360" i="2"/>
  <c r="X359" i="2"/>
  <c r="X358" i="2"/>
  <c r="X357" i="2"/>
  <c r="X356" i="2"/>
  <c r="X355" i="2"/>
  <c r="X354" i="2"/>
  <c r="X353" i="2"/>
  <c r="X352" i="2"/>
  <c r="X351" i="2"/>
  <c r="X350" i="2"/>
  <c r="X349" i="2"/>
  <c r="X348" i="2"/>
  <c r="X347" i="2"/>
  <c r="X346" i="2"/>
  <c r="X345" i="2"/>
  <c r="X344" i="2"/>
  <c r="X343" i="2"/>
  <c r="X342" i="2"/>
  <c r="X341" i="2"/>
  <c r="X340" i="2"/>
  <c r="X339" i="2"/>
  <c r="X338" i="2"/>
  <c r="X337" i="2"/>
  <c r="X336" i="2"/>
  <c r="X335" i="2"/>
  <c r="X334" i="2"/>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AG1010" i="2"/>
  <c r="AG1009" i="2"/>
  <c r="AG1008" i="2"/>
  <c r="AG1007" i="2"/>
  <c r="AG1006" i="2"/>
  <c r="AG1005" i="2"/>
  <c r="AG1004" i="2"/>
  <c r="AG1003" i="2"/>
  <c r="AG1002" i="2"/>
  <c r="AG1001" i="2"/>
  <c r="AG1000" i="2"/>
  <c r="AG999" i="2"/>
  <c r="AG998" i="2"/>
  <c r="AG997" i="2"/>
  <c r="AG996" i="2"/>
  <c r="AG995" i="2"/>
  <c r="AG994" i="2"/>
  <c r="AG993" i="2"/>
  <c r="AG992" i="2"/>
  <c r="AG991" i="2"/>
  <c r="AG990" i="2"/>
  <c r="AG989" i="2"/>
  <c r="AG988" i="2"/>
  <c r="AG987" i="2"/>
  <c r="AG986" i="2"/>
  <c r="AG985" i="2"/>
  <c r="AG984" i="2"/>
  <c r="AG983" i="2"/>
  <c r="AG982" i="2"/>
  <c r="AG981" i="2"/>
  <c r="AG980" i="2"/>
  <c r="AG979" i="2"/>
  <c r="AG978" i="2"/>
  <c r="AG977" i="2"/>
  <c r="AG976" i="2"/>
  <c r="AG975" i="2"/>
  <c r="AG974" i="2"/>
  <c r="AG973" i="2"/>
  <c r="AG972" i="2"/>
  <c r="AG971" i="2"/>
  <c r="AG970" i="2"/>
  <c r="AG969" i="2"/>
  <c r="AG968" i="2"/>
  <c r="AG967" i="2"/>
  <c r="AG966" i="2"/>
  <c r="AG965" i="2"/>
  <c r="AG964" i="2"/>
  <c r="AG963" i="2"/>
  <c r="AG962" i="2"/>
  <c r="AG961" i="2"/>
  <c r="AG960" i="2"/>
  <c r="AG959" i="2"/>
  <c r="AG958" i="2"/>
  <c r="AG957" i="2"/>
  <c r="AG956" i="2"/>
  <c r="AG955" i="2"/>
  <c r="AG954" i="2"/>
  <c r="AG953" i="2"/>
  <c r="AG952" i="2"/>
  <c r="AG951" i="2"/>
  <c r="AG950" i="2"/>
  <c r="AG949" i="2"/>
  <c r="AG948" i="2"/>
  <c r="AG947" i="2"/>
  <c r="AG946" i="2"/>
  <c r="AG945" i="2"/>
  <c r="AG944" i="2"/>
  <c r="AG943" i="2"/>
  <c r="AG942" i="2"/>
  <c r="AG941" i="2"/>
  <c r="AG940" i="2"/>
  <c r="AG939" i="2"/>
  <c r="AG938" i="2"/>
  <c r="AG937" i="2"/>
  <c r="AG936" i="2"/>
  <c r="AG935" i="2"/>
  <c r="AG934" i="2"/>
  <c r="AG933" i="2"/>
  <c r="AG932" i="2"/>
  <c r="AG931" i="2"/>
  <c r="AG930" i="2"/>
  <c r="AG929" i="2"/>
  <c r="AG928" i="2"/>
  <c r="AG927" i="2"/>
  <c r="AG926" i="2"/>
  <c r="AG925" i="2"/>
  <c r="AG924" i="2"/>
  <c r="AG923" i="2"/>
  <c r="AG922" i="2"/>
  <c r="AG921" i="2"/>
  <c r="AG920" i="2"/>
  <c r="AG919" i="2"/>
  <c r="AG918" i="2"/>
  <c r="AG917" i="2"/>
  <c r="AG916" i="2"/>
  <c r="AG915" i="2"/>
  <c r="AG914" i="2"/>
  <c r="AG913" i="2"/>
  <c r="AG912" i="2"/>
  <c r="AG911" i="2"/>
  <c r="AG910" i="2"/>
  <c r="AG909" i="2"/>
  <c r="AG908" i="2"/>
  <c r="AG907" i="2"/>
  <c r="AG906" i="2"/>
  <c r="AG905" i="2"/>
  <c r="AG904" i="2"/>
  <c r="AG903" i="2"/>
  <c r="AG902" i="2"/>
  <c r="AG901" i="2"/>
  <c r="AG900" i="2"/>
  <c r="AG899" i="2"/>
  <c r="AG898" i="2"/>
  <c r="AG897" i="2"/>
  <c r="AG896" i="2"/>
  <c r="AG895" i="2"/>
  <c r="AG894" i="2"/>
  <c r="AG893" i="2"/>
  <c r="AG892" i="2"/>
  <c r="AG891" i="2"/>
  <c r="AG890" i="2"/>
  <c r="AG889" i="2"/>
  <c r="AG888" i="2"/>
  <c r="AG887" i="2"/>
  <c r="AG886" i="2"/>
  <c r="AG885" i="2"/>
  <c r="AG884" i="2"/>
  <c r="AG883" i="2"/>
  <c r="AG882" i="2"/>
  <c r="AG881" i="2"/>
  <c r="AG880" i="2"/>
  <c r="AG879" i="2"/>
  <c r="AG878" i="2"/>
  <c r="AG877" i="2"/>
  <c r="AG876" i="2"/>
  <c r="AG875" i="2"/>
  <c r="AG874" i="2"/>
  <c r="AG873" i="2"/>
  <c r="AG872" i="2"/>
  <c r="AG871" i="2"/>
  <c r="AG870" i="2"/>
  <c r="AG869" i="2"/>
  <c r="AG868" i="2"/>
  <c r="AG867" i="2"/>
  <c r="AG866" i="2"/>
  <c r="AG865" i="2"/>
  <c r="AG864" i="2"/>
  <c r="AG863" i="2"/>
  <c r="AG862" i="2"/>
  <c r="AG861" i="2"/>
  <c r="AG860" i="2"/>
  <c r="AG859" i="2"/>
  <c r="AG858" i="2"/>
  <c r="AG857" i="2"/>
  <c r="AG856" i="2"/>
  <c r="AG855" i="2"/>
  <c r="AG854" i="2"/>
  <c r="AG853" i="2"/>
  <c r="AG852" i="2"/>
  <c r="AG851" i="2"/>
  <c r="AG850" i="2"/>
  <c r="AG849" i="2"/>
  <c r="AG848" i="2"/>
  <c r="AG847" i="2"/>
  <c r="AG846" i="2"/>
  <c r="AG845" i="2"/>
  <c r="AG844" i="2"/>
  <c r="AG843" i="2"/>
  <c r="AG842" i="2"/>
  <c r="AG841" i="2"/>
  <c r="AG840" i="2"/>
  <c r="AG839" i="2"/>
  <c r="AG838" i="2"/>
  <c r="AG837" i="2"/>
  <c r="AG836" i="2"/>
  <c r="AG835" i="2"/>
  <c r="AG834" i="2"/>
  <c r="AG833" i="2"/>
  <c r="AG832" i="2"/>
  <c r="AG831" i="2"/>
  <c r="AG830" i="2"/>
  <c r="AG829" i="2"/>
  <c r="AG828" i="2"/>
  <c r="AG827" i="2"/>
  <c r="AG826" i="2"/>
  <c r="AG825" i="2"/>
  <c r="AG824" i="2"/>
  <c r="AG823" i="2"/>
  <c r="AG822" i="2"/>
  <c r="AG821" i="2"/>
  <c r="AG820" i="2"/>
  <c r="AG819" i="2"/>
  <c r="AG818" i="2"/>
  <c r="AG817" i="2"/>
  <c r="AG816" i="2"/>
  <c r="AG815" i="2"/>
  <c r="AG814" i="2"/>
  <c r="AG813" i="2"/>
  <c r="AG812" i="2"/>
  <c r="AG811" i="2"/>
  <c r="AG810" i="2"/>
  <c r="AG809" i="2"/>
  <c r="AG808" i="2"/>
  <c r="AG807" i="2"/>
  <c r="AG806" i="2"/>
  <c r="AG805" i="2"/>
  <c r="AG804" i="2"/>
  <c r="AG803" i="2"/>
  <c r="AG802" i="2"/>
  <c r="AG801" i="2"/>
  <c r="AG800" i="2"/>
  <c r="AG799" i="2"/>
  <c r="AG798" i="2"/>
  <c r="AG797" i="2"/>
  <c r="AG796" i="2"/>
  <c r="AG795" i="2"/>
  <c r="AG794" i="2"/>
  <c r="AG793" i="2"/>
  <c r="AG792" i="2"/>
  <c r="AG791" i="2"/>
  <c r="AG790" i="2"/>
  <c r="AG789" i="2"/>
  <c r="AG788" i="2"/>
  <c r="AG787" i="2"/>
  <c r="AG786" i="2"/>
  <c r="AG785" i="2"/>
  <c r="AG784" i="2"/>
  <c r="AG783" i="2"/>
  <c r="AG782" i="2"/>
  <c r="AG781" i="2"/>
  <c r="AG780" i="2"/>
  <c r="AG779" i="2"/>
  <c r="AG778" i="2"/>
  <c r="AG777" i="2"/>
  <c r="AG776" i="2"/>
  <c r="AG775" i="2"/>
  <c r="AG774" i="2"/>
  <c r="AG773" i="2"/>
  <c r="AG772" i="2"/>
  <c r="AG771" i="2"/>
  <c r="AG770" i="2"/>
  <c r="AG769" i="2"/>
  <c r="AG768" i="2"/>
  <c r="AG767" i="2"/>
  <c r="AG766" i="2"/>
  <c r="AG765" i="2"/>
  <c r="AG764" i="2"/>
  <c r="AG763" i="2"/>
  <c r="AG762" i="2"/>
  <c r="AG761" i="2"/>
  <c r="AG760" i="2"/>
  <c r="AG759" i="2"/>
  <c r="AG758" i="2"/>
  <c r="AG757" i="2"/>
  <c r="AG756" i="2"/>
  <c r="AG755" i="2"/>
  <c r="AG754" i="2"/>
  <c r="AG753" i="2"/>
  <c r="AG752" i="2"/>
  <c r="AG751" i="2"/>
  <c r="AG750" i="2"/>
  <c r="AG749" i="2"/>
  <c r="AG748" i="2"/>
  <c r="AG747" i="2"/>
  <c r="AG746" i="2"/>
  <c r="AG745" i="2"/>
  <c r="AG744" i="2"/>
  <c r="AG743" i="2"/>
  <c r="AG742" i="2"/>
  <c r="AG741" i="2"/>
  <c r="AG740" i="2"/>
  <c r="AG739" i="2"/>
  <c r="AG738" i="2"/>
  <c r="AG737" i="2"/>
  <c r="AG736" i="2"/>
  <c r="AG735" i="2"/>
  <c r="AG734" i="2"/>
  <c r="AG733" i="2"/>
  <c r="AG732" i="2"/>
  <c r="AG731" i="2"/>
  <c r="AG730" i="2"/>
  <c r="AG729" i="2"/>
  <c r="AG728" i="2"/>
  <c r="AG727" i="2"/>
  <c r="AG726" i="2"/>
  <c r="AG725" i="2"/>
  <c r="AG724" i="2"/>
  <c r="AG723" i="2"/>
  <c r="AG722" i="2"/>
  <c r="AG721" i="2"/>
  <c r="AG720" i="2"/>
  <c r="AG719" i="2"/>
  <c r="AG718" i="2"/>
  <c r="AG717" i="2"/>
  <c r="AG716" i="2"/>
  <c r="AG715" i="2"/>
  <c r="AG714" i="2"/>
  <c r="AG713" i="2"/>
  <c r="AG712" i="2"/>
  <c r="AG711" i="2"/>
  <c r="AG710" i="2"/>
  <c r="AG709" i="2"/>
  <c r="AG708" i="2"/>
  <c r="AG707" i="2"/>
  <c r="AG706" i="2"/>
  <c r="AG705" i="2"/>
  <c r="AG704" i="2"/>
  <c r="AG703" i="2"/>
  <c r="AG702" i="2"/>
  <c r="AG701" i="2"/>
  <c r="AG700" i="2"/>
  <c r="AG699" i="2"/>
  <c r="AG698" i="2"/>
  <c r="AG697" i="2"/>
  <c r="AG696" i="2"/>
  <c r="AG695" i="2"/>
  <c r="AG694" i="2"/>
  <c r="AG693" i="2"/>
  <c r="AG692" i="2"/>
  <c r="AG691" i="2"/>
  <c r="AG690" i="2"/>
  <c r="AG689" i="2"/>
  <c r="AG688" i="2"/>
  <c r="AG687" i="2"/>
  <c r="AG686" i="2"/>
  <c r="AG685" i="2"/>
  <c r="AG684" i="2"/>
  <c r="AG683" i="2"/>
  <c r="AG682" i="2"/>
  <c r="AG681" i="2"/>
  <c r="AG680" i="2"/>
  <c r="AG679" i="2"/>
  <c r="AG678" i="2"/>
  <c r="AG677" i="2"/>
  <c r="AG676" i="2"/>
  <c r="AG675" i="2"/>
  <c r="AG674" i="2"/>
  <c r="AG673" i="2"/>
  <c r="AG672" i="2"/>
  <c r="AG671" i="2"/>
  <c r="AG670" i="2"/>
  <c r="AG669" i="2"/>
  <c r="AG668" i="2"/>
  <c r="AG667" i="2"/>
  <c r="AG666" i="2"/>
  <c r="AG665" i="2"/>
  <c r="AG664" i="2"/>
  <c r="AG663" i="2"/>
  <c r="AG662" i="2"/>
  <c r="AG661" i="2"/>
  <c r="AG660" i="2"/>
  <c r="AG659" i="2"/>
  <c r="AG658" i="2"/>
  <c r="AG657" i="2"/>
  <c r="AG656" i="2"/>
  <c r="AG655" i="2"/>
  <c r="AG654" i="2"/>
  <c r="AG653" i="2"/>
  <c r="AG652" i="2"/>
  <c r="AG651" i="2"/>
  <c r="AG650" i="2"/>
  <c r="AG649" i="2"/>
  <c r="AG648" i="2"/>
  <c r="AG647" i="2"/>
  <c r="AG646" i="2"/>
  <c r="AG645" i="2"/>
  <c r="AG644" i="2"/>
  <c r="AG643" i="2"/>
  <c r="AG642" i="2"/>
  <c r="AG641" i="2"/>
  <c r="AG640" i="2"/>
  <c r="AG639" i="2"/>
  <c r="AG638" i="2"/>
  <c r="AG637" i="2"/>
  <c r="AG636" i="2"/>
  <c r="AG635" i="2"/>
  <c r="AG634" i="2"/>
  <c r="AG633" i="2"/>
  <c r="AG632" i="2"/>
  <c r="AG631" i="2"/>
  <c r="AG630" i="2"/>
  <c r="AG629" i="2"/>
  <c r="AG628" i="2"/>
  <c r="AG627" i="2"/>
  <c r="AG626" i="2"/>
  <c r="AG625" i="2"/>
  <c r="AG624" i="2"/>
  <c r="AG623" i="2"/>
  <c r="AG622" i="2"/>
  <c r="AG621" i="2"/>
  <c r="AG620" i="2"/>
  <c r="AG619" i="2"/>
  <c r="AG618" i="2"/>
  <c r="AG617" i="2"/>
  <c r="AG616" i="2"/>
  <c r="AG615" i="2"/>
  <c r="AG614" i="2"/>
  <c r="AG613" i="2"/>
  <c r="AG612" i="2"/>
  <c r="AG611" i="2"/>
  <c r="AG610" i="2"/>
  <c r="AG609" i="2"/>
  <c r="AG608" i="2"/>
  <c r="AG607" i="2"/>
  <c r="AG606" i="2"/>
  <c r="AG605" i="2"/>
  <c r="AG604" i="2"/>
  <c r="AG603" i="2"/>
  <c r="AG602" i="2"/>
  <c r="AG601" i="2"/>
  <c r="AG600" i="2"/>
  <c r="AG599" i="2"/>
  <c r="AG598" i="2"/>
  <c r="AG597" i="2"/>
  <c r="AG596" i="2"/>
  <c r="AG595" i="2"/>
  <c r="AG594" i="2"/>
  <c r="AG593" i="2"/>
  <c r="AG592" i="2"/>
  <c r="AG591" i="2"/>
  <c r="AG590" i="2"/>
  <c r="AG589" i="2"/>
  <c r="AG588" i="2"/>
  <c r="AG587" i="2"/>
  <c r="AG586" i="2"/>
  <c r="AG585" i="2"/>
  <c r="AG584" i="2"/>
  <c r="AG583" i="2"/>
  <c r="AG582" i="2"/>
  <c r="AG581" i="2"/>
  <c r="AG580" i="2"/>
  <c r="AG579" i="2"/>
  <c r="AG578" i="2"/>
  <c r="AG577" i="2"/>
  <c r="AG576" i="2"/>
  <c r="AG575" i="2"/>
  <c r="AG574" i="2"/>
  <c r="AG573" i="2"/>
  <c r="AG572" i="2"/>
  <c r="AG571" i="2"/>
  <c r="AG570" i="2"/>
  <c r="AG569" i="2"/>
  <c r="AG568" i="2"/>
  <c r="AG567" i="2"/>
  <c r="AG566" i="2"/>
  <c r="AG565" i="2"/>
  <c r="AG564" i="2"/>
  <c r="AG563" i="2"/>
  <c r="AG562" i="2"/>
  <c r="AG561" i="2"/>
  <c r="AG560" i="2"/>
  <c r="AG559" i="2"/>
  <c r="AG558" i="2"/>
  <c r="AG557" i="2"/>
  <c r="AG556" i="2"/>
  <c r="AG555" i="2"/>
  <c r="AG554" i="2"/>
  <c r="AG553" i="2"/>
  <c r="AG552" i="2"/>
  <c r="AG551" i="2"/>
  <c r="AG550" i="2"/>
  <c r="AG549" i="2"/>
  <c r="AG548" i="2"/>
  <c r="AG547" i="2"/>
  <c r="AG546" i="2"/>
  <c r="AG545" i="2"/>
  <c r="AG544" i="2"/>
  <c r="AG543" i="2"/>
  <c r="AG542" i="2"/>
  <c r="AG541" i="2"/>
  <c r="AG540" i="2"/>
  <c r="AG539" i="2"/>
  <c r="AG538" i="2"/>
  <c r="AG537" i="2"/>
  <c r="AG536" i="2"/>
  <c r="AG535" i="2"/>
  <c r="AG534" i="2"/>
  <c r="AG533" i="2"/>
  <c r="AG532" i="2"/>
  <c r="AG531" i="2"/>
  <c r="AG530" i="2"/>
  <c r="AG529" i="2"/>
  <c r="AG528" i="2"/>
  <c r="AG527" i="2"/>
  <c r="AG526" i="2"/>
  <c r="AG525" i="2"/>
  <c r="AG524" i="2"/>
  <c r="AG523" i="2"/>
  <c r="AG522" i="2"/>
  <c r="AG521" i="2"/>
  <c r="AG520" i="2"/>
  <c r="AG519" i="2"/>
  <c r="AG518" i="2"/>
  <c r="AG517" i="2"/>
  <c r="AG516" i="2"/>
  <c r="AG515" i="2"/>
  <c r="AG514" i="2"/>
  <c r="AG513" i="2"/>
  <c r="AG512" i="2"/>
  <c r="AG511" i="2"/>
  <c r="AG510" i="2"/>
  <c r="AG509" i="2"/>
  <c r="AG508" i="2"/>
  <c r="AG507" i="2"/>
  <c r="AG506" i="2"/>
  <c r="AG505" i="2"/>
  <c r="AG504" i="2"/>
  <c r="AG503" i="2"/>
  <c r="AG502" i="2"/>
  <c r="AG501" i="2"/>
  <c r="AG500" i="2"/>
  <c r="AG499" i="2"/>
  <c r="AG498" i="2"/>
  <c r="AG497" i="2"/>
  <c r="AG496" i="2"/>
  <c r="AG495" i="2"/>
  <c r="AG494" i="2"/>
  <c r="AG493" i="2"/>
  <c r="AG492" i="2"/>
  <c r="AG491" i="2"/>
  <c r="AG490" i="2"/>
  <c r="AG489" i="2"/>
  <c r="AG488" i="2"/>
  <c r="AG487" i="2"/>
  <c r="AG486" i="2"/>
  <c r="AG485" i="2"/>
  <c r="AG484" i="2"/>
  <c r="AG483" i="2"/>
  <c r="AG482" i="2"/>
  <c r="AG481" i="2"/>
  <c r="AG480" i="2"/>
  <c r="AG479" i="2"/>
  <c r="AG478" i="2"/>
  <c r="AG477" i="2"/>
  <c r="AG476" i="2"/>
  <c r="AG475" i="2"/>
  <c r="AG474" i="2"/>
  <c r="AG473" i="2"/>
  <c r="AG472" i="2"/>
  <c r="AG471" i="2"/>
  <c r="AG470" i="2"/>
  <c r="AG469" i="2"/>
  <c r="AG468" i="2"/>
  <c r="AG467" i="2"/>
  <c r="AG466" i="2"/>
  <c r="AG465" i="2"/>
  <c r="AG464" i="2"/>
  <c r="AG463" i="2"/>
  <c r="AG462" i="2"/>
  <c r="AG461" i="2"/>
  <c r="AG460" i="2"/>
  <c r="AG459" i="2"/>
  <c r="AG458" i="2"/>
  <c r="AG457" i="2"/>
  <c r="AG456" i="2"/>
  <c r="AG455" i="2"/>
  <c r="AG454" i="2"/>
  <c r="AG453" i="2"/>
  <c r="AG452" i="2"/>
  <c r="AG451" i="2"/>
  <c r="AG450" i="2"/>
  <c r="AG449" i="2"/>
  <c r="AG448" i="2"/>
  <c r="AG447" i="2"/>
  <c r="AG446" i="2"/>
  <c r="AG445" i="2"/>
  <c r="AG444" i="2"/>
  <c r="AG443" i="2"/>
  <c r="AG442" i="2"/>
  <c r="AG441" i="2"/>
  <c r="AG440" i="2"/>
  <c r="AG439" i="2"/>
  <c r="AG438" i="2"/>
  <c r="AG437" i="2"/>
  <c r="AG436" i="2"/>
  <c r="AG435" i="2"/>
  <c r="AG434" i="2"/>
  <c r="AG433" i="2"/>
  <c r="AG432" i="2"/>
  <c r="AG431" i="2"/>
  <c r="AG430" i="2"/>
  <c r="AG429" i="2"/>
  <c r="AG428" i="2"/>
  <c r="AG427" i="2"/>
  <c r="AG426" i="2"/>
  <c r="AG425" i="2"/>
  <c r="AG424" i="2"/>
  <c r="AG423" i="2"/>
  <c r="AG422" i="2"/>
  <c r="AG421" i="2"/>
  <c r="AG420" i="2"/>
  <c r="AG419" i="2"/>
  <c r="AG418" i="2"/>
  <c r="AG417" i="2"/>
  <c r="AG416" i="2"/>
  <c r="AG415" i="2"/>
  <c r="AG414" i="2"/>
  <c r="AG413" i="2"/>
  <c r="AG412" i="2"/>
  <c r="AG411" i="2"/>
  <c r="AG410" i="2"/>
  <c r="AG409" i="2"/>
  <c r="AG408" i="2"/>
  <c r="AG407" i="2"/>
  <c r="AG406" i="2"/>
  <c r="AG405" i="2"/>
  <c r="AG404" i="2"/>
  <c r="AG403" i="2"/>
  <c r="AG402" i="2"/>
  <c r="AG401" i="2"/>
  <c r="AG400" i="2"/>
  <c r="AG399" i="2"/>
  <c r="AG398" i="2"/>
  <c r="AG397" i="2"/>
  <c r="AG396" i="2"/>
  <c r="AG395" i="2"/>
  <c r="AG394" i="2"/>
  <c r="AG393" i="2"/>
  <c r="AG392" i="2"/>
  <c r="AG391" i="2"/>
  <c r="AG390" i="2"/>
  <c r="AG389" i="2"/>
  <c r="AG388" i="2"/>
  <c r="AG387" i="2"/>
  <c r="AG386" i="2"/>
  <c r="AG385" i="2"/>
  <c r="AG384" i="2"/>
  <c r="AG383" i="2"/>
  <c r="AG382" i="2"/>
  <c r="AG381" i="2"/>
  <c r="AG380" i="2"/>
  <c r="AG379" i="2"/>
  <c r="AG378" i="2"/>
  <c r="AG377" i="2"/>
  <c r="AG376" i="2"/>
  <c r="AG375" i="2"/>
  <c r="AG374" i="2"/>
  <c r="AG373" i="2"/>
  <c r="AG372" i="2"/>
  <c r="AG371" i="2"/>
  <c r="AG370" i="2"/>
  <c r="AG369" i="2"/>
  <c r="AG368" i="2"/>
  <c r="AG367" i="2"/>
  <c r="AG366" i="2"/>
  <c r="AG365" i="2"/>
  <c r="AG364" i="2"/>
  <c r="AG363" i="2"/>
  <c r="AG362" i="2"/>
  <c r="AG361" i="2"/>
  <c r="AG360" i="2"/>
  <c r="AG359" i="2"/>
  <c r="AG358" i="2"/>
  <c r="AG357" i="2"/>
  <c r="AG356" i="2"/>
  <c r="AG355" i="2"/>
  <c r="AG354" i="2"/>
  <c r="AG353" i="2"/>
  <c r="AG352" i="2"/>
  <c r="AG351" i="2"/>
  <c r="AG350" i="2"/>
  <c r="AG349" i="2"/>
  <c r="AG348" i="2"/>
  <c r="AG347" i="2"/>
  <c r="AG346" i="2"/>
  <c r="AG345" i="2"/>
  <c r="AG344" i="2"/>
  <c r="AG343" i="2"/>
  <c r="AG342" i="2"/>
  <c r="AG341" i="2"/>
  <c r="AG340" i="2"/>
  <c r="AG339" i="2"/>
  <c r="AG338" i="2"/>
  <c r="AG337" i="2"/>
  <c r="AG336" i="2"/>
  <c r="AG335" i="2"/>
  <c r="AG334" i="2"/>
  <c r="AG333" i="2"/>
  <c r="AG332" i="2"/>
  <c r="AG331" i="2"/>
  <c r="AG330" i="2"/>
  <c r="AG329" i="2"/>
  <c r="AG328" i="2"/>
  <c r="AG327" i="2"/>
  <c r="AG326" i="2"/>
  <c r="AG325" i="2"/>
  <c r="AG324" i="2"/>
  <c r="AG323" i="2"/>
  <c r="AG322" i="2"/>
  <c r="AG321" i="2"/>
  <c r="AG320" i="2"/>
  <c r="AG319" i="2"/>
  <c r="AG318" i="2"/>
  <c r="AG317" i="2"/>
  <c r="AG316" i="2"/>
  <c r="AG315" i="2"/>
  <c r="AG314" i="2"/>
  <c r="AG313" i="2"/>
  <c r="AG312" i="2"/>
  <c r="AG311" i="2"/>
  <c r="AG310" i="2"/>
  <c r="AG309" i="2"/>
  <c r="AG308" i="2"/>
  <c r="AG307" i="2"/>
  <c r="AG306" i="2"/>
  <c r="AG305" i="2"/>
  <c r="AG304" i="2"/>
  <c r="AG303" i="2"/>
  <c r="AG302" i="2"/>
  <c r="AG301" i="2"/>
  <c r="AG300" i="2"/>
  <c r="AG299" i="2"/>
  <c r="AG298" i="2"/>
  <c r="AG297" i="2"/>
  <c r="AG296" i="2"/>
  <c r="AG295" i="2"/>
  <c r="AG294" i="2"/>
  <c r="AG293" i="2"/>
  <c r="AG292" i="2"/>
  <c r="AG291" i="2"/>
  <c r="AG290" i="2"/>
  <c r="AG289" i="2"/>
  <c r="AG288" i="2"/>
  <c r="AG287" i="2"/>
  <c r="AG286" i="2"/>
  <c r="AG285" i="2"/>
  <c r="AG284" i="2"/>
  <c r="AG283" i="2"/>
  <c r="AG282" i="2"/>
  <c r="AG281" i="2"/>
  <c r="AG280" i="2"/>
  <c r="AG279" i="2"/>
  <c r="AG278" i="2"/>
  <c r="AG277" i="2"/>
  <c r="AG276" i="2"/>
  <c r="AG275" i="2"/>
  <c r="AG274" i="2"/>
  <c r="AG273" i="2"/>
  <c r="AG272" i="2"/>
  <c r="AG271" i="2"/>
  <c r="AG270" i="2"/>
  <c r="AG269" i="2"/>
  <c r="AG268" i="2"/>
  <c r="AG267" i="2"/>
  <c r="AG266" i="2"/>
  <c r="AG265" i="2"/>
  <c r="AG264" i="2"/>
  <c r="AG263" i="2"/>
  <c r="AG262" i="2"/>
  <c r="AG261" i="2"/>
  <c r="AG260" i="2"/>
  <c r="AG259" i="2"/>
  <c r="AG258" i="2"/>
  <c r="AG257" i="2"/>
  <c r="AG256" i="2"/>
  <c r="AG255" i="2"/>
  <c r="AG254" i="2"/>
  <c r="AG253" i="2"/>
  <c r="AG252" i="2"/>
  <c r="AG251" i="2"/>
  <c r="AG250" i="2"/>
  <c r="AG249" i="2"/>
  <c r="AG248" i="2"/>
  <c r="AG247" i="2"/>
  <c r="AG246" i="2"/>
  <c r="AG245" i="2"/>
  <c r="AG244" i="2"/>
  <c r="AG243" i="2"/>
  <c r="AG242" i="2"/>
  <c r="AG241" i="2"/>
  <c r="AG240" i="2"/>
  <c r="AG239" i="2"/>
  <c r="AG238" i="2"/>
  <c r="AG237" i="2"/>
  <c r="AG236" i="2"/>
  <c r="AG235" i="2"/>
  <c r="AG234" i="2"/>
  <c r="AG233" i="2"/>
  <c r="AG232" i="2"/>
  <c r="AG231" i="2"/>
  <c r="AG230" i="2"/>
  <c r="AG229" i="2"/>
  <c r="AG228" i="2"/>
  <c r="AG227" i="2"/>
  <c r="AG226" i="2"/>
  <c r="AG225" i="2"/>
  <c r="AG224" i="2"/>
  <c r="AG223" i="2"/>
  <c r="AG222" i="2"/>
  <c r="AG221" i="2"/>
  <c r="AG220" i="2"/>
  <c r="AG219" i="2"/>
  <c r="AG218" i="2"/>
  <c r="AG217" i="2"/>
  <c r="AG216" i="2"/>
  <c r="AG215" i="2"/>
  <c r="AG214" i="2"/>
  <c r="AG213" i="2"/>
  <c r="AG212" i="2"/>
  <c r="AG211" i="2"/>
  <c r="AG210" i="2"/>
  <c r="AG209" i="2"/>
  <c r="AG208" i="2"/>
  <c r="AG207" i="2"/>
  <c r="AG206" i="2"/>
  <c r="AG205" i="2"/>
  <c r="AG204" i="2"/>
  <c r="AG203" i="2"/>
  <c r="AG202" i="2"/>
  <c r="AG201" i="2"/>
  <c r="AG200" i="2"/>
  <c r="AG199" i="2"/>
  <c r="AG198" i="2"/>
  <c r="AG197" i="2"/>
  <c r="AG196" i="2"/>
  <c r="AG195" i="2"/>
  <c r="AG194" i="2"/>
  <c r="AG193" i="2"/>
  <c r="AG192" i="2"/>
  <c r="AG191" i="2"/>
  <c r="AG190" i="2"/>
  <c r="AG189" i="2"/>
  <c r="AG188" i="2"/>
  <c r="AG187" i="2"/>
  <c r="AG186" i="2"/>
  <c r="AG185" i="2"/>
  <c r="AG184" i="2"/>
  <c r="AG183" i="2"/>
  <c r="AG182" i="2"/>
  <c r="AG181" i="2"/>
  <c r="AG180" i="2"/>
  <c r="AG179" i="2"/>
  <c r="AG178" i="2"/>
  <c r="AG177" i="2"/>
  <c r="AG176" i="2"/>
  <c r="AG175" i="2"/>
  <c r="AG174" i="2"/>
  <c r="AG173" i="2"/>
  <c r="AG172" i="2"/>
  <c r="AG171" i="2"/>
  <c r="AG170" i="2"/>
  <c r="AG169" i="2"/>
  <c r="AG168" i="2"/>
  <c r="AG167" i="2"/>
  <c r="AG166" i="2"/>
  <c r="AG165" i="2"/>
  <c r="AG164" i="2"/>
  <c r="AG163" i="2"/>
  <c r="AG162" i="2"/>
  <c r="AG161" i="2"/>
  <c r="AG160" i="2"/>
  <c r="AG159" i="2"/>
  <c r="AG158" i="2"/>
  <c r="AG157" i="2"/>
  <c r="AG156" i="2"/>
  <c r="AG155" i="2"/>
  <c r="AG154" i="2"/>
  <c r="AG153" i="2"/>
  <c r="AG152" i="2"/>
  <c r="AG151" i="2"/>
  <c r="AG150" i="2"/>
  <c r="AG149" i="2"/>
  <c r="AG148" i="2"/>
  <c r="AG147" i="2"/>
  <c r="AG146" i="2"/>
  <c r="AG145" i="2"/>
  <c r="AG144" i="2"/>
  <c r="AG143" i="2"/>
  <c r="AG142" i="2"/>
  <c r="AG141" i="2"/>
  <c r="AG140" i="2"/>
  <c r="AG139" i="2"/>
  <c r="AG138" i="2"/>
  <c r="AG137" i="2"/>
  <c r="AG136" i="2"/>
  <c r="AG135" i="2"/>
  <c r="AG134" i="2"/>
  <c r="AG133" i="2"/>
  <c r="AG132" i="2"/>
  <c r="AG131" i="2"/>
  <c r="AG130" i="2"/>
  <c r="AG129" i="2"/>
  <c r="AG128" i="2"/>
  <c r="AG127" i="2"/>
  <c r="AG126" i="2"/>
  <c r="AG125" i="2"/>
  <c r="AG124" i="2"/>
  <c r="AG123" i="2"/>
  <c r="AG122" i="2"/>
  <c r="AG121" i="2"/>
  <c r="AG120" i="2"/>
  <c r="AG119" i="2"/>
  <c r="AG118" i="2"/>
  <c r="AG117" i="2"/>
  <c r="AG116" i="2"/>
  <c r="AG115" i="2"/>
  <c r="AG114" i="2"/>
  <c r="AG113" i="2"/>
  <c r="AG112" i="2"/>
  <c r="AG111" i="2"/>
  <c r="AG110" i="2"/>
  <c r="AG109" i="2"/>
  <c r="AG108" i="2"/>
  <c r="AG107" i="2"/>
  <c r="AG106" i="2"/>
  <c r="AG105" i="2"/>
  <c r="AG104" i="2"/>
  <c r="AG103" i="2"/>
  <c r="AG102" i="2"/>
  <c r="AG101" i="2"/>
  <c r="AG100" i="2"/>
  <c r="AG99" i="2"/>
  <c r="AG98" i="2"/>
  <c r="AG97" i="2"/>
  <c r="AG96" i="2"/>
  <c r="AG95" i="2"/>
  <c r="AG94" i="2"/>
  <c r="AG93" i="2"/>
  <c r="AG92" i="2"/>
  <c r="AG91" i="2"/>
  <c r="AG90" i="2"/>
  <c r="AG89" i="2"/>
  <c r="AG88" i="2"/>
  <c r="AG87" i="2"/>
  <c r="AG86" i="2"/>
  <c r="AG85" i="2"/>
  <c r="AG84" i="2"/>
  <c r="AG83" i="2"/>
  <c r="AG82" i="2"/>
  <c r="AG81" i="2"/>
  <c r="AG80" i="2"/>
  <c r="AG79" i="2"/>
  <c r="AG78" i="2"/>
  <c r="AG7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E1010" i="2"/>
  <c r="AE1009" i="2"/>
  <c r="AE1008" i="2"/>
  <c r="AE1007" i="2"/>
  <c r="AE1006" i="2"/>
  <c r="AE1005" i="2"/>
  <c r="AE1004" i="2"/>
  <c r="AE1003" i="2"/>
  <c r="AE1002" i="2"/>
  <c r="AE1001" i="2"/>
  <c r="AE1000" i="2"/>
  <c r="AE999" i="2"/>
  <c r="AE998" i="2"/>
  <c r="AE997" i="2"/>
  <c r="AE996" i="2"/>
  <c r="AE995" i="2"/>
  <c r="AE994" i="2"/>
  <c r="AE993" i="2"/>
  <c r="AE992" i="2"/>
  <c r="AE991" i="2"/>
  <c r="AE990" i="2"/>
  <c r="AE989" i="2"/>
  <c r="AE988" i="2"/>
  <c r="AE987" i="2"/>
  <c r="AE986" i="2"/>
  <c r="AE985" i="2"/>
  <c r="AE984" i="2"/>
  <c r="AE983" i="2"/>
  <c r="AE982" i="2"/>
  <c r="AE981" i="2"/>
  <c r="AE980" i="2"/>
  <c r="AE979" i="2"/>
  <c r="AE978" i="2"/>
  <c r="AE977" i="2"/>
  <c r="AE976" i="2"/>
  <c r="AE975" i="2"/>
  <c r="AE974" i="2"/>
  <c r="AE973" i="2"/>
  <c r="AE972" i="2"/>
  <c r="AE971" i="2"/>
  <c r="AE970" i="2"/>
  <c r="AE969" i="2"/>
  <c r="AE968" i="2"/>
  <c r="AE967" i="2"/>
  <c r="AE966" i="2"/>
  <c r="AE965" i="2"/>
  <c r="AE964" i="2"/>
  <c r="AE963" i="2"/>
  <c r="AE962" i="2"/>
  <c r="AE961" i="2"/>
  <c r="AE960" i="2"/>
  <c r="AE959" i="2"/>
  <c r="AE958" i="2"/>
  <c r="AE957" i="2"/>
  <c r="AE956" i="2"/>
  <c r="AE955" i="2"/>
  <c r="AE954" i="2"/>
  <c r="AE953" i="2"/>
  <c r="AE952" i="2"/>
  <c r="AE951" i="2"/>
  <c r="AE950" i="2"/>
  <c r="AE949" i="2"/>
  <c r="AE948" i="2"/>
  <c r="AE947" i="2"/>
  <c r="AE946" i="2"/>
  <c r="AE945" i="2"/>
  <c r="AE944" i="2"/>
  <c r="AE943" i="2"/>
  <c r="AE942" i="2"/>
  <c r="AE941" i="2"/>
  <c r="AE940" i="2"/>
  <c r="AE939" i="2"/>
  <c r="AE938" i="2"/>
  <c r="AE937" i="2"/>
  <c r="AE936" i="2"/>
  <c r="AE935" i="2"/>
  <c r="AE934" i="2"/>
  <c r="AE933" i="2"/>
  <c r="AE932" i="2"/>
  <c r="AE931" i="2"/>
  <c r="AE930" i="2"/>
  <c r="AE929" i="2"/>
  <c r="AE928" i="2"/>
  <c r="AE927" i="2"/>
  <c r="AE926" i="2"/>
  <c r="AE925" i="2"/>
  <c r="AE924" i="2"/>
  <c r="AE923" i="2"/>
  <c r="AE922" i="2"/>
  <c r="AE921" i="2"/>
  <c r="AE920" i="2"/>
  <c r="AE919" i="2"/>
  <c r="AE918" i="2"/>
  <c r="AE917" i="2"/>
  <c r="AE916" i="2"/>
  <c r="AE915" i="2"/>
  <c r="AE914" i="2"/>
  <c r="AE913" i="2"/>
  <c r="AE912" i="2"/>
  <c r="AE911" i="2"/>
  <c r="AE910" i="2"/>
  <c r="AE909" i="2"/>
  <c r="AE908" i="2"/>
  <c r="AE907" i="2"/>
  <c r="AE906" i="2"/>
  <c r="AE905" i="2"/>
  <c r="AE904" i="2"/>
  <c r="AE903" i="2"/>
  <c r="AE902" i="2"/>
  <c r="AE901" i="2"/>
  <c r="AE900" i="2"/>
  <c r="AE899" i="2"/>
  <c r="AE898" i="2"/>
  <c r="AE897" i="2"/>
  <c r="AE896" i="2"/>
  <c r="AE895" i="2"/>
  <c r="AE894" i="2"/>
  <c r="AE893" i="2"/>
  <c r="AE892" i="2"/>
  <c r="AE891" i="2"/>
  <c r="AE890" i="2"/>
  <c r="AE889" i="2"/>
  <c r="AE888" i="2"/>
  <c r="AE887" i="2"/>
  <c r="AE886" i="2"/>
  <c r="AE885" i="2"/>
  <c r="AE884" i="2"/>
  <c r="AE883" i="2"/>
  <c r="AE882" i="2"/>
  <c r="AE881" i="2"/>
  <c r="AE880" i="2"/>
  <c r="AE879" i="2"/>
  <c r="AE878" i="2"/>
  <c r="AE877" i="2"/>
  <c r="AE876" i="2"/>
  <c r="AE875" i="2"/>
  <c r="AE874" i="2"/>
  <c r="AE873" i="2"/>
  <c r="AE872" i="2"/>
  <c r="AE871" i="2"/>
  <c r="AE870" i="2"/>
  <c r="AE869" i="2"/>
  <c r="AE868" i="2"/>
  <c r="AE867" i="2"/>
  <c r="AE866" i="2"/>
  <c r="AE865" i="2"/>
  <c r="AE864" i="2"/>
  <c r="AE863" i="2"/>
  <c r="AE862" i="2"/>
  <c r="AE861" i="2"/>
  <c r="AE860" i="2"/>
  <c r="AE859" i="2"/>
  <c r="AE858" i="2"/>
  <c r="AE857" i="2"/>
  <c r="AE856" i="2"/>
  <c r="AE855" i="2"/>
  <c r="AE854" i="2"/>
  <c r="AE853" i="2"/>
  <c r="AE852" i="2"/>
  <c r="AE851" i="2"/>
  <c r="AE850" i="2"/>
  <c r="AE849" i="2"/>
  <c r="AE848" i="2"/>
  <c r="AE847" i="2"/>
  <c r="AE846" i="2"/>
  <c r="AE845" i="2"/>
  <c r="AE844" i="2"/>
  <c r="AE843" i="2"/>
  <c r="AE842" i="2"/>
  <c r="AE841" i="2"/>
  <c r="AE840" i="2"/>
  <c r="AE839" i="2"/>
  <c r="AE838" i="2"/>
  <c r="AE837" i="2"/>
  <c r="AE836" i="2"/>
  <c r="AE835" i="2"/>
  <c r="AE834" i="2"/>
  <c r="AE833" i="2"/>
  <c r="AE832" i="2"/>
  <c r="AE831" i="2"/>
  <c r="AE830" i="2"/>
  <c r="AE829" i="2"/>
  <c r="AE828" i="2"/>
  <c r="AE827" i="2"/>
  <c r="AE826" i="2"/>
  <c r="AE825" i="2"/>
  <c r="AE824" i="2"/>
  <c r="AE823" i="2"/>
  <c r="AE822" i="2"/>
  <c r="AE821" i="2"/>
  <c r="AE820" i="2"/>
  <c r="AE819" i="2"/>
  <c r="AE818" i="2"/>
  <c r="AE817" i="2"/>
  <c r="AE816" i="2"/>
  <c r="AE815" i="2"/>
  <c r="AE814" i="2"/>
  <c r="AE813" i="2"/>
  <c r="AE812" i="2"/>
  <c r="AE811" i="2"/>
  <c r="AE810" i="2"/>
  <c r="AE809" i="2"/>
  <c r="AE808" i="2"/>
  <c r="AE807" i="2"/>
  <c r="AE806" i="2"/>
  <c r="AE805" i="2"/>
  <c r="AE804" i="2"/>
  <c r="AE803" i="2"/>
  <c r="AE802" i="2"/>
  <c r="AE801" i="2"/>
  <c r="AE800" i="2"/>
  <c r="AE799" i="2"/>
  <c r="AE798" i="2"/>
  <c r="AE797" i="2"/>
  <c r="AE796" i="2"/>
  <c r="AE795" i="2"/>
  <c r="AE794" i="2"/>
  <c r="AE793" i="2"/>
  <c r="AE792" i="2"/>
  <c r="AE791" i="2"/>
  <c r="AE790" i="2"/>
  <c r="AE789" i="2"/>
  <c r="AE788" i="2"/>
  <c r="AE787" i="2"/>
  <c r="AE786" i="2"/>
  <c r="AE785" i="2"/>
  <c r="AE784" i="2"/>
  <c r="AE783" i="2"/>
  <c r="AE782" i="2"/>
  <c r="AE781" i="2"/>
  <c r="AE780" i="2"/>
  <c r="AE779" i="2"/>
  <c r="AE778" i="2"/>
  <c r="AE777" i="2"/>
  <c r="AE776" i="2"/>
  <c r="AE775" i="2"/>
  <c r="AE774" i="2"/>
  <c r="AE773" i="2"/>
  <c r="AE772" i="2"/>
  <c r="AE771" i="2"/>
  <c r="AE770" i="2"/>
  <c r="AE769" i="2"/>
  <c r="AE768" i="2"/>
  <c r="AE767" i="2"/>
  <c r="AE766" i="2"/>
  <c r="AE765" i="2"/>
  <c r="AE764" i="2"/>
  <c r="AE763" i="2"/>
  <c r="AE762" i="2"/>
  <c r="AE761" i="2"/>
  <c r="AE760" i="2"/>
  <c r="AE759" i="2"/>
  <c r="AE758" i="2"/>
  <c r="AE757" i="2"/>
  <c r="AE756" i="2"/>
  <c r="AE755" i="2"/>
  <c r="AE754" i="2"/>
  <c r="AE753" i="2"/>
  <c r="AE752" i="2"/>
  <c r="AE751" i="2"/>
  <c r="AE750" i="2"/>
  <c r="AE749" i="2"/>
  <c r="AE748" i="2"/>
  <c r="AE747" i="2"/>
  <c r="AE746" i="2"/>
  <c r="AE745" i="2"/>
  <c r="AE744" i="2"/>
  <c r="AE743" i="2"/>
  <c r="AE742" i="2"/>
  <c r="AE741" i="2"/>
  <c r="AE740" i="2"/>
  <c r="AE739" i="2"/>
  <c r="AE738" i="2"/>
  <c r="AE737" i="2"/>
  <c r="AE736" i="2"/>
  <c r="AE735" i="2"/>
  <c r="AE734" i="2"/>
  <c r="AE733" i="2"/>
  <c r="AE732" i="2"/>
  <c r="AE731" i="2"/>
  <c r="AE730" i="2"/>
  <c r="AE729" i="2"/>
  <c r="AE728" i="2"/>
  <c r="AE727" i="2"/>
  <c r="AE726" i="2"/>
  <c r="AE725" i="2"/>
  <c r="AE724" i="2"/>
  <c r="AE723" i="2"/>
  <c r="AE722" i="2"/>
  <c r="AE721" i="2"/>
  <c r="AE720" i="2"/>
  <c r="AE719" i="2"/>
  <c r="AE718" i="2"/>
  <c r="AE717" i="2"/>
  <c r="AE716" i="2"/>
  <c r="AE715" i="2"/>
  <c r="AE714" i="2"/>
  <c r="AE713" i="2"/>
  <c r="AE712" i="2"/>
  <c r="AE711" i="2"/>
  <c r="AE710" i="2"/>
  <c r="AE709" i="2"/>
  <c r="AE708" i="2"/>
  <c r="AE707" i="2"/>
  <c r="AE706" i="2"/>
  <c r="AE705" i="2"/>
  <c r="AE704" i="2"/>
  <c r="AE703" i="2"/>
  <c r="AE702" i="2"/>
  <c r="AE701" i="2"/>
  <c r="AE700" i="2"/>
  <c r="AE699" i="2"/>
  <c r="AE698" i="2"/>
  <c r="AE697" i="2"/>
  <c r="AE696" i="2"/>
  <c r="AE695" i="2"/>
  <c r="AE694" i="2"/>
  <c r="AE693" i="2"/>
  <c r="AE692" i="2"/>
  <c r="AE691" i="2"/>
  <c r="AE690" i="2"/>
  <c r="AE689" i="2"/>
  <c r="AE688" i="2"/>
  <c r="AE687" i="2"/>
  <c r="AE686" i="2"/>
  <c r="AE685" i="2"/>
  <c r="AE684" i="2"/>
  <c r="AE683" i="2"/>
  <c r="AE682" i="2"/>
  <c r="AE681" i="2"/>
  <c r="AE680" i="2"/>
  <c r="AE679" i="2"/>
  <c r="AE678" i="2"/>
  <c r="AE677" i="2"/>
  <c r="AE676" i="2"/>
  <c r="AE675" i="2"/>
  <c r="AE674" i="2"/>
  <c r="AE673" i="2"/>
  <c r="AE672" i="2"/>
  <c r="AE671" i="2"/>
  <c r="AE670" i="2"/>
  <c r="AE669" i="2"/>
  <c r="AE668" i="2"/>
  <c r="AE667" i="2"/>
  <c r="AE666" i="2"/>
  <c r="AE665" i="2"/>
  <c r="AE664" i="2"/>
  <c r="AE663" i="2"/>
  <c r="AE662" i="2"/>
  <c r="AE661" i="2"/>
  <c r="AE660" i="2"/>
  <c r="AE659" i="2"/>
  <c r="AE658" i="2"/>
  <c r="AE657" i="2"/>
  <c r="AE656" i="2"/>
  <c r="AE655" i="2"/>
  <c r="AE654" i="2"/>
  <c r="AE653" i="2"/>
  <c r="AE652" i="2"/>
  <c r="AE651" i="2"/>
  <c r="AE650" i="2"/>
  <c r="AE649" i="2"/>
  <c r="AE648" i="2"/>
  <c r="AE647" i="2"/>
  <c r="AE646" i="2"/>
  <c r="AE645" i="2"/>
  <c r="AE644" i="2"/>
  <c r="AE643" i="2"/>
  <c r="AE642" i="2"/>
  <c r="AE641" i="2"/>
  <c r="AE640" i="2"/>
  <c r="AE639" i="2"/>
  <c r="AE638" i="2"/>
  <c r="AE637" i="2"/>
  <c r="AE636" i="2"/>
  <c r="AE635" i="2"/>
  <c r="AE634" i="2"/>
  <c r="AE633" i="2"/>
  <c r="AE632" i="2"/>
  <c r="AE631" i="2"/>
  <c r="AE630" i="2"/>
  <c r="AE629" i="2"/>
  <c r="AE628" i="2"/>
  <c r="AE627" i="2"/>
  <c r="AE626" i="2"/>
  <c r="AE625" i="2"/>
  <c r="AE624" i="2"/>
  <c r="AE623" i="2"/>
  <c r="AE622" i="2"/>
  <c r="AE621" i="2"/>
  <c r="AE620" i="2"/>
  <c r="AE619" i="2"/>
  <c r="AE618" i="2"/>
  <c r="AE617" i="2"/>
  <c r="AE616" i="2"/>
  <c r="AE615" i="2"/>
  <c r="AE614" i="2"/>
  <c r="AE613" i="2"/>
  <c r="AE612" i="2"/>
  <c r="AE611" i="2"/>
  <c r="AE610" i="2"/>
  <c r="AE609" i="2"/>
  <c r="AE608" i="2"/>
  <c r="AE607" i="2"/>
  <c r="AE606" i="2"/>
  <c r="AE605" i="2"/>
  <c r="AE604" i="2"/>
  <c r="AE603" i="2"/>
  <c r="AE602" i="2"/>
  <c r="AE601" i="2"/>
  <c r="AE600" i="2"/>
  <c r="AE599" i="2"/>
  <c r="AE598" i="2"/>
  <c r="AE597" i="2"/>
  <c r="AE596" i="2"/>
  <c r="AE595" i="2"/>
  <c r="AE594" i="2"/>
  <c r="AE593" i="2"/>
  <c r="AE592" i="2"/>
  <c r="AE591" i="2"/>
  <c r="AE590" i="2"/>
  <c r="AE589" i="2"/>
  <c r="AE588" i="2"/>
  <c r="AE587" i="2"/>
  <c r="AE586" i="2"/>
  <c r="AE585" i="2"/>
  <c r="AE584" i="2"/>
  <c r="AE583" i="2"/>
  <c r="AE582" i="2"/>
  <c r="AE581" i="2"/>
  <c r="AE580" i="2"/>
  <c r="AE579" i="2"/>
  <c r="AE578" i="2"/>
  <c r="AE577" i="2"/>
  <c r="AE576" i="2"/>
  <c r="AE575" i="2"/>
  <c r="AE574" i="2"/>
  <c r="AE573" i="2"/>
  <c r="AE572" i="2"/>
  <c r="AE571" i="2"/>
  <c r="AE570" i="2"/>
  <c r="AE569" i="2"/>
  <c r="AE568" i="2"/>
  <c r="AE567" i="2"/>
  <c r="AE566" i="2"/>
  <c r="AE565" i="2"/>
  <c r="AE564" i="2"/>
  <c r="AE563" i="2"/>
  <c r="AE562" i="2"/>
  <c r="AE561" i="2"/>
  <c r="AE560" i="2"/>
  <c r="AE559" i="2"/>
  <c r="AE558" i="2"/>
  <c r="AE557" i="2"/>
  <c r="AE556" i="2"/>
  <c r="AE555" i="2"/>
  <c r="AE554" i="2"/>
  <c r="AE553" i="2"/>
  <c r="AE552" i="2"/>
  <c r="AE551" i="2"/>
  <c r="AE550" i="2"/>
  <c r="AE549" i="2"/>
  <c r="AE548" i="2"/>
  <c r="AE547" i="2"/>
  <c r="AE546" i="2"/>
  <c r="AE545" i="2"/>
  <c r="AE544" i="2"/>
  <c r="AE543" i="2"/>
  <c r="AE542" i="2"/>
  <c r="AE541" i="2"/>
  <c r="AE540" i="2"/>
  <c r="AE539" i="2"/>
  <c r="AE538" i="2"/>
  <c r="AE537" i="2"/>
  <c r="AE536" i="2"/>
  <c r="AE535" i="2"/>
  <c r="AE534" i="2"/>
  <c r="AE533" i="2"/>
  <c r="AE532" i="2"/>
  <c r="AE531" i="2"/>
  <c r="AE530" i="2"/>
  <c r="AE529" i="2"/>
  <c r="AE528" i="2"/>
  <c r="AE527" i="2"/>
  <c r="AE526" i="2"/>
  <c r="AE525" i="2"/>
  <c r="AE524" i="2"/>
  <c r="AE523" i="2"/>
  <c r="AE522" i="2"/>
  <c r="AE521" i="2"/>
  <c r="AE520" i="2"/>
  <c r="AE519" i="2"/>
  <c r="AE518" i="2"/>
  <c r="AE517" i="2"/>
  <c r="AE516" i="2"/>
  <c r="AE515" i="2"/>
  <c r="AE514" i="2"/>
  <c r="AE513" i="2"/>
  <c r="AE512" i="2"/>
  <c r="AE511" i="2"/>
  <c r="AE510" i="2"/>
  <c r="AE509" i="2"/>
  <c r="AE508" i="2"/>
  <c r="AE507" i="2"/>
  <c r="AE506" i="2"/>
  <c r="AE505" i="2"/>
  <c r="AE504" i="2"/>
  <c r="AE503" i="2"/>
  <c r="AE502" i="2"/>
  <c r="AE501" i="2"/>
  <c r="AE500" i="2"/>
  <c r="AE499" i="2"/>
  <c r="AE498" i="2"/>
  <c r="AE497" i="2"/>
  <c r="AE496" i="2"/>
  <c r="AE495" i="2"/>
  <c r="AE494" i="2"/>
  <c r="AE493" i="2"/>
  <c r="AE492" i="2"/>
  <c r="AE491" i="2"/>
  <c r="AE490" i="2"/>
  <c r="AE489" i="2"/>
  <c r="AE488" i="2"/>
  <c r="AE487" i="2"/>
  <c r="AE486" i="2"/>
  <c r="AE485" i="2"/>
  <c r="AE484" i="2"/>
  <c r="AE483" i="2"/>
  <c r="AE482" i="2"/>
  <c r="AE481" i="2"/>
  <c r="AE480" i="2"/>
  <c r="AE479" i="2"/>
  <c r="AE478" i="2"/>
  <c r="AE477" i="2"/>
  <c r="AE476" i="2"/>
  <c r="AE475" i="2"/>
  <c r="AE474" i="2"/>
  <c r="AE473" i="2"/>
  <c r="AE472" i="2"/>
  <c r="AE471" i="2"/>
  <c r="AE470" i="2"/>
  <c r="AE469" i="2"/>
  <c r="AE468" i="2"/>
  <c r="AE467" i="2"/>
  <c r="AE466" i="2"/>
  <c r="AE465" i="2"/>
  <c r="AE464" i="2"/>
  <c r="AE463" i="2"/>
  <c r="AE462" i="2"/>
  <c r="AE461" i="2"/>
  <c r="AE460" i="2"/>
  <c r="AE459" i="2"/>
  <c r="AE458" i="2"/>
  <c r="AE457" i="2"/>
  <c r="AE456" i="2"/>
  <c r="AE455" i="2"/>
  <c r="AE454" i="2"/>
  <c r="AE453" i="2"/>
  <c r="AE452" i="2"/>
  <c r="AE451" i="2"/>
  <c r="AE450" i="2"/>
  <c r="AE449" i="2"/>
  <c r="AE448" i="2"/>
  <c r="AE447" i="2"/>
  <c r="AE446" i="2"/>
  <c r="AE445" i="2"/>
  <c r="AE444" i="2"/>
  <c r="AE443" i="2"/>
  <c r="AE442" i="2"/>
  <c r="AE441" i="2"/>
  <c r="AE440" i="2"/>
  <c r="AE439" i="2"/>
  <c r="AE438" i="2"/>
  <c r="AE437" i="2"/>
  <c r="AE436" i="2"/>
  <c r="AE435" i="2"/>
  <c r="AE434" i="2"/>
  <c r="AE433" i="2"/>
  <c r="AE432" i="2"/>
  <c r="AE431" i="2"/>
  <c r="AE430" i="2"/>
  <c r="AE429" i="2"/>
  <c r="AE428" i="2"/>
  <c r="AE427" i="2"/>
  <c r="AE426" i="2"/>
  <c r="AE425" i="2"/>
  <c r="AE424" i="2"/>
  <c r="AE423" i="2"/>
  <c r="AE422" i="2"/>
  <c r="AE421" i="2"/>
  <c r="AE420" i="2"/>
  <c r="AE419" i="2"/>
  <c r="AE418" i="2"/>
  <c r="AE417" i="2"/>
  <c r="AE416" i="2"/>
  <c r="AE415" i="2"/>
  <c r="AE414" i="2"/>
  <c r="AE413" i="2"/>
  <c r="AE412" i="2"/>
  <c r="AE411" i="2"/>
  <c r="AE410" i="2"/>
  <c r="AE409" i="2"/>
  <c r="AE408" i="2"/>
  <c r="AE407" i="2"/>
  <c r="AE406" i="2"/>
  <c r="AE405" i="2"/>
  <c r="AE404" i="2"/>
  <c r="AE403" i="2"/>
  <c r="AE402" i="2"/>
  <c r="AE401" i="2"/>
  <c r="AE400" i="2"/>
  <c r="AE399" i="2"/>
  <c r="AE398" i="2"/>
  <c r="AE397" i="2"/>
  <c r="AE396" i="2"/>
  <c r="AE395" i="2"/>
  <c r="AE394" i="2"/>
  <c r="AE393" i="2"/>
  <c r="AE392" i="2"/>
  <c r="AE391" i="2"/>
  <c r="AE390" i="2"/>
  <c r="AE389" i="2"/>
  <c r="AE388" i="2"/>
  <c r="AE387" i="2"/>
  <c r="AE386" i="2"/>
  <c r="AE385" i="2"/>
  <c r="AE384" i="2"/>
  <c r="AE383" i="2"/>
  <c r="AE382" i="2"/>
  <c r="AE381" i="2"/>
  <c r="AE380" i="2"/>
  <c r="AE379" i="2"/>
  <c r="AE378" i="2"/>
  <c r="AE377" i="2"/>
  <c r="AE376" i="2"/>
  <c r="AE375" i="2"/>
  <c r="AE374" i="2"/>
  <c r="AE373" i="2"/>
  <c r="AE372" i="2"/>
  <c r="AE371" i="2"/>
  <c r="AE370" i="2"/>
  <c r="AE369" i="2"/>
  <c r="AE368" i="2"/>
  <c r="AE367" i="2"/>
  <c r="AE366" i="2"/>
  <c r="AE365" i="2"/>
  <c r="AE364" i="2"/>
  <c r="AE363" i="2"/>
  <c r="AE362" i="2"/>
  <c r="AE361" i="2"/>
  <c r="AE360" i="2"/>
  <c r="AE359" i="2"/>
  <c r="AE358" i="2"/>
  <c r="AE357" i="2"/>
  <c r="AE356" i="2"/>
  <c r="AE355" i="2"/>
  <c r="AE354" i="2"/>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10" i="2"/>
  <c r="AE209" i="2"/>
  <c r="AE208" i="2"/>
  <c r="AE207" i="2"/>
  <c r="AE206" i="2"/>
  <c r="AE205" i="2"/>
  <c r="AE204" i="2"/>
  <c r="AE203" i="2"/>
  <c r="AE202" i="2"/>
  <c r="AE20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I55" i="2" s="1"/>
  <c r="AE54" i="2"/>
  <c r="AI54" i="2" s="1"/>
  <c r="AE53" i="2"/>
  <c r="AI53" i="2" s="1"/>
  <c r="AE52" i="2"/>
  <c r="AI52" i="2" s="1"/>
  <c r="AE51" i="2"/>
  <c r="AI51" i="2" s="1"/>
  <c r="AE50" i="2"/>
  <c r="AI50" i="2" s="1"/>
  <c r="AE49" i="2"/>
  <c r="AI49" i="2" s="1"/>
  <c r="AE48" i="2"/>
  <c r="AI48" i="2" s="1"/>
  <c r="AE47" i="2"/>
  <c r="AI47" i="2" s="1"/>
  <c r="AE46" i="2"/>
  <c r="AI46" i="2" s="1"/>
  <c r="AE45" i="2"/>
  <c r="AI45" i="2" s="1"/>
  <c r="AE44" i="2"/>
  <c r="AI44" i="2" s="1"/>
  <c r="AE43" i="2"/>
  <c r="AI43" i="2" s="1"/>
  <c r="AE42" i="2"/>
  <c r="AI42" i="2" s="1"/>
  <c r="AE41" i="2"/>
  <c r="AI41" i="2" s="1"/>
  <c r="AE40" i="2"/>
  <c r="AI40" i="2" s="1"/>
  <c r="AE39" i="2"/>
  <c r="AI39" i="2" s="1"/>
  <c r="AE38" i="2"/>
  <c r="AI38" i="2" s="1"/>
  <c r="AE37" i="2"/>
  <c r="AI37" i="2" s="1"/>
  <c r="AE36" i="2"/>
  <c r="AI36" i="2" s="1"/>
  <c r="AE35" i="2"/>
  <c r="AI35" i="2" s="1"/>
  <c r="AE34" i="2"/>
  <c r="AI34" i="2" s="1"/>
  <c r="AE33" i="2"/>
  <c r="AI33" i="2" s="1"/>
  <c r="AE32" i="2"/>
  <c r="AI32" i="2" s="1"/>
  <c r="AE31" i="2"/>
  <c r="AI31" i="2" s="1"/>
  <c r="AE30" i="2"/>
  <c r="AI30" i="2" s="1"/>
  <c r="AE29" i="2"/>
  <c r="AI29" i="2" s="1"/>
  <c r="AE28" i="2"/>
  <c r="AI28" i="2" s="1"/>
  <c r="AE27" i="2"/>
  <c r="AI27" i="2" s="1"/>
  <c r="AE26" i="2"/>
  <c r="AI26" i="2" s="1"/>
  <c r="AE25" i="2"/>
  <c r="AI25" i="2" s="1"/>
  <c r="AE24" i="2"/>
  <c r="AI24" i="2" s="1"/>
  <c r="AE23" i="2"/>
  <c r="AI23" i="2" s="1"/>
  <c r="AE22" i="2"/>
  <c r="AI22" i="2" s="1"/>
  <c r="AE21" i="2"/>
  <c r="AI21" i="2" s="1"/>
  <c r="AE20" i="2"/>
  <c r="AI20" i="2" s="1"/>
  <c r="AE19" i="2"/>
  <c r="AI19" i="2" s="1"/>
  <c r="AE18" i="2"/>
  <c r="AI18" i="2" s="1"/>
  <c r="AE17" i="2"/>
  <c r="AI17" i="2" s="1"/>
  <c r="AE16" i="2"/>
  <c r="AI16" i="2" s="1"/>
  <c r="AE15" i="2"/>
  <c r="AI15" i="2" s="1"/>
  <c r="AE14" i="2"/>
  <c r="AI14" i="2" s="1"/>
  <c r="AE13" i="2"/>
  <c r="AI13" i="2" s="1"/>
  <c r="AE12" i="2"/>
  <c r="AI12" i="2" s="1"/>
  <c r="AE11" i="2"/>
  <c r="AI11" i="2" s="1"/>
  <c r="AC60" i="2"/>
  <c r="AC64" i="2"/>
  <c r="AC76" i="2"/>
  <c r="AC80" i="2"/>
  <c r="AC84" i="2"/>
  <c r="AC92" i="2"/>
  <c r="AC96" i="2"/>
  <c r="AC100" i="2"/>
  <c r="AC108" i="2"/>
  <c r="AC112" i="2"/>
  <c r="AC116" i="2"/>
  <c r="AC124" i="2"/>
  <c r="AC128" i="2"/>
  <c r="AC132" i="2"/>
  <c r="AC140" i="2"/>
  <c r="AC144" i="2"/>
  <c r="AC148" i="2"/>
  <c r="AC154" i="2"/>
  <c r="AC156" i="2"/>
  <c r="AC158" i="2"/>
  <c r="AC162" i="2"/>
  <c r="AC164" i="2"/>
  <c r="AC166" i="2"/>
  <c r="AC170" i="2"/>
  <c r="AC172" i="2"/>
  <c r="AC174" i="2"/>
  <c r="AC178" i="2"/>
  <c r="AC180" i="2"/>
  <c r="AC182" i="2"/>
  <c r="AC186" i="2"/>
  <c r="AC188" i="2"/>
  <c r="AC190" i="2"/>
  <c r="AC194" i="2"/>
  <c r="AC196" i="2"/>
  <c r="AC198" i="2"/>
  <c r="AC202" i="2"/>
  <c r="AC204" i="2"/>
  <c r="AC206" i="2"/>
  <c r="AC210" i="2"/>
  <c r="AC212" i="2"/>
  <c r="AC214" i="2"/>
  <c r="AC218" i="2"/>
  <c r="AC220" i="2"/>
  <c r="AC222" i="2"/>
  <c r="AC226" i="2"/>
  <c r="AC228" i="2"/>
  <c r="AC230" i="2"/>
  <c r="AC234" i="2"/>
  <c r="AC236" i="2"/>
  <c r="AC238" i="2"/>
  <c r="AC242" i="2"/>
  <c r="AC244" i="2"/>
  <c r="AC246" i="2"/>
  <c r="AC250" i="2"/>
  <c r="AC252" i="2"/>
  <c r="AC254" i="2"/>
  <c r="AC258" i="2"/>
  <c r="AC260" i="2"/>
  <c r="AC262" i="2"/>
  <c r="AC266" i="2"/>
  <c r="AC268" i="2"/>
  <c r="AC270" i="2"/>
  <c r="AC274" i="2"/>
  <c r="AC276" i="2"/>
  <c r="AC278" i="2"/>
  <c r="AC282" i="2"/>
  <c r="AC284" i="2"/>
  <c r="AC286" i="2"/>
  <c r="AC290" i="2"/>
  <c r="AC292"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AC403" i="2"/>
  <c r="AC404" i="2"/>
  <c r="AC405" i="2"/>
  <c r="AC406" i="2"/>
  <c r="AC407" i="2"/>
  <c r="AC408" i="2"/>
  <c r="AC409" i="2"/>
  <c r="AC410" i="2"/>
  <c r="AC411" i="2"/>
  <c r="AC412" i="2"/>
  <c r="AC413" i="2"/>
  <c r="AC414" i="2"/>
  <c r="AC415" i="2"/>
  <c r="AC416" i="2"/>
  <c r="AC417" i="2"/>
  <c r="AC418" i="2"/>
  <c r="AC419" i="2"/>
  <c r="AC420" i="2"/>
  <c r="AC421" i="2"/>
  <c r="AC422" i="2"/>
  <c r="AC423" i="2"/>
  <c r="AC424" i="2"/>
  <c r="AC425" i="2"/>
  <c r="AC426" i="2"/>
  <c r="AC427" i="2"/>
  <c r="AC428" i="2"/>
  <c r="AC429" i="2"/>
  <c r="AC430" i="2"/>
  <c r="AC431" i="2"/>
  <c r="AC432" i="2"/>
  <c r="AC433" i="2"/>
  <c r="AC434" i="2"/>
  <c r="AC435" i="2"/>
  <c r="AC436" i="2"/>
  <c r="AC437" i="2"/>
  <c r="AC438" i="2"/>
  <c r="AC439" i="2"/>
  <c r="AC440" i="2"/>
  <c r="AC441" i="2"/>
  <c r="AC442" i="2"/>
  <c r="AC443" i="2"/>
  <c r="AC444" i="2"/>
  <c r="AC445" i="2"/>
  <c r="AC446" i="2"/>
  <c r="AC447" i="2"/>
  <c r="AC448" i="2"/>
  <c r="AC449" i="2"/>
  <c r="AC450" i="2"/>
  <c r="AC451" i="2"/>
  <c r="AC452" i="2"/>
  <c r="AC453" i="2"/>
  <c r="AC454" i="2"/>
  <c r="AC455" i="2"/>
  <c r="AC456" i="2"/>
  <c r="AC457" i="2"/>
  <c r="AC458" i="2"/>
  <c r="AC459" i="2"/>
  <c r="AC460" i="2"/>
  <c r="AC461" i="2"/>
  <c r="AC462" i="2"/>
  <c r="AC463" i="2"/>
  <c r="AC464" i="2"/>
  <c r="AC465" i="2"/>
  <c r="AC466" i="2"/>
  <c r="AC467" i="2"/>
  <c r="AC468" i="2"/>
  <c r="AC469" i="2"/>
  <c r="AC470" i="2"/>
  <c r="AC471" i="2"/>
  <c r="AC472" i="2"/>
  <c r="AC473" i="2"/>
  <c r="AC474" i="2"/>
  <c r="AC475" i="2"/>
  <c r="AC476" i="2"/>
  <c r="AC477" i="2"/>
  <c r="AC478" i="2"/>
  <c r="AC479" i="2"/>
  <c r="AC480" i="2"/>
  <c r="AC481" i="2"/>
  <c r="AC482" i="2"/>
  <c r="AC483" i="2"/>
  <c r="AC484" i="2"/>
  <c r="AC485" i="2"/>
  <c r="AC486" i="2"/>
  <c r="AC487" i="2"/>
  <c r="AC488" i="2"/>
  <c r="AC489" i="2"/>
  <c r="AC490" i="2"/>
  <c r="AC491" i="2"/>
  <c r="AC492" i="2"/>
  <c r="AC493" i="2"/>
  <c r="AC494" i="2"/>
  <c r="AC495" i="2"/>
  <c r="AC496" i="2"/>
  <c r="AC497" i="2"/>
  <c r="AC498" i="2"/>
  <c r="AC499" i="2"/>
  <c r="AC500" i="2"/>
  <c r="AC501" i="2"/>
  <c r="AC502" i="2"/>
  <c r="AC503" i="2"/>
  <c r="AC504" i="2"/>
  <c r="AC505" i="2"/>
  <c r="AC506" i="2"/>
  <c r="AC507" i="2"/>
  <c r="AC508" i="2"/>
  <c r="AC509" i="2"/>
  <c r="AC510" i="2"/>
  <c r="AC511" i="2"/>
  <c r="AC512" i="2"/>
  <c r="AC513" i="2"/>
  <c r="AC514" i="2"/>
  <c r="AC515" i="2"/>
  <c r="AC516" i="2"/>
  <c r="AC517" i="2"/>
  <c r="AC518" i="2"/>
  <c r="AC519" i="2"/>
  <c r="AC520" i="2"/>
  <c r="AC521" i="2"/>
  <c r="AC522" i="2"/>
  <c r="AC523" i="2"/>
  <c r="AC524" i="2"/>
  <c r="AC525" i="2"/>
  <c r="AC526" i="2"/>
  <c r="AC527" i="2"/>
  <c r="AC528" i="2"/>
  <c r="AC529" i="2"/>
  <c r="AC530" i="2"/>
  <c r="AC531" i="2"/>
  <c r="AC532" i="2"/>
  <c r="AC533" i="2"/>
  <c r="AC534" i="2"/>
  <c r="AC535" i="2"/>
  <c r="AC536" i="2"/>
  <c r="AC537" i="2"/>
  <c r="AC538" i="2"/>
  <c r="AC539" i="2"/>
  <c r="AC540" i="2"/>
  <c r="AC541" i="2"/>
  <c r="AC542" i="2"/>
  <c r="AC543" i="2"/>
  <c r="AC544" i="2"/>
  <c r="AC545" i="2"/>
  <c r="AC546" i="2"/>
  <c r="AC547" i="2"/>
  <c r="AC548" i="2"/>
  <c r="AC549" i="2"/>
  <c r="AC550" i="2"/>
  <c r="AC551" i="2"/>
  <c r="AC552" i="2"/>
  <c r="AC553" i="2"/>
  <c r="AC554" i="2"/>
  <c r="AC555" i="2"/>
  <c r="AC556" i="2"/>
  <c r="AC557" i="2"/>
  <c r="AC558" i="2"/>
  <c r="AC559" i="2"/>
  <c r="AC560" i="2"/>
  <c r="AC561" i="2"/>
  <c r="AC562" i="2"/>
  <c r="AC563" i="2"/>
  <c r="AC564" i="2"/>
  <c r="AC565" i="2"/>
  <c r="AC566" i="2"/>
  <c r="AC567" i="2"/>
  <c r="AC568" i="2"/>
  <c r="AC569" i="2"/>
  <c r="AC570" i="2"/>
  <c r="AC571" i="2"/>
  <c r="AC572" i="2"/>
  <c r="AC573" i="2"/>
  <c r="AC574" i="2"/>
  <c r="AC575" i="2"/>
  <c r="AC576" i="2"/>
  <c r="AC577" i="2"/>
  <c r="AC578" i="2"/>
  <c r="AC579" i="2"/>
  <c r="AC580" i="2"/>
  <c r="AC581" i="2"/>
  <c r="AC582" i="2"/>
  <c r="AC583" i="2"/>
  <c r="AC584" i="2"/>
  <c r="AC585" i="2"/>
  <c r="AC586" i="2"/>
  <c r="AC587" i="2"/>
  <c r="AC588" i="2"/>
  <c r="AC589" i="2"/>
  <c r="AC590" i="2"/>
  <c r="AC591" i="2"/>
  <c r="AC592" i="2"/>
  <c r="AC593" i="2"/>
  <c r="AC594" i="2"/>
  <c r="AC595" i="2"/>
  <c r="AC596" i="2"/>
  <c r="AC597" i="2"/>
  <c r="AC598" i="2"/>
  <c r="AC599" i="2"/>
  <c r="AC600" i="2"/>
  <c r="AC601" i="2"/>
  <c r="AC602" i="2"/>
  <c r="AC603" i="2"/>
  <c r="AC604" i="2"/>
  <c r="AC605" i="2"/>
  <c r="AC606" i="2"/>
  <c r="AC607" i="2"/>
  <c r="AC608" i="2"/>
  <c r="AC609" i="2"/>
  <c r="AC610" i="2"/>
  <c r="AC611" i="2"/>
  <c r="AC612" i="2"/>
  <c r="AC613" i="2"/>
  <c r="AC614" i="2"/>
  <c r="AC615" i="2"/>
  <c r="AC616" i="2"/>
  <c r="AC617" i="2"/>
  <c r="AC618" i="2"/>
  <c r="AC619" i="2"/>
  <c r="AC620" i="2"/>
  <c r="AC621" i="2"/>
  <c r="AC622" i="2"/>
  <c r="AC623" i="2"/>
  <c r="AC624" i="2"/>
  <c r="AC625" i="2"/>
  <c r="AC626" i="2"/>
  <c r="AC627" i="2"/>
  <c r="AC628" i="2"/>
  <c r="AC629" i="2"/>
  <c r="AC630" i="2"/>
  <c r="AC631" i="2"/>
  <c r="AC632" i="2"/>
  <c r="AC633" i="2"/>
  <c r="AC634" i="2"/>
  <c r="AC635" i="2"/>
  <c r="AC636" i="2"/>
  <c r="AC637" i="2"/>
  <c r="AC638" i="2"/>
  <c r="AC639" i="2"/>
  <c r="AC640" i="2"/>
  <c r="AC641" i="2"/>
  <c r="AC642" i="2"/>
  <c r="AC643" i="2"/>
  <c r="AC644" i="2"/>
  <c r="AC645" i="2"/>
  <c r="AC646" i="2"/>
  <c r="AC647" i="2"/>
  <c r="AC648" i="2"/>
  <c r="AC649" i="2"/>
  <c r="AC650" i="2"/>
  <c r="AC651" i="2"/>
  <c r="AC652" i="2"/>
  <c r="AC653" i="2"/>
  <c r="AC654" i="2"/>
  <c r="AC655" i="2"/>
  <c r="AC656" i="2"/>
  <c r="AC657" i="2"/>
  <c r="AC658" i="2"/>
  <c r="AC659" i="2"/>
  <c r="AC660" i="2"/>
  <c r="AC661" i="2"/>
  <c r="AC662" i="2"/>
  <c r="AC663" i="2"/>
  <c r="AC664" i="2"/>
  <c r="AC665" i="2"/>
  <c r="AC666" i="2"/>
  <c r="AC667" i="2"/>
  <c r="AC668" i="2"/>
  <c r="AC669" i="2"/>
  <c r="AC670" i="2"/>
  <c r="AC671" i="2"/>
  <c r="AC672" i="2"/>
  <c r="AC673" i="2"/>
  <c r="AC674" i="2"/>
  <c r="AC675" i="2"/>
  <c r="AC676" i="2"/>
  <c r="AC677" i="2"/>
  <c r="AC678" i="2"/>
  <c r="AC679" i="2"/>
  <c r="AC680" i="2"/>
  <c r="AC681" i="2"/>
  <c r="AC682" i="2"/>
  <c r="AC683" i="2"/>
  <c r="AC684" i="2"/>
  <c r="AC685" i="2"/>
  <c r="AC686" i="2"/>
  <c r="AC687" i="2"/>
  <c r="AC688" i="2"/>
  <c r="AC689" i="2"/>
  <c r="AC690" i="2"/>
  <c r="AC691" i="2"/>
  <c r="AC692" i="2"/>
  <c r="AC693" i="2"/>
  <c r="AC694" i="2"/>
  <c r="AC695" i="2"/>
  <c r="AC696" i="2"/>
  <c r="AC697" i="2"/>
  <c r="AC698" i="2"/>
  <c r="AC699" i="2"/>
  <c r="AC700" i="2"/>
  <c r="AC701" i="2"/>
  <c r="AC702" i="2"/>
  <c r="AC703" i="2"/>
  <c r="AC704" i="2"/>
  <c r="AC705" i="2"/>
  <c r="AC706" i="2"/>
  <c r="AC707" i="2"/>
  <c r="AC708" i="2"/>
  <c r="AC709" i="2"/>
  <c r="AC710" i="2"/>
  <c r="AC711" i="2"/>
  <c r="AC712" i="2"/>
  <c r="AC713" i="2"/>
  <c r="AC714" i="2"/>
  <c r="AC715" i="2"/>
  <c r="AC716" i="2"/>
  <c r="AC717" i="2"/>
  <c r="AC718" i="2"/>
  <c r="AC719" i="2"/>
  <c r="AC720" i="2"/>
  <c r="AC721" i="2"/>
  <c r="AC722" i="2"/>
  <c r="AC723" i="2"/>
  <c r="AC724" i="2"/>
  <c r="AC725" i="2"/>
  <c r="AC726" i="2"/>
  <c r="AC727" i="2"/>
  <c r="AC728" i="2"/>
  <c r="AC729" i="2"/>
  <c r="AC730" i="2"/>
  <c r="AC731" i="2"/>
  <c r="AC732" i="2"/>
  <c r="AC733" i="2"/>
  <c r="AC734" i="2"/>
  <c r="AC735" i="2"/>
  <c r="AC736" i="2"/>
  <c r="AC737" i="2"/>
  <c r="AC738" i="2"/>
  <c r="AC739" i="2"/>
  <c r="AC740" i="2"/>
  <c r="AC741" i="2"/>
  <c r="AC742" i="2"/>
  <c r="AC743" i="2"/>
  <c r="AC744" i="2"/>
  <c r="AC745" i="2"/>
  <c r="AC746" i="2"/>
  <c r="AC747" i="2"/>
  <c r="AC748" i="2"/>
  <c r="AC749" i="2"/>
  <c r="AC750" i="2"/>
  <c r="AC751" i="2"/>
  <c r="AC752" i="2"/>
  <c r="AC753" i="2"/>
  <c r="AC754" i="2"/>
  <c r="AC755" i="2"/>
  <c r="AC756" i="2"/>
  <c r="AC757" i="2"/>
  <c r="AC758" i="2"/>
  <c r="AC759" i="2"/>
  <c r="AC760" i="2"/>
  <c r="AC761" i="2"/>
  <c r="AC762" i="2"/>
  <c r="AC763" i="2"/>
  <c r="AC764" i="2"/>
  <c r="AC765" i="2"/>
  <c r="AC766" i="2"/>
  <c r="AC767" i="2"/>
  <c r="AC768" i="2"/>
  <c r="AC769" i="2"/>
  <c r="AC770" i="2"/>
  <c r="AC771" i="2"/>
  <c r="AC772" i="2"/>
  <c r="AC773" i="2"/>
  <c r="AC774" i="2"/>
  <c r="AC775" i="2"/>
  <c r="AC776" i="2"/>
  <c r="AC777" i="2"/>
  <c r="AC778" i="2"/>
  <c r="AC779" i="2"/>
  <c r="AC780" i="2"/>
  <c r="AC781" i="2"/>
  <c r="AC782" i="2"/>
  <c r="AC783" i="2"/>
  <c r="AC784" i="2"/>
  <c r="AC785" i="2"/>
  <c r="AC786" i="2"/>
  <c r="AC787" i="2"/>
  <c r="AC788" i="2"/>
  <c r="AC789" i="2"/>
  <c r="AC790" i="2"/>
  <c r="AC791" i="2"/>
  <c r="AC792" i="2"/>
  <c r="AC793" i="2"/>
  <c r="AC794" i="2"/>
  <c r="AC795" i="2"/>
  <c r="AC796" i="2"/>
  <c r="AC797" i="2"/>
  <c r="AC798" i="2"/>
  <c r="AC799" i="2"/>
  <c r="AC800" i="2"/>
  <c r="AC801" i="2"/>
  <c r="AC802" i="2"/>
  <c r="AC803" i="2"/>
  <c r="AC804" i="2"/>
  <c r="AC805" i="2"/>
  <c r="AC806" i="2"/>
  <c r="AC807" i="2"/>
  <c r="AC808" i="2"/>
  <c r="AC809" i="2"/>
  <c r="AC810" i="2"/>
  <c r="AC811" i="2"/>
  <c r="AC812" i="2"/>
  <c r="AC813" i="2"/>
  <c r="AC814" i="2"/>
  <c r="AC815" i="2"/>
  <c r="AC816" i="2"/>
  <c r="AC817" i="2"/>
  <c r="AC818" i="2"/>
  <c r="AC819" i="2"/>
  <c r="AC820" i="2"/>
  <c r="AC821" i="2"/>
  <c r="AC822" i="2"/>
  <c r="AC823" i="2"/>
  <c r="AC824" i="2"/>
  <c r="AC825" i="2"/>
  <c r="AC826" i="2"/>
  <c r="AC827" i="2"/>
  <c r="AC828" i="2"/>
  <c r="AC829" i="2"/>
  <c r="AC830" i="2"/>
  <c r="AC831" i="2"/>
  <c r="AC832" i="2"/>
  <c r="AC833" i="2"/>
  <c r="AC834" i="2"/>
  <c r="AC835" i="2"/>
  <c r="AC836" i="2"/>
  <c r="AC837" i="2"/>
  <c r="AC838" i="2"/>
  <c r="AC839" i="2"/>
  <c r="AC840" i="2"/>
  <c r="AC841" i="2"/>
  <c r="AC842" i="2"/>
  <c r="AC843" i="2"/>
  <c r="AC844" i="2"/>
  <c r="AC845" i="2"/>
  <c r="AC846" i="2"/>
  <c r="AC847" i="2"/>
  <c r="AC848" i="2"/>
  <c r="AC849" i="2"/>
  <c r="AC850" i="2"/>
  <c r="AC851" i="2"/>
  <c r="AC852" i="2"/>
  <c r="AC853" i="2"/>
  <c r="AC854" i="2"/>
  <c r="AC855" i="2"/>
  <c r="AC856" i="2"/>
  <c r="AC857" i="2"/>
  <c r="AC858" i="2"/>
  <c r="AC859" i="2"/>
  <c r="AC860" i="2"/>
  <c r="AC861" i="2"/>
  <c r="AC862" i="2"/>
  <c r="AC863" i="2"/>
  <c r="AC864" i="2"/>
  <c r="AC865" i="2"/>
  <c r="AC866" i="2"/>
  <c r="AC867" i="2"/>
  <c r="AC868" i="2"/>
  <c r="AC869" i="2"/>
  <c r="AC870" i="2"/>
  <c r="AC871" i="2"/>
  <c r="AC872" i="2"/>
  <c r="AC873" i="2"/>
  <c r="AC874" i="2"/>
  <c r="AC875" i="2"/>
  <c r="AC876" i="2"/>
  <c r="AC877" i="2"/>
  <c r="AC878" i="2"/>
  <c r="AC879" i="2"/>
  <c r="AC880" i="2"/>
  <c r="AC881" i="2"/>
  <c r="AC882" i="2"/>
  <c r="AC883" i="2"/>
  <c r="AC884" i="2"/>
  <c r="AC885" i="2"/>
  <c r="AC886" i="2"/>
  <c r="AC887" i="2"/>
  <c r="AC888" i="2"/>
  <c r="AC889" i="2"/>
  <c r="AC890" i="2"/>
  <c r="AC891" i="2"/>
  <c r="AC892" i="2"/>
  <c r="AC893" i="2"/>
  <c r="AC894" i="2"/>
  <c r="AC895" i="2"/>
  <c r="AC896" i="2"/>
  <c r="AC897" i="2"/>
  <c r="AC898" i="2"/>
  <c r="AC899" i="2"/>
  <c r="AC900" i="2"/>
  <c r="AC901" i="2"/>
  <c r="AC902" i="2"/>
  <c r="AC903" i="2"/>
  <c r="AC904" i="2"/>
  <c r="AC905" i="2"/>
  <c r="AC906" i="2"/>
  <c r="AC907" i="2"/>
  <c r="AC908" i="2"/>
  <c r="AC909" i="2"/>
  <c r="AC910" i="2"/>
  <c r="AC911" i="2"/>
  <c r="AC912" i="2"/>
  <c r="AC913" i="2"/>
  <c r="AC914" i="2"/>
  <c r="AC915" i="2"/>
  <c r="AC916" i="2"/>
  <c r="AC917" i="2"/>
  <c r="AC918" i="2"/>
  <c r="AC919" i="2"/>
  <c r="AC920" i="2"/>
  <c r="AC921" i="2"/>
  <c r="AC922" i="2"/>
  <c r="AC923" i="2"/>
  <c r="AC924" i="2"/>
  <c r="AC925" i="2"/>
  <c r="AC926" i="2"/>
  <c r="AC927" i="2"/>
  <c r="AC928" i="2"/>
  <c r="AC929" i="2"/>
  <c r="AC930" i="2"/>
  <c r="AC931" i="2"/>
  <c r="AC932" i="2"/>
  <c r="AC933" i="2"/>
  <c r="AC934" i="2"/>
  <c r="AC935" i="2"/>
  <c r="AC936" i="2"/>
  <c r="AC937" i="2"/>
  <c r="AC938" i="2"/>
  <c r="AC939" i="2"/>
  <c r="AC940" i="2"/>
  <c r="AC941" i="2"/>
  <c r="AC942" i="2"/>
  <c r="AC943" i="2"/>
  <c r="AC944" i="2"/>
  <c r="AC945" i="2"/>
  <c r="AC946" i="2"/>
  <c r="AC947" i="2"/>
  <c r="AC948" i="2"/>
  <c r="AC949" i="2"/>
  <c r="AC950" i="2"/>
  <c r="AC951" i="2"/>
  <c r="AC952" i="2"/>
  <c r="AC953" i="2"/>
  <c r="AC954" i="2"/>
  <c r="AC955" i="2"/>
  <c r="AC956" i="2"/>
  <c r="AC957" i="2"/>
  <c r="AC958" i="2"/>
  <c r="AC959" i="2"/>
  <c r="AC960" i="2"/>
  <c r="AC961" i="2"/>
  <c r="AC962" i="2"/>
  <c r="AC963" i="2"/>
  <c r="AC964" i="2"/>
  <c r="AC965" i="2"/>
  <c r="AC966" i="2"/>
  <c r="AC967" i="2"/>
  <c r="AC968" i="2"/>
  <c r="AC969" i="2"/>
  <c r="AC970" i="2"/>
  <c r="AC971" i="2"/>
  <c r="AC972" i="2"/>
  <c r="AC973" i="2"/>
  <c r="AC974" i="2"/>
  <c r="AC975" i="2"/>
  <c r="AC976" i="2"/>
  <c r="AC977" i="2"/>
  <c r="AC978" i="2"/>
  <c r="AC979" i="2"/>
  <c r="AC980" i="2"/>
  <c r="AC981" i="2"/>
  <c r="AC982" i="2"/>
  <c r="AC983" i="2"/>
  <c r="AC984" i="2"/>
  <c r="AC985" i="2"/>
  <c r="AC986" i="2"/>
  <c r="AC987" i="2"/>
  <c r="AC988" i="2"/>
  <c r="AC989" i="2"/>
  <c r="AC990" i="2"/>
  <c r="AC991" i="2"/>
  <c r="AC992" i="2"/>
  <c r="AC993" i="2"/>
  <c r="AC994" i="2"/>
  <c r="AC995" i="2"/>
  <c r="AC996" i="2"/>
  <c r="AC997" i="2"/>
  <c r="AC998" i="2"/>
  <c r="AC999" i="2"/>
  <c r="AC1000" i="2"/>
  <c r="AC1001" i="2"/>
  <c r="AC1002" i="2"/>
  <c r="AC1003" i="2"/>
  <c r="AC1004" i="2"/>
  <c r="AC1005" i="2"/>
  <c r="AC1006" i="2"/>
  <c r="AC1007" i="2"/>
  <c r="AC1008" i="2"/>
  <c r="AC1009" i="2"/>
  <c r="AC1010" i="2"/>
  <c r="BM3" i="1"/>
  <c r="BA3" i="3" s="1"/>
  <c r="G3" i="2"/>
  <c r="B4" i="3" s="1"/>
  <c r="G2" i="2"/>
  <c r="B2" i="3" s="1"/>
  <c r="T4" i="2"/>
  <c r="U11" i="2" l="1"/>
  <c r="W11" i="2" s="1"/>
  <c r="U13" i="2"/>
  <c r="T11" i="2"/>
  <c r="BM5" i="1"/>
  <c r="AC20" i="2" s="1"/>
  <c r="BK15" i="3"/>
  <c r="Y51" i="3"/>
  <c r="U824" i="2"/>
  <c r="W824" i="2" s="1"/>
  <c r="AC68" i="2"/>
  <c r="AC70" i="2"/>
  <c r="AC82" i="2"/>
  <c r="AC86" i="2"/>
  <c r="AC94" i="2"/>
  <c r="AC102" i="2"/>
  <c r="AC110" i="2"/>
  <c r="AC114" i="2"/>
  <c r="AC122" i="2"/>
  <c r="AC130" i="2"/>
  <c r="AC134" i="2"/>
  <c r="AC142" i="2"/>
  <c r="AC150" i="2"/>
  <c r="AC54" i="2"/>
  <c r="AC58" i="2"/>
  <c r="AC62" i="2"/>
  <c r="AC66" i="2"/>
  <c r="AC74" i="2"/>
  <c r="AC78" i="2"/>
  <c r="AC90" i="2"/>
  <c r="AC98" i="2"/>
  <c r="AC106" i="2"/>
  <c r="AC118" i="2"/>
  <c r="AC126" i="2"/>
  <c r="AC138" i="2"/>
  <c r="AC146" i="2"/>
  <c r="AC288" i="2"/>
  <c r="AC280" i="2"/>
  <c r="AC272" i="2"/>
  <c r="AC264" i="2"/>
  <c r="AC256" i="2"/>
  <c r="AC248" i="2"/>
  <c r="AC240" i="2"/>
  <c r="AC232" i="2"/>
  <c r="AC224" i="2"/>
  <c r="AC216" i="2"/>
  <c r="AC208" i="2"/>
  <c r="AC200" i="2"/>
  <c r="AC192" i="2"/>
  <c r="AC184" i="2"/>
  <c r="AC176" i="2"/>
  <c r="AC168" i="2"/>
  <c r="AC160" i="2"/>
  <c r="AC152" i="2"/>
  <c r="AC136" i="2"/>
  <c r="AC120" i="2"/>
  <c r="AC104" i="2"/>
  <c r="AC88" i="2"/>
  <c r="AC72" i="2"/>
  <c r="AC56" i="2"/>
  <c r="AC11" i="2"/>
  <c r="AC291" i="2"/>
  <c r="AC287" i="2"/>
  <c r="AC283" i="2"/>
  <c r="AC279" i="2"/>
  <c r="AC275" i="2"/>
  <c r="AC271" i="2"/>
  <c r="AC267" i="2"/>
  <c r="AC263" i="2"/>
  <c r="AC259" i="2"/>
  <c r="AC255" i="2"/>
  <c r="AC251" i="2"/>
  <c r="AC247" i="2"/>
  <c r="AC243" i="2"/>
  <c r="AC239" i="2"/>
  <c r="AC235" i="2"/>
  <c r="AC231" i="2"/>
  <c r="AC227" i="2"/>
  <c r="AC223" i="2"/>
  <c r="AC219" i="2"/>
  <c r="AC215" i="2"/>
  <c r="AC211" i="2"/>
  <c r="AC207" i="2"/>
  <c r="AC203" i="2"/>
  <c r="AC199" i="2"/>
  <c r="AC195" i="2"/>
  <c r="AC191" i="2"/>
  <c r="AC187" i="2"/>
  <c r="AC183" i="2"/>
  <c r="AC179" i="2"/>
  <c r="AC175" i="2"/>
  <c r="AC171" i="2"/>
  <c r="AC167" i="2"/>
  <c r="AC163" i="2"/>
  <c r="AC159" i="2"/>
  <c r="AC155" i="2"/>
  <c r="AC151" i="2"/>
  <c r="AC147" i="2"/>
  <c r="AC143" i="2"/>
  <c r="AC139" i="2"/>
  <c r="AC135" i="2"/>
  <c r="AC131" i="2"/>
  <c r="AC127" i="2"/>
  <c r="AC123" i="2"/>
  <c r="AC119" i="2"/>
  <c r="AC115" i="2"/>
  <c r="AC111" i="2"/>
  <c r="AC107" i="2"/>
  <c r="AC103" i="2"/>
  <c r="AC99" i="2"/>
  <c r="AC95" i="2"/>
  <c r="AC91" i="2"/>
  <c r="AC87" i="2"/>
  <c r="AC83" i="2"/>
  <c r="AC79" i="2"/>
  <c r="AC75" i="2"/>
  <c r="AC71" i="2"/>
  <c r="AC67" i="2"/>
  <c r="AC63" i="2"/>
  <c r="AC59" i="2"/>
  <c r="AC55" i="2"/>
  <c r="AC293" i="2"/>
  <c r="AC289" i="2"/>
  <c r="AC285" i="2"/>
  <c r="AC281" i="2"/>
  <c r="AC277" i="2"/>
  <c r="AC273" i="2"/>
  <c r="AC269" i="2"/>
  <c r="AC265" i="2"/>
  <c r="AC261" i="2"/>
  <c r="AC257" i="2"/>
  <c r="AC253" i="2"/>
  <c r="AC249" i="2"/>
  <c r="AC245" i="2"/>
  <c r="AC241" i="2"/>
  <c r="AC237" i="2"/>
  <c r="AC233" i="2"/>
  <c r="AC229" i="2"/>
  <c r="AC225" i="2"/>
  <c r="AC221" i="2"/>
  <c r="AC217" i="2"/>
  <c r="AC213" i="2"/>
  <c r="AC209" i="2"/>
  <c r="AC205" i="2"/>
  <c r="AC201" i="2"/>
  <c r="AC197" i="2"/>
  <c r="AC193" i="2"/>
  <c r="AC189" i="2"/>
  <c r="AC185" i="2"/>
  <c r="AC181" i="2"/>
  <c r="AC177" i="2"/>
  <c r="AC173" i="2"/>
  <c r="AC169" i="2"/>
  <c r="AC165" i="2"/>
  <c r="AC161" i="2"/>
  <c r="AC157" i="2"/>
  <c r="AC153" i="2"/>
  <c r="AC149" i="2"/>
  <c r="AC145" i="2"/>
  <c r="AC141" i="2"/>
  <c r="AC137" i="2"/>
  <c r="AC133" i="2"/>
  <c r="AC129" i="2"/>
  <c r="AC125" i="2"/>
  <c r="AC121" i="2"/>
  <c r="AC117" i="2"/>
  <c r="AC113" i="2"/>
  <c r="AC109" i="2"/>
  <c r="AC105" i="2"/>
  <c r="AC101" i="2"/>
  <c r="AC97" i="2"/>
  <c r="AC93" i="2"/>
  <c r="AC89" i="2"/>
  <c r="AC85" i="2"/>
  <c r="AC81" i="2"/>
  <c r="AC77" i="2"/>
  <c r="AC73" i="2"/>
  <c r="AC69" i="2"/>
  <c r="AC65" i="2"/>
  <c r="AC61" i="2"/>
  <c r="AC57" i="2"/>
  <c r="AC53" i="2"/>
  <c r="AC29" i="2"/>
  <c r="BA4" i="3"/>
  <c r="B53" i="3" s="1"/>
  <c r="B52" i="3"/>
  <c r="V51" i="3"/>
  <c r="AH51" i="3"/>
  <c r="M51" i="3"/>
  <c r="AK51" i="3"/>
  <c r="P51" i="3"/>
  <c r="AB51" i="3"/>
  <c r="AN51" i="3"/>
  <c r="S51" i="3"/>
  <c r="AE51" i="3"/>
  <c r="AQ51" i="3"/>
  <c r="AG8" i="2"/>
  <c r="F8" i="2" s="1"/>
  <c r="BB3" i="3"/>
  <c r="BC3" i="3"/>
  <c r="T14" i="2"/>
  <c r="T22" i="2"/>
  <c r="T30" i="2"/>
  <c r="T38" i="2"/>
  <c r="T46" i="2"/>
  <c r="T55" i="2"/>
  <c r="T59" i="2"/>
  <c r="T67" i="2"/>
  <c r="T79" i="2"/>
  <c r="T87" i="2"/>
  <c r="T95" i="2"/>
  <c r="T103" i="2"/>
  <c r="T111" i="2"/>
  <c r="T119" i="2"/>
  <c r="T131" i="2"/>
  <c r="T139" i="2"/>
  <c r="T147" i="2"/>
  <c r="T155" i="2"/>
  <c r="T163" i="2"/>
  <c r="T171" i="2"/>
  <c r="T179" i="2"/>
  <c r="T191" i="2"/>
  <c r="T199" i="2"/>
  <c r="T207" i="2"/>
  <c r="T215" i="2"/>
  <c r="T223" i="2"/>
  <c r="T231" i="2"/>
  <c r="T239" i="2"/>
  <c r="T247" i="2"/>
  <c r="T255" i="2"/>
  <c r="T263" i="2"/>
  <c r="T275" i="2"/>
  <c r="T283" i="2"/>
  <c r="T291" i="2"/>
  <c r="T299" i="2"/>
  <c r="V299" i="2" s="1"/>
  <c r="T307" i="2"/>
  <c r="T315" i="2"/>
  <c r="V315" i="2" s="1"/>
  <c r="T323" i="2"/>
  <c r="V323" i="2" s="1"/>
  <c r="T331" i="2"/>
  <c r="V331" i="2" s="1"/>
  <c r="T339" i="2"/>
  <c r="T347" i="2"/>
  <c r="V347" i="2" s="1"/>
  <c r="T355" i="2"/>
  <c r="V355" i="2" s="1"/>
  <c r="T363" i="2"/>
  <c r="V363" i="2" s="1"/>
  <c r="T375" i="2"/>
  <c r="T383" i="2"/>
  <c r="V383" i="2" s="1"/>
  <c r="T391" i="2"/>
  <c r="V391" i="2" s="1"/>
  <c r="T399" i="2"/>
  <c r="V399" i="2" s="1"/>
  <c r="T407" i="2"/>
  <c r="T415" i="2"/>
  <c r="V415" i="2" s="1"/>
  <c r="T423" i="2"/>
  <c r="V423" i="2" s="1"/>
  <c r="T431" i="2"/>
  <c r="V431" i="2" s="1"/>
  <c r="T439" i="2"/>
  <c r="T447" i="2"/>
  <c r="V447" i="2" s="1"/>
  <c r="T455" i="2"/>
  <c r="V455" i="2" s="1"/>
  <c r="T463" i="2"/>
  <c r="V463" i="2" s="1"/>
  <c r="T471" i="2"/>
  <c r="V471" i="2" s="1"/>
  <c r="T479" i="2"/>
  <c r="V479" i="2" s="1"/>
  <c r="T487" i="2"/>
  <c r="V487" i="2" s="1"/>
  <c r="T495" i="2"/>
  <c r="V495" i="2" s="1"/>
  <c r="T503" i="2"/>
  <c r="T512" i="2"/>
  <c r="V512" i="2" s="1"/>
  <c r="T523" i="2"/>
  <c r="V523" i="2" s="1"/>
  <c r="T534" i="2"/>
  <c r="V534" i="2" s="1"/>
  <c r="T544" i="2"/>
  <c r="T555" i="2"/>
  <c r="V555" i="2" s="1"/>
  <c r="T566" i="2"/>
  <c r="V566" i="2" s="1"/>
  <c r="T576" i="2"/>
  <c r="V576" i="2" s="1"/>
  <c r="T587" i="2"/>
  <c r="T598" i="2"/>
  <c r="V598" i="2" s="1"/>
  <c r="T608" i="2"/>
  <c r="V608" i="2" s="1"/>
  <c r="T619" i="2"/>
  <c r="V619" i="2" s="1"/>
  <c r="T630" i="2"/>
  <c r="V630" i="2" s="1"/>
  <c r="T643" i="2"/>
  <c r="V643" i="2" s="1"/>
  <c r="T671" i="2"/>
  <c r="V671" i="2" s="1"/>
  <c r="T703" i="2"/>
  <c r="V703" i="2" s="1"/>
  <c r="T735" i="2"/>
  <c r="V735" i="2" s="1"/>
  <c r="T767" i="2"/>
  <c r="V767" i="2" s="1"/>
  <c r="T799" i="2"/>
  <c r="V799" i="2" s="1"/>
  <c r="T831" i="2"/>
  <c r="V831" i="2" s="1"/>
  <c r="T879" i="2"/>
  <c r="T911" i="2"/>
  <c r="V911" i="2" s="1"/>
  <c r="T943" i="2"/>
  <c r="V943" i="2" s="1"/>
  <c r="T975" i="2"/>
  <c r="V975" i="2" s="1"/>
  <c r="T1007" i="2"/>
  <c r="U37" i="2"/>
  <c r="U85" i="2"/>
  <c r="U117" i="2"/>
  <c r="U169" i="2"/>
  <c r="U297" i="2"/>
  <c r="W297" i="2" s="1"/>
  <c r="U425" i="2"/>
  <c r="W425" i="2" s="1"/>
  <c r="U553" i="2"/>
  <c r="W553" i="2" s="1"/>
  <c r="U619" i="2"/>
  <c r="W619" i="2" s="1"/>
  <c r="U709" i="2"/>
  <c r="W709" i="2" s="1"/>
  <c r="U952" i="2"/>
  <c r="W952" i="2" s="1"/>
  <c r="T15" i="2"/>
  <c r="T19" i="2"/>
  <c r="T23" i="2"/>
  <c r="T27" i="2"/>
  <c r="T31" i="2"/>
  <c r="T35" i="2"/>
  <c r="T39" i="2"/>
  <c r="T43" i="2"/>
  <c r="T47" i="2"/>
  <c r="T51" i="2"/>
  <c r="T56" i="2"/>
  <c r="T60" i="2"/>
  <c r="T64" i="2"/>
  <c r="T68" i="2"/>
  <c r="T72" i="2"/>
  <c r="T76" i="2"/>
  <c r="T80" i="2"/>
  <c r="T84" i="2"/>
  <c r="T88" i="2"/>
  <c r="T92" i="2"/>
  <c r="T96" i="2"/>
  <c r="T100" i="2"/>
  <c r="T104" i="2"/>
  <c r="T108" i="2"/>
  <c r="T112" i="2"/>
  <c r="T116" i="2"/>
  <c r="T120" i="2"/>
  <c r="T124" i="2"/>
  <c r="T128" i="2"/>
  <c r="T132" i="2"/>
  <c r="T136" i="2"/>
  <c r="T140" i="2"/>
  <c r="T144" i="2"/>
  <c r="T148" i="2"/>
  <c r="T152" i="2"/>
  <c r="T156" i="2"/>
  <c r="T160" i="2"/>
  <c r="T164" i="2"/>
  <c r="T168" i="2"/>
  <c r="T172" i="2"/>
  <c r="T176" i="2"/>
  <c r="T180" i="2"/>
  <c r="T184" i="2"/>
  <c r="T188" i="2"/>
  <c r="T192" i="2"/>
  <c r="T196" i="2"/>
  <c r="T200" i="2"/>
  <c r="T204" i="2"/>
  <c r="T208" i="2"/>
  <c r="T212" i="2"/>
  <c r="T216" i="2"/>
  <c r="T220" i="2"/>
  <c r="T224" i="2"/>
  <c r="T228" i="2"/>
  <c r="T232" i="2"/>
  <c r="T236" i="2"/>
  <c r="T240" i="2"/>
  <c r="T244" i="2"/>
  <c r="T248" i="2"/>
  <c r="T252" i="2"/>
  <c r="T256" i="2"/>
  <c r="T260" i="2"/>
  <c r="T264" i="2"/>
  <c r="T268" i="2"/>
  <c r="T272" i="2"/>
  <c r="T276" i="2"/>
  <c r="T280" i="2"/>
  <c r="T284" i="2"/>
  <c r="T288" i="2"/>
  <c r="T292" i="2"/>
  <c r="T296" i="2"/>
  <c r="V296" i="2" s="1"/>
  <c r="T300" i="2"/>
  <c r="V300" i="2" s="1"/>
  <c r="T304" i="2"/>
  <c r="V304" i="2" s="1"/>
  <c r="T308" i="2"/>
  <c r="T312" i="2"/>
  <c r="V312" i="2" s="1"/>
  <c r="T316" i="2"/>
  <c r="V316" i="2" s="1"/>
  <c r="T320" i="2"/>
  <c r="V320" i="2" s="1"/>
  <c r="T324" i="2"/>
  <c r="T328" i="2"/>
  <c r="V328" i="2" s="1"/>
  <c r="T332" i="2"/>
  <c r="V332" i="2" s="1"/>
  <c r="T336" i="2"/>
  <c r="V336" i="2" s="1"/>
  <c r="T340" i="2"/>
  <c r="T344" i="2"/>
  <c r="V344" i="2" s="1"/>
  <c r="T348" i="2"/>
  <c r="V348" i="2" s="1"/>
  <c r="T352" i="2"/>
  <c r="V352" i="2" s="1"/>
  <c r="T356" i="2"/>
  <c r="T360" i="2"/>
  <c r="V360" i="2" s="1"/>
  <c r="T364" i="2"/>
  <c r="V364" i="2" s="1"/>
  <c r="T368" i="2"/>
  <c r="V368" i="2" s="1"/>
  <c r="T372" i="2"/>
  <c r="V372" i="2" s="1"/>
  <c r="T376" i="2"/>
  <c r="V376" i="2" s="1"/>
  <c r="T380" i="2"/>
  <c r="V380" i="2" s="1"/>
  <c r="T384" i="2"/>
  <c r="V384" i="2" s="1"/>
  <c r="T388" i="2"/>
  <c r="T392" i="2"/>
  <c r="V392" i="2" s="1"/>
  <c r="T396" i="2"/>
  <c r="V396" i="2" s="1"/>
  <c r="T400" i="2"/>
  <c r="V400" i="2" s="1"/>
  <c r="T404" i="2"/>
  <c r="T408" i="2"/>
  <c r="V408" i="2" s="1"/>
  <c r="T412" i="2"/>
  <c r="V412" i="2" s="1"/>
  <c r="T416" i="2"/>
  <c r="V416" i="2" s="1"/>
  <c r="T420" i="2"/>
  <c r="T424" i="2"/>
  <c r="V424" i="2" s="1"/>
  <c r="T428" i="2"/>
  <c r="V428" i="2" s="1"/>
  <c r="T432" i="2"/>
  <c r="V432" i="2" s="1"/>
  <c r="T436" i="2"/>
  <c r="T440" i="2"/>
  <c r="V440" i="2" s="1"/>
  <c r="T444" i="2"/>
  <c r="V444" i="2" s="1"/>
  <c r="T448" i="2"/>
  <c r="V448" i="2" s="1"/>
  <c r="T452" i="2"/>
  <c r="T456" i="2"/>
  <c r="V456" i="2" s="1"/>
  <c r="T460" i="2"/>
  <c r="V460" i="2" s="1"/>
  <c r="T464" i="2"/>
  <c r="V464" i="2" s="1"/>
  <c r="T468" i="2"/>
  <c r="T472" i="2"/>
  <c r="V472" i="2" s="1"/>
  <c r="T476" i="2"/>
  <c r="V476" i="2" s="1"/>
  <c r="T480" i="2"/>
  <c r="V480" i="2" s="1"/>
  <c r="T484" i="2"/>
  <c r="T488" i="2"/>
  <c r="V488" i="2" s="1"/>
  <c r="T492" i="2"/>
  <c r="V492" i="2" s="1"/>
  <c r="T496" i="2"/>
  <c r="V496" i="2" s="1"/>
  <c r="T500" i="2"/>
  <c r="V500" i="2" s="1"/>
  <c r="T504" i="2"/>
  <c r="V504" i="2" s="1"/>
  <c r="T508" i="2"/>
  <c r="V508" i="2" s="1"/>
  <c r="T514" i="2"/>
  <c r="V514" i="2" s="1"/>
  <c r="T519" i="2"/>
  <c r="V519" i="2" s="1"/>
  <c r="T524" i="2"/>
  <c r="V524" i="2" s="1"/>
  <c r="T530" i="2"/>
  <c r="V530" i="2" s="1"/>
  <c r="T535" i="2"/>
  <c r="V535" i="2" s="1"/>
  <c r="T540" i="2"/>
  <c r="T546" i="2"/>
  <c r="V546" i="2" s="1"/>
  <c r="T551" i="2"/>
  <c r="V551" i="2" s="1"/>
  <c r="T556" i="2"/>
  <c r="V556" i="2" s="1"/>
  <c r="T562" i="2"/>
  <c r="T567" i="2"/>
  <c r="V567" i="2" s="1"/>
  <c r="T572" i="2"/>
  <c r="V572" i="2" s="1"/>
  <c r="T578" i="2"/>
  <c r="V578" i="2" s="1"/>
  <c r="T583" i="2"/>
  <c r="V583" i="2" s="1"/>
  <c r="T588" i="2"/>
  <c r="V588" i="2" s="1"/>
  <c r="T594" i="2"/>
  <c r="V594" i="2" s="1"/>
  <c r="T599" i="2"/>
  <c r="V599" i="2" s="1"/>
  <c r="T604" i="2"/>
  <c r="T610" i="2"/>
  <c r="V610" i="2" s="1"/>
  <c r="T615" i="2"/>
  <c r="V615" i="2" s="1"/>
  <c r="T620" i="2"/>
  <c r="V620" i="2" s="1"/>
  <c r="T626" i="2"/>
  <c r="V626" i="2" s="1"/>
  <c r="T631" i="2"/>
  <c r="V631" i="2" s="1"/>
  <c r="T636" i="2"/>
  <c r="V636" i="2" s="1"/>
  <c r="T644" i="2"/>
  <c r="V644" i="2" s="1"/>
  <c r="T659" i="2"/>
  <c r="T675" i="2"/>
  <c r="V675" i="2" s="1"/>
  <c r="T691" i="2"/>
  <c r="V691" i="2" s="1"/>
  <c r="T707" i="2"/>
  <c r="V707" i="2" s="1"/>
  <c r="T723" i="2"/>
  <c r="T739" i="2"/>
  <c r="V739" i="2" s="1"/>
  <c r="T755" i="2"/>
  <c r="V755" i="2" s="1"/>
  <c r="T771" i="2"/>
  <c r="V771" i="2" s="1"/>
  <c r="T787" i="2"/>
  <c r="T803" i="2"/>
  <c r="V803" i="2" s="1"/>
  <c r="T819" i="2"/>
  <c r="V819" i="2" s="1"/>
  <c r="T835" i="2"/>
  <c r="V835" i="2" s="1"/>
  <c r="T851" i="2"/>
  <c r="T867" i="2"/>
  <c r="V867" i="2" s="1"/>
  <c r="T883" i="2"/>
  <c r="V883" i="2" s="1"/>
  <c r="T899" i="2"/>
  <c r="V899" i="2" s="1"/>
  <c r="T915" i="2"/>
  <c r="T931" i="2"/>
  <c r="V931" i="2" s="1"/>
  <c r="T947" i="2"/>
  <c r="V947" i="2" s="1"/>
  <c r="T963" i="2"/>
  <c r="V963" i="2" s="1"/>
  <c r="T979" i="2"/>
  <c r="T995" i="2"/>
  <c r="V995" i="2" s="1"/>
  <c r="T52" i="2"/>
  <c r="U25" i="2"/>
  <c r="U41" i="2"/>
  <c r="U57" i="2"/>
  <c r="U73" i="2"/>
  <c r="U89" i="2"/>
  <c r="U105" i="2"/>
  <c r="U121" i="2"/>
  <c r="U142" i="2"/>
  <c r="U185" i="2"/>
  <c r="U249" i="2"/>
  <c r="U313" i="2"/>
  <c r="W313" i="2" s="1"/>
  <c r="U377" i="2"/>
  <c r="W377" i="2" s="1"/>
  <c r="U441" i="2"/>
  <c r="W441" i="2" s="1"/>
  <c r="U505" i="2"/>
  <c r="W505" i="2" s="1"/>
  <c r="U569" i="2"/>
  <c r="W569" i="2" s="1"/>
  <c r="U640" i="2"/>
  <c r="W640" i="2" s="1"/>
  <c r="U760" i="2"/>
  <c r="W760" i="2" s="1"/>
  <c r="T71" i="2"/>
  <c r="T12" i="2"/>
  <c r="V12" i="2" s="1"/>
  <c r="Y12" i="2" s="1"/>
  <c r="T16" i="2"/>
  <c r="T20" i="2"/>
  <c r="T24" i="2"/>
  <c r="T28" i="2"/>
  <c r="T32" i="2"/>
  <c r="T36" i="2"/>
  <c r="T40" i="2"/>
  <c r="T44" i="2"/>
  <c r="T48" i="2"/>
  <c r="T53" i="2"/>
  <c r="T57" i="2"/>
  <c r="T61" i="2"/>
  <c r="T65" i="2"/>
  <c r="T69" i="2"/>
  <c r="T73" i="2"/>
  <c r="T77" i="2"/>
  <c r="T81" i="2"/>
  <c r="T85" i="2"/>
  <c r="T89" i="2"/>
  <c r="T93" i="2"/>
  <c r="T97" i="2"/>
  <c r="T101" i="2"/>
  <c r="T105" i="2"/>
  <c r="T109" i="2"/>
  <c r="T113" i="2"/>
  <c r="T117" i="2"/>
  <c r="T121" i="2"/>
  <c r="T125" i="2"/>
  <c r="T129" i="2"/>
  <c r="T133" i="2"/>
  <c r="T137" i="2"/>
  <c r="T141" i="2"/>
  <c r="T145" i="2"/>
  <c r="T149" i="2"/>
  <c r="T153" i="2"/>
  <c r="T157" i="2"/>
  <c r="T161" i="2"/>
  <c r="T165" i="2"/>
  <c r="T169" i="2"/>
  <c r="T173" i="2"/>
  <c r="T177" i="2"/>
  <c r="T181" i="2"/>
  <c r="T185" i="2"/>
  <c r="T189" i="2"/>
  <c r="T193" i="2"/>
  <c r="T197" i="2"/>
  <c r="T201" i="2"/>
  <c r="T205" i="2"/>
  <c r="T209" i="2"/>
  <c r="T213" i="2"/>
  <c r="T217" i="2"/>
  <c r="T221" i="2"/>
  <c r="T225" i="2"/>
  <c r="T229" i="2"/>
  <c r="T233" i="2"/>
  <c r="T237" i="2"/>
  <c r="T241" i="2"/>
  <c r="T245" i="2"/>
  <c r="T249" i="2"/>
  <c r="T253" i="2"/>
  <c r="T257" i="2"/>
  <c r="T261" i="2"/>
  <c r="T265" i="2"/>
  <c r="T269" i="2"/>
  <c r="T273" i="2"/>
  <c r="T277" i="2"/>
  <c r="T281" i="2"/>
  <c r="T285" i="2"/>
  <c r="T289" i="2"/>
  <c r="T293" i="2"/>
  <c r="T297" i="2"/>
  <c r="T301" i="2"/>
  <c r="V301" i="2" s="1"/>
  <c r="T305" i="2"/>
  <c r="V305" i="2" s="1"/>
  <c r="T309" i="2"/>
  <c r="V309" i="2" s="1"/>
  <c r="T313" i="2"/>
  <c r="T317" i="2"/>
  <c r="V317" i="2" s="1"/>
  <c r="T321" i="2"/>
  <c r="V321" i="2" s="1"/>
  <c r="T325" i="2"/>
  <c r="V325" i="2" s="1"/>
  <c r="T329" i="2"/>
  <c r="T333" i="2"/>
  <c r="V333" i="2" s="1"/>
  <c r="T337" i="2"/>
  <c r="V337" i="2" s="1"/>
  <c r="T341" i="2"/>
  <c r="V341" i="2" s="1"/>
  <c r="T345" i="2"/>
  <c r="T349" i="2"/>
  <c r="V349" i="2" s="1"/>
  <c r="T353" i="2"/>
  <c r="V353" i="2" s="1"/>
  <c r="T357" i="2"/>
  <c r="V357" i="2" s="1"/>
  <c r="T361" i="2"/>
  <c r="T365" i="2"/>
  <c r="V365" i="2" s="1"/>
  <c r="T369" i="2"/>
  <c r="V369" i="2" s="1"/>
  <c r="T373" i="2"/>
  <c r="V373" i="2" s="1"/>
  <c r="T377" i="2"/>
  <c r="T381" i="2"/>
  <c r="V381" i="2" s="1"/>
  <c r="T385" i="2"/>
  <c r="V385" i="2" s="1"/>
  <c r="T389" i="2"/>
  <c r="V389" i="2" s="1"/>
  <c r="T393" i="2"/>
  <c r="T397" i="2"/>
  <c r="V397" i="2" s="1"/>
  <c r="T401" i="2"/>
  <c r="V401" i="2" s="1"/>
  <c r="T405" i="2"/>
  <c r="V405" i="2" s="1"/>
  <c r="T409" i="2"/>
  <c r="T413" i="2"/>
  <c r="V413" i="2" s="1"/>
  <c r="T417" i="2"/>
  <c r="V417" i="2" s="1"/>
  <c r="T421" i="2"/>
  <c r="V421" i="2" s="1"/>
  <c r="T425" i="2"/>
  <c r="V425" i="2" s="1"/>
  <c r="T429" i="2"/>
  <c r="V429" i="2" s="1"/>
  <c r="T433" i="2"/>
  <c r="V433" i="2" s="1"/>
  <c r="T437" i="2"/>
  <c r="V437" i="2" s="1"/>
  <c r="T441" i="2"/>
  <c r="T445" i="2"/>
  <c r="V445" i="2" s="1"/>
  <c r="T449" i="2"/>
  <c r="V449" i="2" s="1"/>
  <c r="T453" i="2"/>
  <c r="V453" i="2" s="1"/>
  <c r="T457" i="2"/>
  <c r="T461" i="2"/>
  <c r="V461" i="2" s="1"/>
  <c r="T465" i="2"/>
  <c r="V465" i="2" s="1"/>
  <c r="T469" i="2"/>
  <c r="V469" i="2" s="1"/>
  <c r="T473" i="2"/>
  <c r="T477" i="2"/>
  <c r="V477" i="2" s="1"/>
  <c r="T481" i="2"/>
  <c r="V481" i="2" s="1"/>
  <c r="T485" i="2"/>
  <c r="V485" i="2" s="1"/>
  <c r="T489" i="2"/>
  <c r="T493" i="2"/>
  <c r="V493" i="2" s="1"/>
  <c r="T497" i="2"/>
  <c r="V497" i="2" s="1"/>
  <c r="T501" i="2"/>
  <c r="V501" i="2" s="1"/>
  <c r="T505" i="2"/>
  <c r="T510" i="2"/>
  <c r="V510" i="2" s="1"/>
  <c r="T515" i="2"/>
  <c r="V515" i="2" s="1"/>
  <c r="T520" i="2"/>
  <c r="V520" i="2" s="1"/>
  <c r="T526" i="2"/>
  <c r="T531" i="2"/>
  <c r="V531" i="2" s="1"/>
  <c r="T536" i="2"/>
  <c r="V536" i="2" s="1"/>
  <c r="T542" i="2"/>
  <c r="V542" i="2" s="1"/>
  <c r="T547" i="2"/>
  <c r="T552" i="2"/>
  <c r="V552" i="2" s="1"/>
  <c r="T558" i="2"/>
  <c r="V558" i="2" s="1"/>
  <c r="T563" i="2"/>
  <c r="V563" i="2" s="1"/>
  <c r="T568" i="2"/>
  <c r="T574" i="2"/>
  <c r="V574" i="2" s="1"/>
  <c r="T579" i="2"/>
  <c r="V579" i="2" s="1"/>
  <c r="T584" i="2"/>
  <c r="V584" i="2" s="1"/>
  <c r="T590" i="2"/>
  <c r="T595" i="2"/>
  <c r="V595" i="2" s="1"/>
  <c r="T600" i="2"/>
  <c r="V600" i="2" s="1"/>
  <c r="T606" i="2"/>
  <c r="V606" i="2" s="1"/>
  <c r="T611" i="2"/>
  <c r="T616" i="2"/>
  <c r="V616" i="2" s="1"/>
  <c r="T622" i="2"/>
  <c r="V622" i="2" s="1"/>
  <c r="T627" i="2"/>
  <c r="V627" i="2" s="1"/>
  <c r="T632" i="2"/>
  <c r="T639" i="2"/>
  <c r="V639" i="2" s="1"/>
  <c r="T647" i="2"/>
  <c r="V647" i="2" s="1"/>
  <c r="T663" i="2"/>
  <c r="V663" i="2" s="1"/>
  <c r="T679" i="2"/>
  <c r="V679" i="2" s="1"/>
  <c r="T695" i="2"/>
  <c r="V695" i="2" s="1"/>
  <c r="T711" i="2"/>
  <c r="V711" i="2" s="1"/>
  <c r="T727" i="2"/>
  <c r="V727" i="2" s="1"/>
  <c r="T743" i="2"/>
  <c r="T759" i="2"/>
  <c r="V759" i="2" s="1"/>
  <c r="T775" i="2"/>
  <c r="V775" i="2" s="1"/>
  <c r="T791" i="2"/>
  <c r="V791" i="2" s="1"/>
  <c r="T807" i="2"/>
  <c r="T823" i="2"/>
  <c r="V823" i="2" s="1"/>
  <c r="T839" i="2"/>
  <c r="V839" i="2" s="1"/>
  <c r="T855" i="2"/>
  <c r="V855" i="2" s="1"/>
  <c r="T871" i="2"/>
  <c r="T887" i="2"/>
  <c r="V887" i="2" s="1"/>
  <c r="T903" i="2"/>
  <c r="V903" i="2" s="1"/>
  <c r="T919" i="2"/>
  <c r="V919" i="2" s="1"/>
  <c r="T935" i="2"/>
  <c r="T951" i="2"/>
  <c r="V951" i="2" s="1"/>
  <c r="T967" i="2"/>
  <c r="V967" i="2" s="1"/>
  <c r="T983" i="2"/>
  <c r="V983" i="2" s="1"/>
  <c r="T999" i="2"/>
  <c r="U29" i="2"/>
  <c r="U45" i="2"/>
  <c r="U61" i="2"/>
  <c r="U77" i="2"/>
  <c r="U93" i="2"/>
  <c r="U109" i="2"/>
  <c r="U126" i="2"/>
  <c r="U148" i="2"/>
  <c r="U201" i="2"/>
  <c r="U265" i="2"/>
  <c r="U329" i="2"/>
  <c r="W329" i="2" s="1"/>
  <c r="U393" i="2"/>
  <c r="W393" i="2" s="1"/>
  <c r="U457" i="2"/>
  <c r="W457" i="2" s="1"/>
  <c r="U521" i="2"/>
  <c r="W521" i="2" s="1"/>
  <c r="U585" i="2"/>
  <c r="U661" i="2"/>
  <c r="W661" i="2" s="1"/>
  <c r="Y4" i="2"/>
  <c r="U1007" i="2"/>
  <c r="W1007" i="2" s="1"/>
  <c r="U1003" i="2"/>
  <c r="W1003" i="2" s="1"/>
  <c r="U999" i="2"/>
  <c r="W999" i="2" s="1"/>
  <c r="U995" i="2"/>
  <c r="W995" i="2" s="1"/>
  <c r="U991" i="2"/>
  <c r="W991" i="2" s="1"/>
  <c r="U987" i="2"/>
  <c r="W987" i="2" s="1"/>
  <c r="U983" i="2"/>
  <c r="W983" i="2" s="1"/>
  <c r="U979" i="2"/>
  <c r="W979" i="2" s="1"/>
  <c r="U975" i="2"/>
  <c r="W975" i="2" s="1"/>
  <c r="U971" i="2"/>
  <c r="W971" i="2" s="1"/>
  <c r="U967" i="2"/>
  <c r="W967" i="2" s="1"/>
  <c r="U963" i="2"/>
  <c r="W963" i="2" s="1"/>
  <c r="U959" i="2"/>
  <c r="W959" i="2" s="1"/>
  <c r="U955" i="2"/>
  <c r="W955" i="2" s="1"/>
  <c r="U951" i="2"/>
  <c r="W951" i="2" s="1"/>
  <c r="U947" i="2"/>
  <c r="W947" i="2" s="1"/>
  <c r="U943" i="2"/>
  <c r="W943" i="2" s="1"/>
  <c r="U939" i="2"/>
  <c r="W939" i="2" s="1"/>
  <c r="U935" i="2"/>
  <c r="W935" i="2" s="1"/>
  <c r="U931" i="2"/>
  <c r="W931" i="2" s="1"/>
  <c r="U927" i="2"/>
  <c r="W927" i="2" s="1"/>
  <c r="U923" i="2"/>
  <c r="W923" i="2" s="1"/>
  <c r="U919" i="2"/>
  <c r="W919" i="2" s="1"/>
  <c r="U915" i="2"/>
  <c r="W915" i="2" s="1"/>
  <c r="U911" i="2"/>
  <c r="W911" i="2" s="1"/>
  <c r="U907" i="2"/>
  <c r="W907" i="2" s="1"/>
  <c r="U903" i="2"/>
  <c r="W903" i="2" s="1"/>
  <c r="U899" i="2"/>
  <c r="W899" i="2" s="1"/>
  <c r="U895" i="2"/>
  <c r="W895" i="2" s="1"/>
  <c r="U891" i="2"/>
  <c r="W891" i="2" s="1"/>
  <c r="U887" i="2"/>
  <c r="W887" i="2" s="1"/>
  <c r="U883" i="2"/>
  <c r="W883" i="2" s="1"/>
  <c r="U879" i="2"/>
  <c r="W879" i="2" s="1"/>
  <c r="U875" i="2"/>
  <c r="W875" i="2" s="1"/>
  <c r="U871" i="2"/>
  <c r="W871" i="2" s="1"/>
  <c r="U867" i="2"/>
  <c r="W867" i="2" s="1"/>
  <c r="U863" i="2"/>
  <c r="W863" i="2" s="1"/>
  <c r="U859" i="2"/>
  <c r="W859" i="2" s="1"/>
  <c r="U855" i="2"/>
  <c r="W855" i="2" s="1"/>
  <c r="U851" i="2"/>
  <c r="W851" i="2" s="1"/>
  <c r="U847" i="2"/>
  <c r="W847" i="2" s="1"/>
  <c r="U843" i="2"/>
  <c r="W843" i="2" s="1"/>
  <c r="U839" i="2"/>
  <c r="W839" i="2" s="1"/>
  <c r="U835" i="2"/>
  <c r="W835" i="2" s="1"/>
  <c r="U831" i="2"/>
  <c r="W831" i="2" s="1"/>
  <c r="U827" i="2"/>
  <c r="W827" i="2" s="1"/>
  <c r="U823" i="2"/>
  <c r="W823" i="2" s="1"/>
  <c r="U819" i="2"/>
  <c r="W819" i="2" s="1"/>
  <c r="U815" i="2"/>
  <c r="W815" i="2" s="1"/>
  <c r="U811" i="2"/>
  <c r="W811" i="2" s="1"/>
  <c r="U807" i="2"/>
  <c r="W807" i="2" s="1"/>
  <c r="U803" i="2"/>
  <c r="W803" i="2" s="1"/>
  <c r="U799" i="2"/>
  <c r="W799" i="2" s="1"/>
  <c r="U795" i="2"/>
  <c r="W795" i="2" s="1"/>
  <c r="U791" i="2"/>
  <c r="W791" i="2" s="1"/>
  <c r="U787" i="2"/>
  <c r="W787" i="2" s="1"/>
  <c r="U783" i="2"/>
  <c r="W783" i="2" s="1"/>
  <c r="U779" i="2"/>
  <c r="W779" i="2" s="1"/>
  <c r="U775" i="2"/>
  <c r="W775" i="2" s="1"/>
  <c r="U771" i="2"/>
  <c r="W771" i="2" s="1"/>
  <c r="U767" i="2"/>
  <c r="W767" i="2" s="1"/>
  <c r="U763" i="2"/>
  <c r="W763" i="2" s="1"/>
  <c r="U759" i="2"/>
  <c r="W759" i="2" s="1"/>
  <c r="U755" i="2"/>
  <c r="W755" i="2" s="1"/>
  <c r="U751" i="2"/>
  <c r="W751" i="2" s="1"/>
  <c r="U747" i="2"/>
  <c r="W747" i="2" s="1"/>
  <c r="U743" i="2"/>
  <c r="W743" i="2" s="1"/>
  <c r="U739" i="2"/>
  <c r="W739" i="2" s="1"/>
  <c r="U735" i="2"/>
  <c r="W735" i="2" s="1"/>
  <c r="U731" i="2"/>
  <c r="W731" i="2" s="1"/>
  <c r="U727" i="2"/>
  <c r="W727" i="2" s="1"/>
  <c r="U723" i="2"/>
  <c r="W723" i="2" s="1"/>
  <c r="U719" i="2"/>
  <c r="W719" i="2" s="1"/>
  <c r="U715" i="2"/>
  <c r="W715" i="2" s="1"/>
  <c r="U711" i="2"/>
  <c r="W711" i="2" s="1"/>
  <c r="U707" i="2"/>
  <c r="W707" i="2" s="1"/>
  <c r="U703" i="2"/>
  <c r="W703" i="2" s="1"/>
  <c r="U699" i="2"/>
  <c r="W699" i="2" s="1"/>
  <c r="U695" i="2"/>
  <c r="W695" i="2" s="1"/>
  <c r="U1010" i="2"/>
  <c r="W1010" i="2" s="1"/>
  <c r="U1006" i="2"/>
  <c r="W1006" i="2" s="1"/>
  <c r="U1002" i="2"/>
  <c r="W1002" i="2" s="1"/>
  <c r="U998" i="2"/>
  <c r="W998" i="2" s="1"/>
  <c r="U994" i="2"/>
  <c r="W994" i="2" s="1"/>
  <c r="U990" i="2"/>
  <c r="W990" i="2" s="1"/>
  <c r="U986" i="2"/>
  <c r="W986" i="2" s="1"/>
  <c r="U982" i="2"/>
  <c r="W982" i="2" s="1"/>
  <c r="U978" i="2"/>
  <c r="W978" i="2" s="1"/>
  <c r="U974" i="2"/>
  <c r="W974" i="2" s="1"/>
  <c r="U970" i="2"/>
  <c r="W970" i="2" s="1"/>
  <c r="U966" i="2"/>
  <c r="W966" i="2" s="1"/>
  <c r="U962" i="2"/>
  <c r="W962" i="2" s="1"/>
  <c r="U958" i="2"/>
  <c r="W958" i="2" s="1"/>
  <c r="U954" i="2"/>
  <c r="W954" i="2" s="1"/>
  <c r="U950" i="2"/>
  <c r="W950" i="2" s="1"/>
  <c r="U946" i="2"/>
  <c r="W946" i="2" s="1"/>
  <c r="U942" i="2"/>
  <c r="W942" i="2" s="1"/>
  <c r="U938" i="2"/>
  <c r="W938" i="2" s="1"/>
  <c r="U934" i="2"/>
  <c r="W934" i="2" s="1"/>
  <c r="U930" i="2"/>
  <c r="W930" i="2" s="1"/>
  <c r="U926" i="2"/>
  <c r="W926" i="2" s="1"/>
  <c r="U922" i="2"/>
  <c r="W922" i="2" s="1"/>
  <c r="U918" i="2"/>
  <c r="W918" i="2" s="1"/>
  <c r="U914" i="2"/>
  <c r="W914" i="2" s="1"/>
  <c r="U910" i="2"/>
  <c r="W910" i="2" s="1"/>
  <c r="U906" i="2"/>
  <c r="W906" i="2" s="1"/>
  <c r="U902" i="2"/>
  <c r="W902" i="2" s="1"/>
  <c r="U898" i="2"/>
  <c r="W898" i="2" s="1"/>
  <c r="U894" i="2"/>
  <c r="W894" i="2" s="1"/>
  <c r="U890" i="2"/>
  <c r="W890" i="2" s="1"/>
  <c r="U886" i="2"/>
  <c r="W886" i="2" s="1"/>
  <c r="U882" i="2"/>
  <c r="W882" i="2" s="1"/>
  <c r="U878" i="2"/>
  <c r="W878" i="2" s="1"/>
  <c r="U874" i="2"/>
  <c r="W874" i="2" s="1"/>
  <c r="U870" i="2"/>
  <c r="W870" i="2" s="1"/>
  <c r="U866" i="2"/>
  <c r="W866" i="2" s="1"/>
  <c r="U862" i="2"/>
  <c r="W862" i="2" s="1"/>
  <c r="U858" i="2"/>
  <c r="W858" i="2" s="1"/>
  <c r="U854" i="2"/>
  <c r="W854" i="2" s="1"/>
  <c r="U850" i="2"/>
  <c r="W850" i="2" s="1"/>
  <c r="U846" i="2"/>
  <c r="W846" i="2" s="1"/>
  <c r="U842" i="2"/>
  <c r="W842" i="2" s="1"/>
  <c r="U838" i="2"/>
  <c r="W838" i="2" s="1"/>
  <c r="U834" i="2"/>
  <c r="W834" i="2" s="1"/>
  <c r="U830" i="2"/>
  <c r="W830" i="2" s="1"/>
  <c r="U826" i="2"/>
  <c r="W826" i="2" s="1"/>
  <c r="U822" i="2"/>
  <c r="W822" i="2" s="1"/>
  <c r="U818" i="2"/>
  <c r="W818" i="2" s="1"/>
  <c r="U814" i="2"/>
  <c r="W814" i="2" s="1"/>
  <c r="U810" i="2"/>
  <c r="W810" i="2" s="1"/>
  <c r="U806" i="2"/>
  <c r="W806" i="2" s="1"/>
  <c r="U802" i="2"/>
  <c r="W802" i="2" s="1"/>
  <c r="U798" i="2"/>
  <c r="W798" i="2" s="1"/>
  <c r="U794" i="2"/>
  <c r="W794" i="2" s="1"/>
  <c r="U790" i="2"/>
  <c r="W790" i="2" s="1"/>
  <c r="U786" i="2"/>
  <c r="W786" i="2" s="1"/>
  <c r="U782" i="2"/>
  <c r="W782" i="2" s="1"/>
  <c r="U778" i="2"/>
  <c r="W778" i="2" s="1"/>
  <c r="U774" i="2"/>
  <c r="W774" i="2" s="1"/>
  <c r="U770" i="2"/>
  <c r="W770" i="2" s="1"/>
  <c r="U766" i="2"/>
  <c r="W766" i="2" s="1"/>
  <c r="U762" i="2"/>
  <c r="W762" i="2" s="1"/>
  <c r="U758" i="2"/>
  <c r="W758" i="2" s="1"/>
  <c r="U754" i="2"/>
  <c r="W754" i="2" s="1"/>
  <c r="U750" i="2"/>
  <c r="W750" i="2" s="1"/>
  <c r="U746" i="2"/>
  <c r="W746" i="2" s="1"/>
  <c r="U742" i="2"/>
  <c r="W742" i="2" s="1"/>
  <c r="U738" i="2"/>
  <c r="W738" i="2" s="1"/>
  <c r="U734" i="2"/>
  <c r="W734" i="2" s="1"/>
  <c r="U730" i="2"/>
  <c r="W730" i="2" s="1"/>
  <c r="U726" i="2"/>
  <c r="W726" i="2" s="1"/>
  <c r="U722" i="2"/>
  <c r="W722" i="2" s="1"/>
  <c r="U718" i="2"/>
  <c r="W718" i="2" s="1"/>
  <c r="U714" i="2"/>
  <c r="W714" i="2" s="1"/>
  <c r="U710" i="2"/>
  <c r="W710" i="2" s="1"/>
  <c r="U706" i="2"/>
  <c r="W706" i="2" s="1"/>
  <c r="U702" i="2"/>
  <c r="W702" i="2" s="1"/>
  <c r="U698" i="2"/>
  <c r="W698" i="2" s="1"/>
  <c r="U694" i="2"/>
  <c r="W694" i="2" s="1"/>
  <c r="U690" i="2"/>
  <c r="W690" i="2" s="1"/>
  <c r="U686" i="2"/>
  <c r="W686" i="2" s="1"/>
  <c r="U682" i="2"/>
  <c r="W682" i="2" s="1"/>
  <c r="U678" i="2"/>
  <c r="W678" i="2" s="1"/>
  <c r="U674" i="2"/>
  <c r="W674" i="2" s="1"/>
  <c r="U670" i="2"/>
  <c r="W670" i="2" s="1"/>
  <c r="U666" i="2"/>
  <c r="W666" i="2" s="1"/>
  <c r="U662" i="2"/>
  <c r="W662" i="2" s="1"/>
  <c r="U658" i="2"/>
  <c r="W658" i="2" s="1"/>
  <c r="U654" i="2"/>
  <c r="W654" i="2" s="1"/>
  <c r="U650" i="2"/>
  <c r="W650" i="2" s="1"/>
  <c r="U646" i="2"/>
  <c r="W646" i="2" s="1"/>
  <c r="U642" i="2"/>
  <c r="W642" i="2" s="1"/>
  <c r="U638" i="2"/>
  <c r="W638" i="2" s="1"/>
  <c r="U634" i="2"/>
  <c r="W634" i="2" s="1"/>
  <c r="U630" i="2"/>
  <c r="W630" i="2" s="1"/>
  <c r="U626" i="2"/>
  <c r="W626" i="2" s="1"/>
  <c r="U622" i="2"/>
  <c r="W622" i="2" s="1"/>
  <c r="U618" i="2"/>
  <c r="W618" i="2" s="1"/>
  <c r="U614" i="2"/>
  <c r="W614" i="2" s="1"/>
  <c r="U1009" i="2"/>
  <c r="W1009" i="2" s="1"/>
  <c r="U1005" i="2"/>
  <c r="W1005" i="2" s="1"/>
  <c r="U1001" i="2"/>
  <c r="W1001" i="2" s="1"/>
  <c r="U997" i="2"/>
  <c r="W997" i="2" s="1"/>
  <c r="U993" i="2"/>
  <c r="W993" i="2" s="1"/>
  <c r="U989" i="2"/>
  <c r="W989" i="2" s="1"/>
  <c r="U985" i="2"/>
  <c r="U981" i="2"/>
  <c r="W981" i="2" s="1"/>
  <c r="U977" i="2"/>
  <c r="W977" i="2" s="1"/>
  <c r="U973" i="2"/>
  <c r="W973" i="2" s="1"/>
  <c r="U969" i="2"/>
  <c r="W969" i="2" s="1"/>
  <c r="U965" i="2"/>
  <c r="W965" i="2" s="1"/>
  <c r="U961" i="2"/>
  <c r="W961" i="2" s="1"/>
  <c r="U957" i="2"/>
  <c r="W957" i="2" s="1"/>
  <c r="U953" i="2"/>
  <c r="W953" i="2" s="1"/>
  <c r="U949" i="2"/>
  <c r="W949" i="2" s="1"/>
  <c r="U945" i="2"/>
  <c r="W945" i="2" s="1"/>
  <c r="U941" i="2"/>
  <c r="W941" i="2" s="1"/>
  <c r="U937" i="2"/>
  <c r="W937" i="2" s="1"/>
  <c r="U933" i="2"/>
  <c r="W933" i="2" s="1"/>
  <c r="U929" i="2"/>
  <c r="W929" i="2" s="1"/>
  <c r="U925" i="2"/>
  <c r="W925" i="2" s="1"/>
  <c r="U921" i="2"/>
  <c r="W921" i="2" s="1"/>
  <c r="U917" i="2"/>
  <c r="W917" i="2" s="1"/>
  <c r="U913" i="2"/>
  <c r="W913" i="2" s="1"/>
  <c r="U909" i="2"/>
  <c r="W909" i="2" s="1"/>
  <c r="U905" i="2"/>
  <c r="W905" i="2" s="1"/>
  <c r="U901" i="2"/>
  <c r="W901" i="2" s="1"/>
  <c r="U897" i="2"/>
  <c r="W897" i="2" s="1"/>
  <c r="U893" i="2"/>
  <c r="W893" i="2" s="1"/>
  <c r="U889" i="2"/>
  <c r="W889" i="2" s="1"/>
  <c r="U885" i="2"/>
  <c r="W885" i="2" s="1"/>
  <c r="U881" i="2"/>
  <c r="W881" i="2" s="1"/>
  <c r="U877" i="2"/>
  <c r="W877" i="2" s="1"/>
  <c r="U873" i="2"/>
  <c r="W873" i="2" s="1"/>
  <c r="U869" i="2"/>
  <c r="W869" i="2" s="1"/>
  <c r="U865" i="2"/>
  <c r="W865" i="2" s="1"/>
  <c r="U861" i="2"/>
  <c r="W861" i="2" s="1"/>
  <c r="U857" i="2"/>
  <c r="W857" i="2" s="1"/>
  <c r="U853" i="2"/>
  <c r="W853" i="2" s="1"/>
  <c r="U849" i="2"/>
  <c r="W849" i="2" s="1"/>
  <c r="U845" i="2"/>
  <c r="W845" i="2" s="1"/>
  <c r="U841" i="2"/>
  <c r="W841" i="2" s="1"/>
  <c r="U837" i="2"/>
  <c r="W837" i="2" s="1"/>
  <c r="U833" i="2"/>
  <c r="W833" i="2" s="1"/>
  <c r="U829" i="2"/>
  <c r="W829" i="2" s="1"/>
  <c r="U825" i="2"/>
  <c r="W825" i="2" s="1"/>
  <c r="U821" i="2"/>
  <c r="W821" i="2" s="1"/>
  <c r="U817" i="2"/>
  <c r="W817" i="2" s="1"/>
  <c r="U813" i="2"/>
  <c r="W813" i="2" s="1"/>
  <c r="U809" i="2"/>
  <c r="W809" i="2" s="1"/>
  <c r="U805" i="2"/>
  <c r="W805" i="2" s="1"/>
  <c r="U801" i="2"/>
  <c r="W801" i="2" s="1"/>
  <c r="U797" i="2"/>
  <c r="W797" i="2" s="1"/>
  <c r="U793" i="2"/>
  <c r="W793" i="2" s="1"/>
  <c r="U789" i="2"/>
  <c r="W789" i="2" s="1"/>
  <c r="U785" i="2"/>
  <c r="W785" i="2" s="1"/>
  <c r="U781" i="2"/>
  <c r="W781" i="2" s="1"/>
  <c r="U777" i="2"/>
  <c r="W777" i="2" s="1"/>
  <c r="U773" i="2"/>
  <c r="W773" i="2" s="1"/>
  <c r="U769" i="2"/>
  <c r="W769" i="2" s="1"/>
  <c r="U765" i="2"/>
  <c r="W765" i="2" s="1"/>
  <c r="U761" i="2"/>
  <c r="W761" i="2" s="1"/>
  <c r="U757" i="2"/>
  <c r="W757" i="2" s="1"/>
  <c r="U753" i="2"/>
  <c r="W753" i="2" s="1"/>
  <c r="U749" i="2"/>
  <c r="W749" i="2" s="1"/>
  <c r="U745" i="2"/>
  <c r="W745" i="2" s="1"/>
  <c r="U741" i="2"/>
  <c r="W741" i="2" s="1"/>
  <c r="U737" i="2"/>
  <c r="W737" i="2" s="1"/>
  <c r="U733" i="2"/>
  <c r="W733" i="2" s="1"/>
  <c r="U729" i="2"/>
  <c r="W729" i="2" s="1"/>
  <c r="U725" i="2"/>
  <c r="W725" i="2" s="1"/>
  <c r="U996" i="2"/>
  <c r="W996" i="2" s="1"/>
  <c r="U980" i="2"/>
  <c r="W980" i="2" s="1"/>
  <c r="U964" i="2"/>
  <c r="W964" i="2" s="1"/>
  <c r="U948" i="2"/>
  <c r="W948" i="2" s="1"/>
  <c r="U932" i="2"/>
  <c r="W932" i="2" s="1"/>
  <c r="U916" i="2"/>
  <c r="W916" i="2" s="1"/>
  <c r="U900" i="2"/>
  <c r="W900" i="2" s="1"/>
  <c r="U884" i="2"/>
  <c r="W884" i="2" s="1"/>
  <c r="U868" i="2"/>
  <c r="W868" i="2" s="1"/>
  <c r="U852" i="2"/>
  <c r="W852" i="2" s="1"/>
  <c r="U836" i="2"/>
  <c r="W836" i="2" s="1"/>
  <c r="U820" i="2"/>
  <c r="W820" i="2" s="1"/>
  <c r="U804" i="2"/>
  <c r="W804" i="2" s="1"/>
  <c r="U788" i="2"/>
  <c r="W788" i="2" s="1"/>
  <c r="U772" i="2"/>
  <c r="W772" i="2" s="1"/>
  <c r="U756" i="2"/>
  <c r="W756" i="2" s="1"/>
  <c r="U740" i="2"/>
  <c r="W740" i="2" s="1"/>
  <c r="U724" i="2"/>
  <c r="W724" i="2" s="1"/>
  <c r="U716" i="2"/>
  <c r="W716" i="2" s="1"/>
  <c r="U708" i="2"/>
  <c r="W708" i="2" s="1"/>
  <c r="U700" i="2"/>
  <c r="W700" i="2" s="1"/>
  <c r="U692" i="2"/>
  <c r="W692" i="2" s="1"/>
  <c r="U687" i="2"/>
  <c r="W687" i="2" s="1"/>
  <c r="U681" i="2"/>
  <c r="W681" i="2" s="1"/>
  <c r="U676" i="2"/>
  <c r="W676" i="2" s="1"/>
  <c r="U671" i="2"/>
  <c r="W671" i="2" s="1"/>
  <c r="U665" i="2"/>
  <c r="W665" i="2" s="1"/>
  <c r="U660" i="2"/>
  <c r="W660" i="2" s="1"/>
  <c r="U655" i="2"/>
  <c r="W655" i="2" s="1"/>
  <c r="U649" i="2"/>
  <c r="W649" i="2" s="1"/>
  <c r="U644" i="2"/>
  <c r="W644" i="2" s="1"/>
  <c r="U639" i="2"/>
  <c r="W639" i="2" s="1"/>
  <c r="U633" i="2"/>
  <c r="W633" i="2" s="1"/>
  <c r="U628" i="2"/>
  <c r="W628" i="2" s="1"/>
  <c r="U623" i="2"/>
  <c r="W623" i="2" s="1"/>
  <c r="U617" i="2"/>
  <c r="W617" i="2" s="1"/>
  <c r="U612" i="2"/>
  <c r="W612" i="2" s="1"/>
  <c r="U608" i="2"/>
  <c r="W608" i="2" s="1"/>
  <c r="U604" i="2"/>
  <c r="W604" i="2" s="1"/>
  <c r="U600" i="2"/>
  <c r="W600" i="2" s="1"/>
  <c r="U596" i="2"/>
  <c r="W596" i="2" s="1"/>
  <c r="U592" i="2"/>
  <c r="W592" i="2" s="1"/>
  <c r="U588" i="2"/>
  <c r="W588" i="2" s="1"/>
  <c r="U584" i="2"/>
  <c r="W584" i="2" s="1"/>
  <c r="U580" i="2"/>
  <c r="W580" i="2" s="1"/>
  <c r="U576" i="2"/>
  <c r="W576" i="2" s="1"/>
  <c r="U572" i="2"/>
  <c r="W572" i="2" s="1"/>
  <c r="U568" i="2"/>
  <c r="W568" i="2" s="1"/>
  <c r="U564" i="2"/>
  <c r="W564" i="2" s="1"/>
  <c r="U560" i="2"/>
  <c r="W560" i="2" s="1"/>
  <c r="U556" i="2"/>
  <c r="W556" i="2" s="1"/>
  <c r="U552" i="2"/>
  <c r="W552" i="2" s="1"/>
  <c r="U548" i="2"/>
  <c r="W548" i="2" s="1"/>
  <c r="U544" i="2"/>
  <c r="W544" i="2" s="1"/>
  <c r="U540" i="2"/>
  <c r="W540" i="2" s="1"/>
  <c r="U536" i="2"/>
  <c r="W536" i="2" s="1"/>
  <c r="U532" i="2"/>
  <c r="W532" i="2" s="1"/>
  <c r="U528" i="2"/>
  <c r="W528" i="2" s="1"/>
  <c r="U524" i="2"/>
  <c r="W524" i="2" s="1"/>
  <c r="U520" i="2"/>
  <c r="W520" i="2" s="1"/>
  <c r="U516" i="2"/>
  <c r="W516" i="2" s="1"/>
  <c r="U512" i="2"/>
  <c r="W512" i="2" s="1"/>
  <c r="U508" i="2"/>
  <c r="W508" i="2" s="1"/>
  <c r="U504" i="2"/>
  <c r="W504" i="2" s="1"/>
  <c r="U500" i="2"/>
  <c r="W500" i="2" s="1"/>
  <c r="U496" i="2"/>
  <c r="W496" i="2" s="1"/>
  <c r="U492" i="2"/>
  <c r="W492" i="2" s="1"/>
  <c r="U488" i="2"/>
  <c r="W488" i="2" s="1"/>
  <c r="U484" i="2"/>
  <c r="W484" i="2" s="1"/>
  <c r="U480" i="2"/>
  <c r="W480" i="2" s="1"/>
  <c r="U476" i="2"/>
  <c r="W476" i="2" s="1"/>
  <c r="U472" i="2"/>
  <c r="W472" i="2" s="1"/>
  <c r="U468" i="2"/>
  <c r="W468" i="2" s="1"/>
  <c r="U464" i="2"/>
  <c r="W464" i="2" s="1"/>
  <c r="U460" i="2"/>
  <c r="W460" i="2" s="1"/>
  <c r="U456" i="2"/>
  <c r="W456" i="2" s="1"/>
  <c r="U452" i="2"/>
  <c r="W452" i="2" s="1"/>
  <c r="U448" i="2"/>
  <c r="W448" i="2" s="1"/>
  <c r="U444" i="2"/>
  <c r="W444" i="2" s="1"/>
  <c r="U440" i="2"/>
  <c r="W440" i="2" s="1"/>
  <c r="U436" i="2"/>
  <c r="W436" i="2" s="1"/>
  <c r="U432" i="2"/>
  <c r="W432" i="2" s="1"/>
  <c r="U428" i="2"/>
  <c r="W428" i="2" s="1"/>
  <c r="U424" i="2"/>
  <c r="W424" i="2" s="1"/>
  <c r="U420" i="2"/>
  <c r="W420" i="2" s="1"/>
  <c r="U416" i="2"/>
  <c r="W416" i="2" s="1"/>
  <c r="U412" i="2"/>
  <c r="W412" i="2" s="1"/>
  <c r="U408" i="2"/>
  <c r="W408" i="2" s="1"/>
  <c r="U404" i="2"/>
  <c r="W404" i="2" s="1"/>
  <c r="U400" i="2"/>
  <c r="W400" i="2" s="1"/>
  <c r="U396" i="2"/>
  <c r="W396" i="2" s="1"/>
  <c r="U392" i="2"/>
  <c r="W392" i="2" s="1"/>
  <c r="U388" i="2"/>
  <c r="W388" i="2" s="1"/>
  <c r="U384" i="2"/>
  <c r="W384" i="2" s="1"/>
  <c r="U380" i="2"/>
  <c r="W380" i="2" s="1"/>
  <c r="U376" i="2"/>
  <c r="W376" i="2" s="1"/>
  <c r="U372" i="2"/>
  <c r="W372" i="2" s="1"/>
  <c r="U368" i="2"/>
  <c r="W368" i="2" s="1"/>
  <c r="U364" i="2"/>
  <c r="W364" i="2" s="1"/>
  <c r="U360" i="2"/>
  <c r="W360" i="2" s="1"/>
  <c r="U356" i="2"/>
  <c r="W356" i="2" s="1"/>
  <c r="U352" i="2"/>
  <c r="W352" i="2" s="1"/>
  <c r="U348" i="2"/>
  <c r="W348" i="2" s="1"/>
  <c r="U344" i="2"/>
  <c r="W344" i="2" s="1"/>
  <c r="U340" i="2"/>
  <c r="W340" i="2" s="1"/>
  <c r="U336" i="2"/>
  <c r="W336" i="2" s="1"/>
  <c r="U332" i="2"/>
  <c r="W332" i="2" s="1"/>
  <c r="U328" i="2"/>
  <c r="W328" i="2" s="1"/>
  <c r="U324" i="2"/>
  <c r="W324" i="2" s="1"/>
  <c r="U320" i="2"/>
  <c r="W320" i="2" s="1"/>
  <c r="U316" i="2"/>
  <c r="W316" i="2" s="1"/>
  <c r="U312" i="2"/>
  <c r="W312" i="2" s="1"/>
  <c r="U308" i="2"/>
  <c r="W308" i="2" s="1"/>
  <c r="U304" i="2"/>
  <c r="W304" i="2" s="1"/>
  <c r="U300" i="2"/>
  <c r="W300" i="2" s="1"/>
  <c r="U296" i="2"/>
  <c r="W296" i="2" s="1"/>
  <c r="U292" i="2"/>
  <c r="U288" i="2"/>
  <c r="U284" i="2"/>
  <c r="U280" i="2"/>
  <c r="U276" i="2"/>
  <c r="U272" i="2"/>
  <c r="U268" i="2"/>
  <c r="U264" i="2"/>
  <c r="U260" i="2"/>
  <c r="U256" i="2"/>
  <c r="U252" i="2"/>
  <c r="U248" i="2"/>
  <c r="U244" i="2"/>
  <c r="U240" i="2"/>
  <c r="U236" i="2"/>
  <c r="U232" i="2"/>
  <c r="U228" i="2"/>
  <c r="U224" i="2"/>
  <c r="U220" i="2"/>
  <c r="U216" i="2"/>
  <c r="U212" i="2"/>
  <c r="U208" i="2"/>
  <c r="U204" i="2"/>
  <c r="U200" i="2"/>
  <c r="U196" i="2"/>
  <c r="U192" i="2"/>
  <c r="U188" i="2"/>
  <c r="U184" i="2"/>
  <c r="U180" i="2"/>
  <c r="U176" i="2"/>
  <c r="U172" i="2"/>
  <c r="U168" i="2"/>
  <c r="U164" i="2"/>
  <c r="U160" i="2"/>
  <c r="U156" i="2"/>
  <c r="U1008" i="2"/>
  <c r="W1008" i="2" s="1"/>
  <c r="U992" i="2"/>
  <c r="W992" i="2" s="1"/>
  <c r="U976" i="2"/>
  <c r="W976" i="2" s="1"/>
  <c r="U960" i="2"/>
  <c r="W960" i="2" s="1"/>
  <c r="U944" i="2"/>
  <c r="W944" i="2" s="1"/>
  <c r="U928" i="2"/>
  <c r="W928" i="2" s="1"/>
  <c r="U912" i="2"/>
  <c r="W912" i="2" s="1"/>
  <c r="U896" i="2"/>
  <c r="U880" i="2"/>
  <c r="W880" i="2" s="1"/>
  <c r="U864" i="2"/>
  <c r="W864" i="2" s="1"/>
  <c r="U848" i="2"/>
  <c r="W848" i="2" s="1"/>
  <c r="U832" i="2"/>
  <c r="U816" i="2"/>
  <c r="W816" i="2" s="1"/>
  <c r="U800" i="2"/>
  <c r="W800" i="2" s="1"/>
  <c r="U784" i="2"/>
  <c r="W784" i="2" s="1"/>
  <c r="U768" i="2"/>
  <c r="W768" i="2" s="1"/>
  <c r="U752" i="2"/>
  <c r="W752" i="2" s="1"/>
  <c r="U736" i="2"/>
  <c r="W736" i="2" s="1"/>
  <c r="U721" i="2"/>
  <c r="W721" i="2" s="1"/>
  <c r="U713" i="2"/>
  <c r="W713" i="2" s="1"/>
  <c r="U705" i="2"/>
  <c r="W705" i="2" s="1"/>
  <c r="U697" i="2"/>
  <c r="W697" i="2" s="1"/>
  <c r="U691" i="2"/>
  <c r="W691" i="2" s="1"/>
  <c r="U685" i="2"/>
  <c r="W685" i="2" s="1"/>
  <c r="U680" i="2"/>
  <c r="W680" i="2" s="1"/>
  <c r="U675" i="2"/>
  <c r="W675" i="2" s="1"/>
  <c r="U669" i="2"/>
  <c r="W669" i="2" s="1"/>
  <c r="U664" i="2"/>
  <c r="W664" i="2" s="1"/>
  <c r="U659" i="2"/>
  <c r="W659" i="2" s="1"/>
  <c r="U653" i="2"/>
  <c r="W653" i="2" s="1"/>
  <c r="U648" i="2"/>
  <c r="W648" i="2" s="1"/>
  <c r="U643" i="2"/>
  <c r="W643" i="2" s="1"/>
  <c r="U637" i="2"/>
  <c r="W637" i="2" s="1"/>
  <c r="U632" i="2"/>
  <c r="W632" i="2" s="1"/>
  <c r="U627" i="2"/>
  <c r="W627" i="2" s="1"/>
  <c r="U621" i="2"/>
  <c r="W621" i="2" s="1"/>
  <c r="U616" i="2"/>
  <c r="W616" i="2" s="1"/>
  <c r="U611" i="2"/>
  <c r="W611" i="2" s="1"/>
  <c r="U607" i="2"/>
  <c r="W607" i="2" s="1"/>
  <c r="U603" i="2"/>
  <c r="W603" i="2" s="1"/>
  <c r="U599" i="2"/>
  <c r="W599" i="2" s="1"/>
  <c r="U595" i="2"/>
  <c r="W595" i="2" s="1"/>
  <c r="U591" i="2"/>
  <c r="W591" i="2" s="1"/>
  <c r="U587" i="2"/>
  <c r="W587" i="2" s="1"/>
  <c r="U583" i="2"/>
  <c r="W583" i="2" s="1"/>
  <c r="U579" i="2"/>
  <c r="W579" i="2" s="1"/>
  <c r="U575" i="2"/>
  <c r="W575" i="2" s="1"/>
  <c r="U571" i="2"/>
  <c r="W571" i="2" s="1"/>
  <c r="U567" i="2"/>
  <c r="W567" i="2" s="1"/>
  <c r="U563" i="2"/>
  <c r="W563" i="2" s="1"/>
  <c r="U559" i="2"/>
  <c r="W559" i="2" s="1"/>
  <c r="U555" i="2"/>
  <c r="W555" i="2" s="1"/>
  <c r="U551" i="2"/>
  <c r="W551" i="2" s="1"/>
  <c r="U547" i="2"/>
  <c r="W547" i="2" s="1"/>
  <c r="U543" i="2"/>
  <c r="W543" i="2" s="1"/>
  <c r="U539" i="2"/>
  <c r="W539" i="2" s="1"/>
  <c r="U535" i="2"/>
  <c r="W535" i="2" s="1"/>
  <c r="U531" i="2"/>
  <c r="W531" i="2" s="1"/>
  <c r="U527" i="2"/>
  <c r="W527" i="2" s="1"/>
  <c r="U523" i="2"/>
  <c r="W523" i="2" s="1"/>
  <c r="U519" i="2"/>
  <c r="W519" i="2" s="1"/>
  <c r="U515" i="2"/>
  <c r="W515" i="2" s="1"/>
  <c r="U511" i="2"/>
  <c r="W511" i="2" s="1"/>
  <c r="U507" i="2"/>
  <c r="W507" i="2" s="1"/>
  <c r="U503" i="2"/>
  <c r="W503" i="2" s="1"/>
  <c r="U499" i="2"/>
  <c r="W499" i="2" s="1"/>
  <c r="U495" i="2"/>
  <c r="W495" i="2" s="1"/>
  <c r="U491" i="2"/>
  <c r="W491" i="2" s="1"/>
  <c r="U487" i="2"/>
  <c r="W487" i="2" s="1"/>
  <c r="U483" i="2"/>
  <c r="W483" i="2" s="1"/>
  <c r="U479" i="2"/>
  <c r="W479" i="2" s="1"/>
  <c r="U475" i="2"/>
  <c r="W475" i="2" s="1"/>
  <c r="U471" i="2"/>
  <c r="W471" i="2" s="1"/>
  <c r="U467" i="2"/>
  <c r="W467" i="2" s="1"/>
  <c r="U463" i="2"/>
  <c r="W463" i="2" s="1"/>
  <c r="U459" i="2"/>
  <c r="W459" i="2" s="1"/>
  <c r="U455" i="2"/>
  <c r="W455" i="2" s="1"/>
  <c r="U451" i="2"/>
  <c r="W451" i="2" s="1"/>
  <c r="U447" i="2"/>
  <c r="W447" i="2" s="1"/>
  <c r="U443" i="2"/>
  <c r="W443" i="2" s="1"/>
  <c r="U439" i="2"/>
  <c r="W439" i="2" s="1"/>
  <c r="U435" i="2"/>
  <c r="W435" i="2" s="1"/>
  <c r="U431" i="2"/>
  <c r="W431" i="2" s="1"/>
  <c r="U427" i="2"/>
  <c r="W427" i="2" s="1"/>
  <c r="U423" i="2"/>
  <c r="W423" i="2" s="1"/>
  <c r="U419" i="2"/>
  <c r="W419" i="2" s="1"/>
  <c r="U415" i="2"/>
  <c r="W415" i="2" s="1"/>
  <c r="U411" i="2"/>
  <c r="W411" i="2" s="1"/>
  <c r="U407" i="2"/>
  <c r="W407" i="2" s="1"/>
  <c r="U403" i="2"/>
  <c r="W403" i="2" s="1"/>
  <c r="U399" i="2"/>
  <c r="W399" i="2" s="1"/>
  <c r="U395" i="2"/>
  <c r="W395" i="2" s="1"/>
  <c r="U391" i="2"/>
  <c r="W391" i="2" s="1"/>
  <c r="U387" i="2"/>
  <c r="W387" i="2" s="1"/>
  <c r="U383" i="2"/>
  <c r="W383" i="2" s="1"/>
  <c r="U379" i="2"/>
  <c r="W379" i="2" s="1"/>
  <c r="U375" i="2"/>
  <c r="W375" i="2" s="1"/>
  <c r="U371" i="2"/>
  <c r="W371" i="2" s="1"/>
  <c r="U367" i="2"/>
  <c r="W367" i="2" s="1"/>
  <c r="U363" i="2"/>
  <c r="W363" i="2" s="1"/>
  <c r="U359" i="2"/>
  <c r="W359" i="2" s="1"/>
  <c r="U355" i="2"/>
  <c r="W355" i="2" s="1"/>
  <c r="U351" i="2"/>
  <c r="W351" i="2" s="1"/>
  <c r="U347" i="2"/>
  <c r="W347" i="2" s="1"/>
  <c r="U343" i="2"/>
  <c r="W343" i="2" s="1"/>
  <c r="U339" i="2"/>
  <c r="W339" i="2" s="1"/>
  <c r="U335" i="2"/>
  <c r="W335" i="2" s="1"/>
  <c r="U331" i="2"/>
  <c r="W331" i="2" s="1"/>
  <c r="U327" i="2"/>
  <c r="W327" i="2" s="1"/>
  <c r="U323" i="2"/>
  <c r="W323" i="2" s="1"/>
  <c r="U319" i="2"/>
  <c r="W319" i="2" s="1"/>
  <c r="U315" i="2"/>
  <c r="W315" i="2" s="1"/>
  <c r="U311" i="2"/>
  <c r="W311" i="2" s="1"/>
  <c r="U307" i="2"/>
  <c r="W307" i="2" s="1"/>
  <c r="U303" i="2"/>
  <c r="W303" i="2" s="1"/>
  <c r="U299" i="2"/>
  <c r="W299" i="2" s="1"/>
  <c r="U295" i="2"/>
  <c r="W295" i="2" s="1"/>
  <c r="U291" i="2"/>
  <c r="U287" i="2"/>
  <c r="U283" i="2"/>
  <c r="U279" i="2"/>
  <c r="U275" i="2"/>
  <c r="U271" i="2"/>
  <c r="U267" i="2"/>
  <c r="U263" i="2"/>
  <c r="U259" i="2"/>
  <c r="U255" i="2"/>
  <c r="U251" i="2"/>
  <c r="U247" i="2"/>
  <c r="U243" i="2"/>
  <c r="U239" i="2"/>
  <c r="U235" i="2"/>
  <c r="U231" i="2"/>
  <c r="U227" i="2"/>
  <c r="U223" i="2"/>
  <c r="U219" i="2"/>
  <c r="U215" i="2"/>
  <c r="U211" i="2"/>
  <c r="U207" i="2"/>
  <c r="U203" i="2"/>
  <c r="U199" i="2"/>
  <c r="U195" i="2"/>
  <c r="U191" i="2"/>
  <c r="U187" i="2"/>
  <c r="U183" i="2"/>
  <c r="U179" i="2"/>
  <c r="U175" i="2"/>
  <c r="U171" i="2"/>
  <c r="U167" i="2"/>
  <c r="U163" i="2"/>
  <c r="U159" i="2"/>
  <c r="U155" i="2"/>
  <c r="U151" i="2"/>
  <c r="U147" i="2"/>
  <c r="U143" i="2"/>
  <c r="U139" i="2"/>
  <c r="U135" i="2"/>
  <c r="U131" i="2"/>
  <c r="U127" i="2"/>
  <c r="U123" i="2"/>
  <c r="U1004" i="2"/>
  <c r="W1004" i="2" s="1"/>
  <c r="U988" i="2"/>
  <c r="W988" i="2" s="1"/>
  <c r="U972" i="2"/>
  <c r="W972" i="2" s="1"/>
  <c r="U956" i="2"/>
  <c r="W956" i="2" s="1"/>
  <c r="U940" i="2"/>
  <c r="W940" i="2" s="1"/>
  <c r="U924" i="2"/>
  <c r="W924" i="2" s="1"/>
  <c r="U908" i="2"/>
  <c r="W908" i="2" s="1"/>
  <c r="U892" i="2"/>
  <c r="W892" i="2" s="1"/>
  <c r="U876" i="2"/>
  <c r="W876" i="2" s="1"/>
  <c r="U860" i="2"/>
  <c r="W860" i="2" s="1"/>
  <c r="U844" i="2"/>
  <c r="W844" i="2" s="1"/>
  <c r="U828" i="2"/>
  <c r="W828" i="2" s="1"/>
  <c r="U812" i="2"/>
  <c r="W812" i="2" s="1"/>
  <c r="U796" i="2"/>
  <c r="W796" i="2" s="1"/>
  <c r="U780" i="2"/>
  <c r="W780" i="2" s="1"/>
  <c r="U764" i="2"/>
  <c r="W764" i="2" s="1"/>
  <c r="U748" i="2"/>
  <c r="W748" i="2" s="1"/>
  <c r="U732" i="2"/>
  <c r="W732" i="2" s="1"/>
  <c r="U720" i="2"/>
  <c r="W720" i="2" s="1"/>
  <c r="U712" i="2"/>
  <c r="W712" i="2" s="1"/>
  <c r="U704" i="2"/>
  <c r="W704" i="2" s="1"/>
  <c r="U696" i="2"/>
  <c r="W696" i="2" s="1"/>
  <c r="U689" i="2"/>
  <c r="W689" i="2" s="1"/>
  <c r="U684" i="2"/>
  <c r="W684" i="2" s="1"/>
  <c r="U679" i="2"/>
  <c r="W679" i="2" s="1"/>
  <c r="U673" i="2"/>
  <c r="W673" i="2" s="1"/>
  <c r="U668" i="2"/>
  <c r="W668" i="2" s="1"/>
  <c r="U663" i="2"/>
  <c r="W663" i="2" s="1"/>
  <c r="U657" i="2"/>
  <c r="W657" i="2" s="1"/>
  <c r="U652" i="2"/>
  <c r="W652" i="2" s="1"/>
  <c r="U647" i="2"/>
  <c r="W647" i="2" s="1"/>
  <c r="U641" i="2"/>
  <c r="W641" i="2" s="1"/>
  <c r="U636" i="2"/>
  <c r="W636" i="2" s="1"/>
  <c r="U631" i="2"/>
  <c r="W631" i="2" s="1"/>
  <c r="U625" i="2"/>
  <c r="W625" i="2" s="1"/>
  <c r="U620" i="2"/>
  <c r="W620" i="2" s="1"/>
  <c r="U615" i="2"/>
  <c r="W615" i="2" s="1"/>
  <c r="U610" i="2"/>
  <c r="W610" i="2" s="1"/>
  <c r="U606" i="2"/>
  <c r="W606" i="2" s="1"/>
  <c r="U602" i="2"/>
  <c r="W602" i="2" s="1"/>
  <c r="U598" i="2"/>
  <c r="W598" i="2" s="1"/>
  <c r="U594" i="2"/>
  <c r="W594" i="2" s="1"/>
  <c r="U590" i="2"/>
  <c r="W590" i="2" s="1"/>
  <c r="U586" i="2"/>
  <c r="W586" i="2" s="1"/>
  <c r="U582" i="2"/>
  <c r="W582" i="2" s="1"/>
  <c r="U578" i="2"/>
  <c r="W578" i="2" s="1"/>
  <c r="U574" i="2"/>
  <c r="W574" i="2" s="1"/>
  <c r="U570" i="2"/>
  <c r="W570" i="2" s="1"/>
  <c r="U566" i="2"/>
  <c r="W566" i="2" s="1"/>
  <c r="U562" i="2"/>
  <c r="W562" i="2" s="1"/>
  <c r="U558" i="2"/>
  <c r="W558" i="2" s="1"/>
  <c r="U554" i="2"/>
  <c r="W554" i="2" s="1"/>
  <c r="U550" i="2"/>
  <c r="W550" i="2" s="1"/>
  <c r="U546" i="2"/>
  <c r="W546" i="2" s="1"/>
  <c r="U542" i="2"/>
  <c r="W542" i="2" s="1"/>
  <c r="U538" i="2"/>
  <c r="W538" i="2" s="1"/>
  <c r="U534" i="2"/>
  <c r="W534" i="2" s="1"/>
  <c r="U530" i="2"/>
  <c r="W530" i="2" s="1"/>
  <c r="U526" i="2"/>
  <c r="W526" i="2" s="1"/>
  <c r="U522" i="2"/>
  <c r="W522" i="2" s="1"/>
  <c r="U518" i="2"/>
  <c r="W518" i="2" s="1"/>
  <c r="U514" i="2"/>
  <c r="W514" i="2" s="1"/>
  <c r="U510" i="2"/>
  <c r="W510" i="2" s="1"/>
  <c r="U506" i="2"/>
  <c r="W506" i="2" s="1"/>
  <c r="U502" i="2"/>
  <c r="W502" i="2" s="1"/>
  <c r="U498" i="2"/>
  <c r="W498" i="2" s="1"/>
  <c r="U494" i="2"/>
  <c r="W494" i="2" s="1"/>
  <c r="U490" i="2"/>
  <c r="W490" i="2" s="1"/>
  <c r="U486" i="2"/>
  <c r="W486" i="2" s="1"/>
  <c r="U482" i="2"/>
  <c r="W482" i="2" s="1"/>
  <c r="U478" i="2"/>
  <c r="W478" i="2" s="1"/>
  <c r="U474" i="2"/>
  <c r="W474" i="2" s="1"/>
  <c r="U470" i="2"/>
  <c r="W470" i="2" s="1"/>
  <c r="U466" i="2"/>
  <c r="W466" i="2" s="1"/>
  <c r="U462" i="2"/>
  <c r="W462" i="2" s="1"/>
  <c r="U458" i="2"/>
  <c r="W458" i="2" s="1"/>
  <c r="U454" i="2"/>
  <c r="W454" i="2" s="1"/>
  <c r="U450" i="2"/>
  <c r="W450" i="2" s="1"/>
  <c r="U446" i="2"/>
  <c r="W446" i="2" s="1"/>
  <c r="U442" i="2"/>
  <c r="W442" i="2" s="1"/>
  <c r="U438" i="2"/>
  <c r="W438" i="2" s="1"/>
  <c r="U434" i="2"/>
  <c r="W434" i="2" s="1"/>
  <c r="U430" i="2"/>
  <c r="W430" i="2" s="1"/>
  <c r="U426" i="2"/>
  <c r="W426" i="2" s="1"/>
  <c r="U422" i="2"/>
  <c r="W422" i="2" s="1"/>
  <c r="U418" i="2"/>
  <c r="W418" i="2" s="1"/>
  <c r="U414" i="2"/>
  <c r="W414" i="2" s="1"/>
  <c r="U410" i="2"/>
  <c r="U406" i="2"/>
  <c r="W406" i="2" s="1"/>
  <c r="U402" i="2"/>
  <c r="W402" i="2" s="1"/>
  <c r="U398" i="2"/>
  <c r="W398" i="2" s="1"/>
  <c r="U394" i="2"/>
  <c r="U390" i="2"/>
  <c r="W390" i="2" s="1"/>
  <c r="U386" i="2"/>
  <c r="W386" i="2" s="1"/>
  <c r="U382" i="2"/>
  <c r="W382" i="2" s="1"/>
  <c r="U378" i="2"/>
  <c r="W378" i="2" s="1"/>
  <c r="U374" i="2"/>
  <c r="W374" i="2" s="1"/>
  <c r="U370" i="2"/>
  <c r="W370" i="2" s="1"/>
  <c r="U366" i="2"/>
  <c r="W366" i="2" s="1"/>
  <c r="U362" i="2"/>
  <c r="W362" i="2" s="1"/>
  <c r="U358" i="2"/>
  <c r="W358" i="2" s="1"/>
  <c r="U354" i="2"/>
  <c r="W354" i="2" s="1"/>
  <c r="U350" i="2"/>
  <c r="W350" i="2" s="1"/>
  <c r="U346" i="2"/>
  <c r="W346" i="2" s="1"/>
  <c r="U342" i="2"/>
  <c r="W342" i="2" s="1"/>
  <c r="U338" i="2"/>
  <c r="W338" i="2" s="1"/>
  <c r="U334" i="2"/>
  <c r="W334" i="2" s="1"/>
  <c r="U330" i="2"/>
  <c r="W330" i="2" s="1"/>
  <c r="U326" i="2"/>
  <c r="W326" i="2" s="1"/>
  <c r="U322" i="2"/>
  <c r="W322" i="2" s="1"/>
  <c r="U318" i="2"/>
  <c r="W318" i="2" s="1"/>
  <c r="U314" i="2"/>
  <c r="W314" i="2" s="1"/>
  <c r="U310" i="2"/>
  <c r="W310" i="2" s="1"/>
  <c r="U306" i="2"/>
  <c r="W306" i="2" s="1"/>
  <c r="U302" i="2"/>
  <c r="W302" i="2" s="1"/>
  <c r="U298" i="2"/>
  <c r="W298" i="2" s="1"/>
  <c r="U294" i="2"/>
  <c r="U290" i="2"/>
  <c r="U286" i="2"/>
  <c r="U282" i="2"/>
  <c r="U278" i="2"/>
  <c r="U274" i="2"/>
  <c r="U270" i="2"/>
  <c r="U266" i="2"/>
  <c r="U262" i="2"/>
  <c r="U258" i="2"/>
  <c r="U254" i="2"/>
  <c r="U250" i="2"/>
  <c r="U246" i="2"/>
  <c r="U242" i="2"/>
  <c r="U238" i="2"/>
  <c r="U234" i="2"/>
  <c r="U230" i="2"/>
  <c r="U226" i="2"/>
  <c r="U222" i="2"/>
  <c r="U218" i="2"/>
  <c r="U214" i="2"/>
  <c r="U210" i="2"/>
  <c r="U206" i="2"/>
  <c r="U202" i="2"/>
  <c r="U198" i="2"/>
  <c r="U194" i="2"/>
  <c r="U190" i="2"/>
  <c r="U186" i="2"/>
  <c r="U182" i="2"/>
  <c r="U178" i="2"/>
  <c r="U174" i="2"/>
  <c r="U170" i="2"/>
  <c r="U166" i="2"/>
  <c r="U162" i="2"/>
  <c r="U158" i="2"/>
  <c r="U154" i="2"/>
  <c r="U1000" i="2"/>
  <c r="W1000" i="2" s="1"/>
  <c r="U936" i="2"/>
  <c r="W936" i="2" s="1"/>
  <c r="U872" i="2"/>
  <c r="W872" i="2" s="1"/>
  <c r="U808" i="2"/>
  <c r="W808" i="2" s="1"/>
  <c r="U744" i="2"/>
  <c r="W744" i="2" s="1"/>
  <c r="U701" i="2"/>
  <c r="W701" i="2" s="1"/>
  <c r="U677" i="2"/>
  <c r="W677" i="2" s="1"/>
  <c r="U656" i="2"/>
  <c r="W656" i="2" s="1"/>
  <c r="U635" i="2"/>
  <c r="W635" i="2" s="1"/>
  <c r="U613" i="2"/>
  <c r="W613" i="2" s="1"/>
  <c r="U597" i="2"/>
  <c r="W597" i="2" s="1"/>
  <c r="U581" i="2"/>
  <c r="U565" i="2"/>
  <c r="W565" i="2" s="1"/>
  <c r="U549" i="2"/>
  <c r="W549" i="2" s="1"/>
  <c r="U533" i="2"/>
  <c r="W533" i="2" s="1"/>
  <c r="U517" i="2"/>
  <c r="W517" i="2" s="1"/>
  <c r="U501" i="2"/>
  <c r="W501" i="2" s="1"/>
  <c r="U485" i="2"/>
  <c r="W485" i="2" s="1"/>
  <c r="U469" i="2"/>
  <c r="W469" i="2" s="1"/>
  <c r="U453" i="2"/>
  <c r="W453" i="2" s="1"/>
  <c r="U437" i="2"/>
  <c r="W437" i="2" s="1"/>
  <c r="U421" i="2"/>
  <c r="W421" i="2" s="1"/>
  <c r="U405" i="2"/>
  <c r="W405" i="2" s="1"/>
  <c r="U389" i="2"/>
  <c r="W389" i="2" s="1"/>
  <c r="U373" i="2"/>
  <c r="W373" i="2" s="1"/>
  <c r="U357" i="2"/>
  <c r="W357" i="2" s="1"/>
  <c r="U341" i="2"/>
  <c r="W341" i="2" s="1"/>
  <c r="U325" i="2"/>
  <c r="W325" i="2" s="1"/>
  <c r="U309" i="2"/>
  <c r="W309" i="2" s="1"/>
  <c r="U293" i="2"/>
  <c r="U277" i="2"/>
  <c r="U261" i="2"/>
  <c r="U245" i="2"/>
  <c r="U229" i="2"/>
  <c r="U213" i="2"/>
  <c r="U197" i="2"/>
  <c r="U181" i="2"/>
  <c r="U165" i="2"/>
  <c r="U152" i="2"/>
  <c r="U146" i="2"/>
  <c r="U141" i="2"/>
  <c r="U136" i="2"/>
  <c r="U130" i="2"/>
  <c r="U125" i="2"/>
  <c r="U120" i="2"/>
  <c r="U116" i="2"/>
  <c r="U112" i="2"/>
  <c r="U108" i="2"/>
  <c r="U104" i="2"/>
  <c r="U100" i="2"/>
  <c r="U96" i="2"/>
  <c r="U92" i="2"/>
  <c r="U88" i="2"/>
  <c r="U84" i="2"/>
  <c r="U80" i="2"/>
  <c r="U76" i="2"/>
  <c r="U72" i="2"/>
  <c r="U68" i="2"/>
  <c r="U64" i="2"/>
  <c r="U60" i="2"/>
  <c r="U56" i="2"/>
  <c r="U52" i="2"/>
  <c r="U48" i="2"/>
  <c r="U44" i="2"/>
  <c r="U40" i="2"/>
  <c r="U36" i="2"/>
  <c r="U32" i="2"/>
  <c r="U28" i="2"/>
  <c r="U24" i="2"/>
  <c r="U20" i="2"/>
  <c r="U16" i="2"/>
  <c r="U12" i="2"/>
  <c r="W12" i="2" s="1"/>
  <c r="Z12" i="2" s="1"/>
  <c r="T1010" i="2"/>
  <c r="V1010" i="2" s="1"/>
  <c r="T1006" i="2"/>
  <c r="V1006" i="2" s="1"/>
  <c r="T1002" i="2"/>
  <c r="V1002" i="2" s="1"/>
  <c r="T998" i="2"/>
  <c r="T994" i="2"/>
  <c r="V994" i="2" s="1"/>
  <c r="T990" i="2"/>
  <c r="V990" i="2" s="1"/>
  <c r="T986" i="2"/>
  <c r="V986" i="2" s="1"/>
  <c r="T982" i="2"/>
  <c r="T978" i="2"/>
  <c r="V978" i="2" s="1"/>
  <c r="T974" i="2"/>
  <c r="V974" i="2" s="1"/>
  <c r="T970" i="2"/>
  <c r="V970" i="2" s="1"/>
  <c r="T966" i="2"/>
  <c r="T962" i="2"/>
  <c r="V962" i="2" s="1"/>
  <c r="T958" i="2"/>
  <c r="V958" i="2" s="1"/>
  <c r="T954" i="2"/>
  <c r="V954" i="2" s="1"/>
  <c r="T950" i="2"/>
  <c r="T946" i="2"/>
  <c r="V946" i="2" s="1"/>
  <c r="T942" i="2"/>
  <c r="V942" i="2" s="1"/>
  <c r="T938" i="2"/>
  <c r="V938" i="2" s="1"/>
  <c r="T934" i="2"/>
  <c r="T930" i="2"/>
  <c r="V930" i="2" s="1"/>
  <c r="T926" i="2"/>
  <c r="V926" i="2" s="1"/>
  <c r="T922" i="2"/>
  <c r="V922" i="2" s="1"/>
  <c r="T918" i="2"/>
  <c r="T914" i="2"/>
  <c r="V914" i="2" s="1"/>
  <c r="T910" i="2"/>
  <c r="V910" i="2" s="1"/>
  <c r="T906" i="2"/>
  <c r="V906" i="2" s="1"/>
  <c r="T902" i="2"/>
  <c r="T898" i="2"/>
  <c r="V898" i="2" s="1"/>
  <c r="T894" i="2"/>
  <c r="V894" i="2" s="1"/>
  <c r="T890" i="2"/>
  <c r="V890" i="2" s="1"/>
  <c r="T886" i="2"/>
  <c r="T882" i="2"/>
  <c r="V882" i="2" s="1"/>
  <c r="T878" i="2"/>
  <c r="V878" i="2" s="1"/>
  <c r="T874" i="2"/>
  <c r="V874" i="2" s="1"/>
  <c r="T870" i="2"/>
  <c r="T866" i="2"/>
  <c r="V866" i="2" s="1"/>
  <c r="T862" i="2"/>
  <c r="V862" i="2" s="1"/>
  <c r="T858" i="2"/>
  <c r="V858" i="2" s="1"/>
  <c r="T854" i="2"/>
  <c r="T850" i="2"/>
  <c r="V850" i="2" s="1"/>
  <c r="T846" i="2"/>
  <c r="V846" i="2" s="1"/>
  <c r="T842" i="2"/>
  <c r="V842" i="2" s="1"/>
  <c r="T838" i="2"/>
  <c r="T834" i="2"/>
  <c r="V834" i="2" s="1"/>
  <c r="T830" i="2"/>
  <c r="V830" i="2" s="1"/>
  <c r="T826" i="2"/>
  <c r="V826" i="2" s="1"/>
  <c r="T822" i="2"/>
  <c r="T818" i="2"/>
  <c r="V818" i="2" s="1"/>
  <c r="T814" i="2"/>
  <c r="V814" i="2" s="1"/>
  <c r="T810" i="2"/>
  <c r="V810" i="2" s="1"/>
  <c r="T806" i="2"/>
  <c r="T802" i="2"/>
  <c r="V802" i="2" s="1"/>
  <c r="T798" i="2"/>
  <c r="V798" i="2" s="1"/>
  <c r="T794" i="2"/>
  <c r="V794" i="2" s="1"/>
  <c r="T790" i="2"/>
  <c r="T786" i="2"/>
  <c r="V786" i="2" s="1"/>
  <c r="T782" i="2"/>
  <c r="V782" i="2" s="1"/>
  <c r="T778" i="2"/>
  <c r="V778" i="2" s="1"/>
  <c r="T774" i="2"/>
  <c r="T770" i="2"/>
  <c r="V770" i="2" s="1"/>
  <c r="T766" i="2"/>
  <c r="V766" i="2" s="1"/>
  <c r="T762" i="2"/>
  <c r="V762" i="2" s="1"/>
  <c r="T758" i="2"/>
  <c r="T754" i="2"/>
  <c r="V754" i="2" s="1"/>
  <c r="T750" i="2"/>
  <c r="V750" i="2" s="1"/>
  <c r="T746" i="2"/>
  <c r="V746" i="2" s="1"/>
  <c r="T742" i="2"/>
  <c r="T738" i="2"/>
  <c r="V738" i="2" s="1"/>
  <c r="T734" i="2"/>
  <c r="V734" i="2" s="1"/>
  <c r="T730" i="2"/>
  <c r="V730" i="2" s="1"/>
  <c r="T726" i="2"/>
  <c r="T722" i="2"/>
  <c r="V722" i="2" s="1"/>
  <c r="T718" i="2"/>
  <c r="V718" i="2" s="1"/>
  <c r="T714" i="2"/>
  <c r="V714" i="2" s="1"/>
  <c r="T710" i="2"/>
  <c r="T706" i="2"/>
  <c r="V706" i="2" s="1"/>
  <c r="T702" i="2"/>
  <c r="V702" i="2" s="1"/>
  <c r="T698" i="2"/>
  <c r="V698" i="2" s="1"/>
  <c r="T694" i="2"/>
  <c r="T690" i="2"/>
  <c r="V690" i="2" s="1"/>
  <c r="T686" i="2"/>
  <c r="V686" i="2" s="1"/>
  <c r="T682" i="2"/>
  <c r="V682" i="2" s="1"/>
  <c r="T678" i="2"/>
  <c r="V678" i="2" s="1"/>
  <c r="T674" i="2"/>
  <c r="V674" i="2" s="1"/>
  <c r="T670" i="2"/>
  <c r="V670" i="2" s="1"/>
  <c r="T666" i="2"/>
  <c r="V666" i="2" s="1"/>
  <c r="T662" i="2"/>
  <c r="V662" i="2" s="1"/>
  <c r="T658" i="2"/>
  <c r="V658" i="2" s="1"/>
  <c r="T654" i="2"/>
  <c r="V654" i="2" s="1"/>
  <c r="T650" i="2"/>
  <c r="V650" i="2" s="1"/>
  <c r="T646" i="2"/>
  <c r="V646" i="2" s="1"/>
  <c r="T642" i="2"/>
  <c r="V642" i="2" s="1"/>
  <c r="T638" i="2"/>
  <c r="V638" i="2" s="1"/>
  <c r="U984" i="2"/>
  <c r="W984" i="2" s="1"/>
  <c r="U920" i="2"/>
  <c r="W920" i="2" s="1"/>
  <c r="U856" i="2"/>
  <c r="W856" i="2" s="1"/>
  <c r="U792" i="2"/>
  <c r="W792" i="2" s="1"/>
  <c r="U728" i="2"/>
  <c r="W728" i="2" s="1"/>
  <c r="U693" i="2"/>
  <c r="W693" i="2" s="1"/>
  <c r="U672" i="2"/>
  <c r="W672" i="2" s="1"/>
  <c r="U651" i="2"/>
  <c r="W651" i="2" s="1"/>
  <c r="U629" i="2"/>
  <c r="W629" i="2" s="1"/>
  <c r="U609" i="2"/>
  <c r="W609" i="2" s="1"/>
  <c r="U593" i="2"/>
  <c r="W593" i="2" s="1"/>
  <c r="U577" i="2"/>
  <c r="W577" i="2" s="1"/>
  <c r="U561" i="2"/>
  <c r="W561" i="2" s="1"/>
  <c r="U545" i="2"/>
  <c r="W545" i="2" s="1"/>
  <c r="U529" i="2"/>
  <c r="W529" i="2" s="1"/>
  <c r="U513" i="2"/>
  <c r="W513" i="2" s="1"/>
  <c r="U497" i="2"/>
  <c r="W497" i="2" s="1"/>
  <c r="U481" i="2"/>
  <c r="U465" i="2"/>
  <c r="W465" i="2" s="1"/>
  <c r="U449" i="2"/>
  <c r="W449" i="2" s="1"/>
  <c r="U433" i="2"/>
  <c r="W433" i="2" s="1"/>
  <c r="U417" i="2"/>
  <c r="U401" i="2"/>
  <c r="W401" i="2" s="1"/>
  <c r="U385" i="2"/>
  <c r="W385" i="2" s="1"/>
  <c r="U369" i="2"/>
  <c r="W369" i="2" s="1"/>
  <c r="U353" i="2"/>
  <c r="W353" i="2" s="1"/>
  <c r="U337" i="2"/>
  <c r="W337" i="2" s="1"/>
  <c r="U321" i="2"/>
  <c r="W321" i="2" s="1"/>
  <c r="U305" i="2"/>
  <c r="W305" i="2" s="1"/>
  <c r="U289" i="2"/>
  <c r="U273" i="2"/>
  <c r="U257" i="2"/>
  <c r="U241" i="2"/>
  <c r="U225" i="2"/>
  <c r="U209" i="2"/>
  <c r="U193" i="2"/>
  <c r="U177" i="2"/>
  <c r="U161" i="2"/>
  <c r="U150" i="2"/>
  <c r="U145" i="2"/>
  <c r="U140" i="2"/>
  <c r="U134" i="2"/>
  <c r="U129" i="2"/>
  <c r="U124" i="2"/>
  <c r="U119" i="2"/>
  <c r="U115" i="2"/>
  <c r="U111" i="2"/>
  <c r="U107" i="2"/>
  <c r="U103" i="2"/>
  <c r="U99" i="2"/>
  <c r="U95" i="2"/>
  <c r="U91" i="2"/>
  <c r="U87" i="2"/>
  <c r="U83" i="2"/>
  <c r="U79" i="2"/>
  <c r="U75" i="2"/>
  <c r="U71" i="2"/>
  <c r="U67" i="2"/>
  <c r="U63" i="2"/>
  <c r="U59" i="2"/>
  <c r="U55" i="2"/>
  <c r="U51" i="2"/>
  <c r="U47" i="2"/>
  <c r="U43" i="2"/>
  <c r="U39" i="2"/>
  <c r="U35" i="2"/>
  <c r="U31" i="2"/>
  <c r="U27" i="2"/>
  <c r="U23" i="2"/>
  <c r="U19" i="2"/>
  <c r="U15" i="2"/>
  <c r="T1009" i="2"/>
  <c r="V1009" i="2" s="1"/>
  <c r="T1005" i="2"/>
  <c r="T1001" i="2"/>
  <c r="V1001" i="2" s="1"/>
  <c r="T997" i="2"/>
  <c r="V997" i="2" s="1"/>
  <c r="T993" i="2"/>
  <c r="V993" i="2" s="1"/>
  <c r="T989" i="2"/>
  <c r="V989" i="2" s="1"/>
  <c r="T985" i="2"/>
  <c r="V985" i="2" s="1"/>
  <c r="T981" i="2"/>
  <c r="V981" i="2" s="1"/>
  <c r="T977" i="2"/>
  <c r="V977" i="2" s="1"/>
  <c r="T973" i="2"/>
  <c r="T969" i="2"/>
  <c r="V969" i="2" s="1"/>
  <c r="T965" i="2"/>
  <c r="V965" i="2" s="1"/>
  <c r="T961" i="2"/>
  <c r="V961" i="2" s="1"/>
  <c r="T957" i="2"/>
  <c r="T953" i="2"/>
  <c r="V953" i="2" s="1"/>
  <c r="T949" i="2"/>
  <c r="V949" i="2" s="1"/>
  <c r="T945" i="2"/>
  <c r="V945" i="2" s="1"/>
  <c r="T941" i="2"/>
  <c r="T937" i="2"/>
  <c r="V937" i="2" s="1"/>
  <c r="T933" i="2"/>
  <c r="V933" i="2" s="1"/>
  <c r="T929" i="2"/>
  <c r="V929" i="2" s="1"/>
  <c r="T925" i="2"/>
  <c r="V925" i="2" s="1"/>
  <c r="T921" i="2"/>
  <c r="V921" i="2" s="1"/>
  <c r="T917" i="2"/>
  <c r="V917" i="2" s="1"/>
  <c r="T913" i="2"/>
  <c r="V913" i="2" s="1"/>
  <c r="T909" i="2"/>
  <c r="T905" i="2"/>
  <c r="V905" i="2" s="1"/>
  <c r="T901" i="2"/>
  <c r="V901" i="2" s="1"/>
  <c r="T897" i="2"/>
  <c r="V897" i="2" s="1"/>
  <c r="T893" i="2"/>
  <c r="V893" i="2" s="1"/>
  <c r="T889" i="2"/>
  <c r="V889" i="2" s="1"/>
  <c r="T885" i="2"/>
  <c r="V885" i="2" s="1"/>
  <c r="T881" i="2"/>
  <c r="V881" i="2" s="1"/>
  <c r="T877" i="2"/>
  <c r="T873" i="2"/>
  <c r="V873" i="2" s="1"/>
  <c r="T869" i="2"/>
  <c r="V869" i="2" s="1"/>
  <c r="T865" i="2"/>
  <c r="V865" i="2" s="1"/>
  <c r="T861" i="2"/>
  <c r="V861" i="2" s="1"/>
  <c r="T857" i="2"/>
  <c r="V857" i="2" s="1"/>
  <c r="T853" i="2"/>
  <c r="V853" i="2" s="1"/>
  <c r="T849" i="2"/>
  <c r="V849" i="2" s="1"/>
  <c r="T845" i="2"/>
  <c r="T841" i="2"/>
  <c r="V841" i="2" s="1"/>
  <c r="T837" i="2"/>
  <c r="V837" i="2" s="1"/>
  <c r="T833" i="2"/>
  <c r="V833" i="2" s="1"/>
  <c r="T829" i="2"/>
  <c r="V829" i="2" s="1"/>
  <c r="T825" i="2"/>
  <c r="V825" i="2" s="1"/>
  <c r="T821" i="2"/>
  <c r="V821" i="2" s="1"/>
  <c r="T817" i="2"/>
  <c r="V817" i="2" s="1"/>
  <c r="T813" i="2"/>
  <c r="T809" i="2"/>
  <c r="V809" i="2" s="1"/>
  <c r="T805" i="2"/>
  <c r="V805" i="2" s="1"/>
  <c r="T801" i="2"/>
  <c r="V801" i="2" s="1"/>
  <c r="T797" i="2"/>
  <c r="V797" i="2" s="1"/>
  <c r="T793" i="2"/>
  <c r="V793" i="2" s="1"/>
  <c r="T789" i="2"/>
  <c r="V789" i="2" s="1"/>
  <c r="T785" i="2"/>
  <c r="V785" i="2" s="1"/>
  <c r="T781" i="2"/>
  <c r="T777" i="2"/>
  <c r="V777" i="2" s="1"/>
  <c r="T773" i="2"/>
  <c r="V773" i="2" s="1"/>
  <c r="T769" i="2"/>
  <c r="T765" i="2"/>
  <c r="V765" i="2" s="1"/>
  <c r="T761" i="2"/>
  <c r="V761" i="2" s="1"/>
  <c r="T757" i="2"/>
  <c r="V757" i="2" s="1"/>
  <c r="T753" i="2"/>
  <c r="V753" i="2" s="1"/>
  <c r="T749" i="2"/>
  <c r="T745" i="2"/>
  <c r="V745" i="2" s="1"/>
  <c r="T741" i="2"/>
  <c r="V741" i="2" s="1"/>
  <c r="T737" i="2"/>
  <c r="T733" i="2"/>
  <c r="V733" i="2" s="1"/>
  <c r="T729" i="2"/>
  <c r="V729" i="2" s="1"/>
  <c r="T725" i="2"/>
  <c r="V725" i="2" s="1"/>
  <c r="T721" i="2"/>
  <c r="V721" i="2" s="1"/>
  <c r="T717" i="2"/>
  <c r="T713" i="2"/>
  <c r="V713" i="2" s="1"/>
  <c r="T709" i="2"/>
  <c r="V709" i="2" s="1"/>
  <c r="T705" i="2"/>
  <c r="V705" i="2" s="1"/>
  <c r="T701" i="2"/>
  <c r="V701" i="2" s="1"/>
  <c r="T697" i="2"/>
  <c r="V697" i="2" s="1"/>
  <c r="T693" i="2"/>
  <c r="V693" i="2" s="1"/>
  <c r="T689" i="2"/>
  <c r="T685" i="2"/>
  <c r="T681" i="2"/>
  <c r="V681" i="2" s="1"/>
  <c r="T677" i="2"/>
  <c r="V677" i="2" s="1"/>
  <c r="T673" i="2"/>
  <c r="V673" i="2" s="1"/>
  <c r="T669" i="2"/>
  <c r="V669" i="2" s="1"/>
  <c r="T665" i="2"/>
  <c r="V665" i="2" s="1"/>
  <c r="T661" i="2"/>
  <c r="V661" i="2" s="1"/>
  <c r="T657" i="2"/>
  <c r="T653" i="2"/>
  <c r="V653" i="2" s="1"/>
  <c r="T649" i="2"/>
  <c r="V649" i="2" s="1"/>
  <c r="T645" i="2"/>
  <c r="V645" i="2" s="1"/>
  <c r="T641" i="2"/>
  <c r="T637" i="2"/>
  <c r="T633" i="2"/>
  <c r="V633" i="2" s="1"/>
  <c r="T629" i="2"/>
  <c r="V629" i="2" s="1"/>
  <c r="T625" i="2"/>
  <c r="T621" i="2"/>
  <c r="T617" i="2"/>
  <c r="V617" i="2" s="1"/>
  <c r="T613" i="2"/>
  <c r="V613" i="2" s="1"/>
  <c r="T609" i="2"/>
  <c r="V609" i="2" s="1"/>
  <c r="T605" i="2"/>
  <c r="T601" i="2"/>
  <c r="V601" i="2" s="1"/>
  <c r="T597" i="2"/>
  <c r="V597" i="2" s="1"/>
  <c r="T593" i="2"/>
  <c r="V593" i="2" s="1"/>
  <c r="T589" i="2"/>
  <c r="T585" i="2"/>
  <c r="V585" i="2" s="1"/>
  <c r="T581" i="2"/>
  <c r="V581" i="2" s="1"/>
  <c r="T577" i="2"/>
  <c r="T573" i="2"/>
  <c r="T569" i="2"/>
  <c r="V569" i="2" s="1"/>
  <c r="T565" i="2"/>
  <c r="V565" i="2" s="1"/>
  <c r="T561" i="2"/>
  <c r="V561" i="2" s="1"/>
  <c r="T557" i="2"/>
  <c r="V557" i="2" s="1"/>
  <c r="T553" i="2"/>
  <c r="V553" i="2" s="1"/>
  <c r="T549" i="2"/>
  <c r="V549" i="2" s="1"/>
  <c r="T545" i="2"/>
  <c r="T541" i="2"/>
  <c r="T537" i="2"/>
  <c r="V537" i="2" s="1"/>
  <c r="T533" i="2"/>
  <c r="V533" i="2" s="1"/>
  <c r="T529" i="2"/>
  <c r="V529" i="2" s="1"/>
  <c r="T525" i="2"/>
  <c r="V525" i="2" s="1"/>
  <c r="T521" i="2"/>
  <c r="V521" i="2" s="1"/>
  <c r="T517" i="2"/>
  <c r="V517" i="2" s="1"/>
  <c r="T513" i="2"/>
  <c r="T509" i="2"/>
  <c r="V509" i="2" s="1"/>
  <c r="U968" i="2"/>
  <c r="W968" i="2" s="1"/>
  <c r="U904" i="2"/>
  <c r="W904" i="2" s="1"/>
  <c r="U840" i="2"/>
  <c r="W840" i="2" s="1"/>
  <c r="U776" i="2"/>
  <c r="W776" i="2" s="1"/>
  <c r="U717" i="2"/>
  <c r="W717" i="2" s="1"/>
  <c r="U688" i="2"/>
  <c r="W688" i="2" s="1"/>
  <c r="U667" i="2"/>
  <c r="W667" i="2" s="1"/>
  <c r="U645" i="2"/>
  <c r="W645" i="2" s="1"/>
  <c r="U624" i="2"/>
  <c r="W624" i="2" s="1"/>
  <c r="U605" i="2"/>
  <c r="W605" i="2" s="1"/>
  <c r="U589" i="2"/>
  <c r="W589" i="2" s="1"/>
  <c r="U573" i="2"/>
  <c r="W573" i="2" s="1"/>
  <c r="U557" i="2"/>
  <c r="W557" i="2" s="1"/>
  <c r="U541" i="2"/>
  <c r="W541" i="2" s="1"/>
  <c r="U525" i="2"/>
  <c r="W525" i="2" s="1"/>
  <c r="U509" i="2"/>
  <c r="W509" i="2" s="1"/>
  <c r="U493" i="2"/>
  <c r="W493" i="2" s="1"/>
  <c r="U477" i="2"/>
  <c r="W477" i="2" s="1"/>
  <c r="U461" i="2"/>
  <c r="W461" i="2" s="1"/>
  <c r="U445" i="2"/>
  <c r="W445" i="2" s="1"/>
  <c r="U429" i="2"/>
  <c r="W429" i="2" s="1"/>
  <c r="U413" i="2"/>
  <c r="W413" i="2" s="1"/>
  <c r="U397" i="2"/>
  <c r="W397" i="2" s="1"/>
  <c r="U381" i="2"/>
  <c r="W381" i="2" s="1"/>
  <c r="U365" i="2"/>
  <c r="W365" i="2" s="1"/>
  <c r="U349" i="2"/>
  <c r="W349" i="2" s="1"/>
  <c r="U333" i="2"/>
  <c r="W333" i="2" s="1"/>
  <c r="U317" i="2"/>
  <c r="W317" i="2" s="1"/>
  <c r="U301" i="2"/>
  <c r="W301" i="2" s="1"/>
  <c r="U285" i="2"/>
  <c r="U269" i="2"/>
  <c r="U253" i="2"/>
  <c r="U237" i="2"/>
  <c r="U221" i="2"/>
  <c r="U205" i="2"/>
  <c r="U189" i="2"/>
  <c r="U173" i="2"/>
  <c r="U157" i="2"/>
  <c r="U149" i="2"/>
  <c r="U144" i="2"/>
  <c r="U138" i="2"/>
  <c r="U133" i="2"/>
  <c r="U128" i="2"/>
  <c r="U122" i="2"/>
  <c r="U118" i="2"/>
  <c r="U114" i="2"/>
  <c r="U110" i="2"/>
  <c r="U106" i="2"/>
  <c r="U102" i="2"/>
  <c r="U98" i="2"/>
  <c r="U94" i="2"/>
  <c r="U90" i="2"/>
  <c r="U86" i="2"/>
  <c r="U82" i="2"/>
  <c r="U78" i="2"/>
  <c r="U74" i="2"/>
  <c r="U70" i="2"/>
  <c r="U66" i="2"/>
  <c r="U62" i="2"/>
  <c r="U58" i="2"/>
  <c r="U54" i="2"/>
  <c r="U50" i="2"/>
  <c r="U46" i="2"/>
  <c r="U42" i="2"/>
  <c r="U38" i="2"/>
  <c r="U34" i="2"/>
  <c r="U30" i="2"/>
  <c r="U26" i="2"/>
  <c r="U22" i="2"/>
  <c r="U18" i="2"/>
  <c r="U14" i="2"/>
  <c r="T1008" i="2"/>
  <c r="V1008" i="2" s="1"/>
  <c r="T1004" i="2"/>
  <c r="V1004" i="2" s="1"/>
  <c r="T1000" i="2"/>
  <c r="V1000" i="2" s="1"/>
  <c r="T996" i="2"/>
  <c r="T992" i="2"/>
  <c r="V992" i="2" s="1"/>
  <c r="T988" i="2"/>
  <c r="V988" i="2" s="1"/>
  <c r="T984" i="2"/>
  <c r="V984" i="2" s="1"/>
  <c r="T980" i="2"/>
  <c r="T976" i="2"/>
  <c r="V976" i="2" s="1"/>
  <c r="T972" i="2"/>
  <c r="V972" i="2" s="1"/>
  <c r="T968" i="2"/>
  <c r="V968" i="2" s="1"/>
  <c r="T964" i="2"/>
  <c r="V964" i="2" s="1"/>
  <c r="T960" i="2"/>
  <c r="V960" i="2" s="1"/>
  <c r="T956" i="2"/>
  <c r="V956" i="2" s="1"/>
  <c r="T952" i="2"/>
  <c r="T948" i="2"/>
  <c r="T944" i="2"/>
  <c r="V944" i="2" s="1"/>
  <c r="T940" i="2"/>
  <c r="V940" i="2" s="1"/>
  <c r="T936" i="2"/>
  <c r="T932" i="2"/>
  <c r="T928" i="2"/>
  <c r="V928" i="2" s="1"/>
  <c r="T924" i="2"/>
  <c r="V924" i="2" s="1"/>
  <c r="T920" i="2"/>
  <c r="T916" i="2"/>
  <c r="V916" i="2" s="1"/>
  <c r="T912" i="2"/>
  <c r="V912" i="2" s="1"/>
  <c r="T908" i="2"/>
  <c r="V908" i="2" s="1"/>
  <c r="T904" i="2"/>
  <c r="V904" i="2" s="1"/>
  <c r="T900" i="2"/>
  <c r="T896" i="2"/>
  <c r="V896" i="2" s="1"/>
  <c r="T892" i="2"/>
  <c r="V892" i="2" s="1"/>
  <c r="T888" i="2"/>
  <c r="T884" i="2"/>
  <c r="V884" i="2" s="1"/>
  <c r="T880" i="2"/>
  <c r="V880" i="2" s="1"/>
  <c r="T876" i="2"/>
  <c r="V876" i="2" s="1"/>
  <c r="T872" i="2"/>
  <c r="V872" i="2" s="1"/>
  <c r="T868" i="2"/>
  <c r="T864" i="2"/>
  <c r="V864" i="2" s="1"/>
  <c r="T860" i="2"/>
  <c r="V860" i="2" s="1"/>
  <c r="T856" i="2"/>
  <c r="T852" i="2"/>
  <c r="V852" i="2" s="1"/>
  <c r="T848" i="2"/>
  <c r="V848" i="2" s="1"/>
  <c r="T844" i="2"/>
  <c r="V844" i="2" s="1"/>
  <c r="T840" i="2"/>
  <c r="V840" i="2" s="1"/>
  <c r="T836" i="2"/>
  <c r="T832" i="2"/>
  <c r="V832" i="2" s="1"/>
  <c r="T828" i="2"/>
  <c r="V828" i="2" s="1"/>
  <c r="T824" i="2"/>
  <c r="T820" i="2"/>
  <c r="V820" i="2" s="1"/>
  <c r="T816" i="2"/>
  <c r="V816" i="2" s="1"/>
  <c r="T812" i="2"/>
  <c r="V812" i="2" s="1"/>
  <c r="T808" i="2"/>
  <c r="V808" i="2" s="1"/>
  <c r="T804" i="2"/>
  <c r="T800" i="2"/>
  <c r="V800" i="2" s="1"/>
  <c r="T796" i="2"/>
  <c r="V796" i="2" s="1"/>
  <c r="T792" i="2"/>
  <c r="T788" i="2"/>
  <c r="V788" i="2" s="1"/>
  <c r="T784" i="2"/>
  <c r="V784" i="2" s="1"/>
  <c r="T780" i="2"/>
  <c r="V780" i="2" s="1"/>
  <c r="T776" i="2"/>
  <c r="V776" i="2" s="1"/>
  <c r="T772" i="2"/>
  <c r="T768" i="2"/>
  <c r="V768" i="2" s="1"/>
  <c r="T764" i="2"/>
  <c r="V764" i="2" s="1"/>
  <c r="T760" i="2"/>
  <c r="T756" i="2"/>
  <c r="V756" i="2" s="1"/>
  <c r="T752" i="2"/>
  <c r="V752" i="2" s="1"/>
  <c r="T748" i="2"/>
  <c r="V748" i="2" s="1"/>
  <c r="T744" i="2"/>
  <c r="V744" i="2" s="1"/>
  <c r="T740" i="2"/>
  <c r="T736" i="2"/>
  <c r="V736" i="2" s="1"/>
  <c r="T732" i="2"/>
  <c r="V732" i="2" s="1"/>
  <c r="T728" i="2"/>
  <c r="T724" i="2"/>
  <c r="V724" i="2" s="1"/>
  <c r="T720" i="2"/>
  <c r="V720" i="2" s="1"/>
  <c r="T716" i="2"/>
  <c r="V716" i="2" s="1"/>
  <c r="T712" i="2"/>
  <c r="V712" i="2" s="1"/>
  <c r="T708" i="2"/>
  <c r="V708" i="2" s="1"/>
  <c r="T704" i="2"/>
  <c r="V704" i="2" s="1"/>
  <c r="T700" i="2"/>
  <c r="V700" i="2" s="1"/>
  <c r="T696" i="2"/>
  <c r="T692" i="2"/>
  <c r="T688" i="2"/>
  <c r="V688" i="2" s="1"/>
  <c r="T684" i="2"/>
  <c r="V684" i="2" s="1"/>
  <c r="T680" i="2"/>
  <c r="T676" i="2"/>
  <c r="V676" i="2" s="1"/>
  <c r="T672" i="2"/>
  <c r="V672" i="2" s="1"/>
  <c r="T668" i="2"/>
  <c r="V668" i="2" s="1"/>
  <c r="T664" i="2"/>
  <c r="T660" i="2"/>
  <c r="T656" i="2"/>
  <c r="V656" i="2" s="1"/>
  <c r="T652" i="2"/>
  <c r="V652" i="2" s="1"/>
  <c r="T648" i="2"/>
  <c r="T18" i="2"/>
  <c r="T26" i="2"/>
  <c r="T34" i="2"/>
  <c r="T42" i="2"/>
  <c r="T50" i="2"/>
  <c r="T63" i="2"/>
  <c r="T75" i="2"/>
  <c r="T83" i="2"/>
  <c r="T91" i="2"/>
  <c r="T99" i="2"/>
  <c r="T107" i="2"/>
  <c r="T115" i="2"/>
  <c r="T123" i="2"/>
  <c r="T127" i="2"/>
  <c r="T135" i="2"/>
  <c r="T143" i="2"/>
  <c r="T151" i="2"/>
  <c r="T159" i="2"/>
  <c r="T167" i="2"/>
  <c r="T175" i="2"/>
  <c r="T183" i="2"/>
  <c r="T187" i="2"/>
  <c r="T195" i="2"/>
  <c r="T203" i="2"/>
  <c r="T211" i="2"/>
  <c r="T219" i="2"/>
  <c r="T227" i="2"/>
  <c r="T235" i="2"/>
  <c r="T243" i="2"/>
  <c r="T251" i="2"/>
  <c r="T259" i="2"/>
  <c r="T267" i="2"/>
  <c r="T271" i="2"/>
  <c r="T279" i="2"/>
  <c r="T287" i="2"/>
  <c r="T295" i="2"/>
  <c r="T303" i="2"/>
  <c r="T311" i="2"/>
  <c r="V311" i="2" s="1"/>
  <c r="T319" i="2"/>
  <c r="V319" i="2" s="1"/>
  <c r="T327" i="2"/>
  <c r="T335" i="2"/>
  <c r="T343" i="2"/>
  <c r="V343" i="2" s="1"/>
  <c r="T351" i="2"/>
  <c r="V351" i="2" s="1"/>
  <c r="T359" i="2"/>
  <c r="V359" i="2" s="1"/>
  <c r="T367" i="2"/>
  <c r="T371" i="2"/>
  <c r="V371" i="2" s="1"/>
  <c r="T379" i="2"/>
  <c r="V379" i="2" s="1"/>
  <c r="T387" i="2"/>
  <c r="T395" i="2"/>
  <c r="T403" i="2"/>
  <c r="V403" i="2" s="1"/>
  <c r="T411" i="2"/>
  <c r="V411" i="2" s="1"/>
  <c r="T419" i="2"/>
  <c r="V419" i="2" s="1"/>
  <c r="T427" i="2"/>
  <c r="T435" i="2"/>
  <c r="V435" i="2" s="1"/>
  <c r="T443" i="2"/>
  <c r="V443" i="2" s="1"/>
  <c r="T451" i="2"/>
  <c r="T459" i="2"/>
  <c r="V459" i="2" s="1"/>
  <c r="T467" i="2"/>
  <c r="V467" i="2" s="1"/>
  <c r="T475" i="2"/>
  <c r="V475" i="2" s="1"/>
  <c r="T483" i="2"/>
  <c r="V483" i="2" s="1"/>
  <c r="T491" i="2"/>
  <c r="T499" i="2"/>
  <c r="V499" i="2" s="1"/>
  <c r="T507" i="2"/>
  <c r="V507" i="2" s="1"/>
  <c r="T518" i="2"/>
  <c r="V518" i="2" s="1"/>
  <c r="T528" i="2"/>
  <c r="T539" i="2"/>
  <c r="V539" i="2" s="1"/>
  <c r="T550" i="2"/>
  <c r="V550" i="2" s="1"/>
  <c r="T560" i="2"/>
  <c r="T571" i="2"/>
  <c r="T582" i="2"/>
  <c r="V582" i="2" s="1"/>
  <c r="T592" i="2"/>
  <c r="V592" i="2" s="1"/>
  <c r="T603" i="2"/>
  <c r="V603" i="2" s="1"/>
  <c r="T614" i="2"/>
  <c r="T624" i="2"/>
  <c r="V624" i="2" s="1"/>
  <c r="T635" i="2"/>
  <c r="V635" i="2" s="1"/>
  <c r="T655" i="2"/>
  <c r="T687" i="2"/>
  <c r="T719" i="2"/>
  <c r="V719" i="2" s="1"/>
  <c r="T751" i="2"/>
  <c r="V751" i="2" s="1"/>
  <c r="T783" i="2"/>
  <c r="T815" i="2"/>
  <c r="T847" i="2"/>
  <c r="V847" i="2" s="1"/>
  <c r="T863" i="2"/>
  <c r="V863" i="2" s="1"/>
  <c r="T895" i="2"/>
  <c r="V895" i="2" s="1"/>
  <c r="T927" i="2"/>
  <c r="V927" i="2" s="1"/>
  <c r="T959" i="2"/>
  <c r="V959" i="2" s="1"/>
  <c r="T991" i="2"/>
  <c r="V991" i="2" s="1"/>
  <c r="U21" i="2"/>
  <c r="U53" i="2"/>
  <c r="U69" i="2"/>
  <c r="U101" i="2"/>
  <c r="U137" i="2"/>
  <c r="U233" i="2"/>
  <c r="U361" i="2"/>
  <c r="W361" i="2" s="1"/>
  <c r="U489" i="2"/>
  <c r="W489" i="2" s="1"/>
  <c r="T13" i="2"/>
  <c r="T17" i="2"/>
  <c r="T21" i="2"/>
  <c r="T25" i="2"/>
  <c r="T29" i="2"/>
  <c r="T33" i="2"/>
  <c r="T37" i="2"/>
  <c r="T41" i="2"/>
  <c r="T45" i="2"/>
  <c r="T49" i="2"/>
  <c r="T54" i="2"/>
  <c r="T58" i="2"/>
  <c r="T62" i="2"/>
  <c r="T66" i="2"/>
  <c r="T70" i="2"/>
  <c r="T74" i="2"/>
  <c r="T78" i="2"/>
  <c r="T82" i="2"/>
  <c r="T86" i="2"/>
  <c r="T90" i="2"/>
  <c r="T94" i="2"/>
  <c r="T98" i="2"/>
  <c r="T102" i="2"/>
  <c r="T106" i="2"/>
  <c r="T110" i="2"/>
  <c r="T114" i="2"/>
  <c r="T118" i="2"/>
  <c r="T122" i="2"/>
  <c r="T126" i="2"/>
  <c r="T130" i="2"/>
  <c r="T134" i="2"/>
  <c r="T138" i="2"/>
  <c r="T142" i="2"/>
  <c r="T146" i="2"/>
  <c r="T150" i="2"/>
  <c r="T154" i="2"/>
  <c r="T158" i="2"/>
  <c r="T162" i="2"/>
  <c r="T166" i="2"/>
  <c r="T170" i="2"/>
  <c r="T174" i="2"/>
  <c r="T178" i="2"/>
  <c r="T182" i="2"/>
  <c r="T186" i="2"/>
  <c r="T190" i="2"/>
  <c r="T194" i="2"/>
  <c r="T198" i="2"/>
  <c r="T202" i="2"/>
  <c r="T206" i="2"/>
  <c r="T210" i="2"/>
  <c r="T214" i="2"/>
  <c r="T218" i="2"/>
  <c r="T222" i="2"/>
  <c r="T226" i="2"/>
  <c r="T230" i="2"/>
  <c r="T234" i="2"/>
  <c r="T238" i="2"/>
  <c r="T242" i="2"/>
  <c r="T246" i="2"/>
  <c r="T250" i="2"/>
  <c r="T254" i="2"/>
  <c r="T258" i="2"/>
  <c r="T262" i="2"/>
  <c r="T266" i="2"/>
  <c r="T270" i="2"/>
  <c r="T274" i="2"/>
  <c r="T278" i="2"/>
  <c r="T282" i="2"/>
  <c r="T286" i="2"/>
  <c r="T290" i="2"/>
  <c r="T294" i="2"/>
  <c r="T298" i="2"/>
  <c r="V298" i="2" s="1"/>
  <c r="T302" i="2"/>
  <c r="V302" i="2" s="1"/>
  <c r="T306" i="2"/>
  <c r="T310" i="2"/>
  <c r="V310" i="2" s="1"/>
  <c r="T314" i="2"/>
  <c r="V314" i="2" s="1"/>
  <c r="T318" i="2"/>
  <c r="V318" i="2" s="1"/>
  <c r="T322" i="2"/>
  <c r="T326" i="2"/>
  <c r="V326" i="2" s="1"/>
  <c r="T330" i="2"/>
  <c r="V330" i="2" s="1"/>
  <c r="T334" i="2"/>
  <c r="V334" i="2" s="1"/>
  <c r="T338" i="2"/>
  <c r="T342" i="2"/>
  <c r="V342" i="2" s="1"/>
  <c r="T346" i="2"/>
  <c r="V346" i="2" s="1"/>
  <c r="T350" i="2"/>
  <c r="T354" i="2"/>
  <c r="T358" i="2"/>
  <c r="V358" i="2" s="1"/>
  <c r="T362" i="2"/>
  <c r="V362" i="2" s="1"/>
  <c r="T366" i="2"/>
  <c r="T370" i="2"/>
  <c r="T374" i="2"/>
  <c r="V374" i="2" s="1"/>
  <c r="T378" i="2"/>
  <c r="V378" i="2" s="1"/>
  <c r="T382" i="2"/>
  <c r="T386" i="2"/>
  <c r="T390" i="2"/>
  <c r="V390" i="2" s="1"/>
  <c r="T394" i="2"/>
  <c r="V394" i="2" s="1"/>
  <c r="T398" i="2"/>
  <c r="V398" i="2" s="1"/>
  <c r="T402" i="2"/>
  <c r="T406" i="2"/>
  <c r="V406" i="2" s="1"/>
  <c r="T410" i="2"/>
  <c r="V410" i="2" s="1"/>
  <c r="T414" i="2"/>
  <c r="T418" i="2"/>
  <c r="T422" i="2"/>
  <c r="V422" i="2" s="1"/>
  <c r="T426" i="2"/>
  <c r="V426" i="2" s="1"/>
  <c r="T430" i="2"/>
  <c r="T434" i="2"/>
  <c r="V434" i="2" s="1"/>
  <c r="T438" i="2"/>
  <c r="V438" i="2" s="1"/>
  <c r="T442" i="2"/>
  <c r="V442" i="2" s="1"/>
  <c r="T446" i="2"/>
  <c r="T450" i="2"/>
  <c r="T454" i="2"/>
  <c r="V454" i="2" s="1"/>
  <c r="T458" i="2"/>
  <c r="V458" i="2" s="1"/>
  <c r="T462" i="2"/>
  <c r="T466" i="2"/>
  <c r="T470" i="2"/>
  <c r="V470" i="2" s="1"/>
  <c r="T474" i="2"/>
  <c r="V474" i="2" s="1"/>
  <c r="T478" i="2"/>
  <c r="T482" i="2"/>
  <c r="T486" i="2"/>
  <c r="V486" i="2" s="1"/>
  <c r="T490" i="2"/>
  <c r="V490" i="2" s="1"/>
  <c r="T494" i="2"/>
  <c r="T498" i="2"/>
  <c r="T502" i="2"/>
  <c r="V502" i="2" s="1"/>
  <c r="T506" i="2"/>
  <c r="V506" i="2" s="1"/>
  <c r="T511" i="2"/>
  <c r="T516" i="2"/>
  <c r="T522" i="2"/>
  <c r="V522" i="2" s="1"/>
  <c r="T527" i="2"/>
  <c r="V527" i="2" s="1"/>
  <c r="T532" i="2"/>
  <c r="T538" i="2"/>
  <c r="V538" i="2" s="1"/>
  <c r="T543" i="2"/>
  <c r="V543" i="2" s="1"/>
  <c r="T548" i="2"/>
  <c r="V548" i="2" s="1"/>
  <c r="T554" i="2"/>
  <c r="V554" i="2" s="1"/>
  <c r="T559" i="2"/>
  <c r="T564" i="2"/>
  <c r="V564" i="2" s="1"/>
  <c r="T570" i="2"/>
  <c r="V570" i="2" s="1"/>
  <c r="T575" i="2"/>
  <c r="T580" i="2"/>
  <c r="T586" i="2"/>
  <c r="V586" i="2" s="1"/>
  <c r="T591" i="2"/>
  <c r="V591" i="2" s="1"/>
  <c r="T596" i="2"/>
  <c r="V596" i="2" s="1"/>
  <c r="T602" i="2"/>
  <c r="T607" i="2"/>
  <c r="V607" i="2" s="1"/>
  <c r="T612" i="2"/>
  <c r="V612" i="2" s="1"/>
  <c r="T618" i="2"/>
  <c r="V618" i="2" s="1"/>
  <c r="T623" i="2"/>
  <c r="T628" i="2"/>
  <c r="V628" i="2" s="1"/>
  <c r="T634" i="2"/>
  <c r="V634" i="2" s="1"/>
  <c r="T640" i="2"/>
  <c r="V640" i="2" s="1"/>
  <c r="T651" i="2"/>
  <c r="T667" i="2"/>
  <c r="V667" i="2" s="1"/>
  <c r="T683" i="2"/>
  <c r="V683" i="2" s="1"/>
  <c r="T699" i="2"/>
  <c r="V699" i="2" s="1"/>
  <c r="T715" i="2"/>
  <c r="V715" i="2" s="1"/>
  <c r="T731" i="2"/>
  <c r="V731" i="2" s="1"/>
  <c r="T747" i="2"/>
  <c r="V747" i="2" s="1"/>
  <c r="T763" i="2"/>
  <c r="V763" i="2" s="1"/>
  <c r="T779" i="2"/>
  <c r="V779" i="2" s="1"/>
  <c r="T795" i="2"/>
  <c r="V795" i="2" s="1"/>
  <c r="T811" i="2"/>
  <c r="V811" i="2" s="1"/>
  <c r="T827" i="2"/>
  <c r="V827" i="2" s="1"/>
  <c r="T843" i="2"/>
  <c r="V843" i="2" s="1"/>
  <c r="T859" i="2"/>
  <c r="V859" i="2" s="1"/>
  <c r="T875" i="2"/>
  <c r="V875" i="2" s="1"/>
  <c r="T891" i="2"/>
  <c r="V891" i="2" s="1"/>
  <c r="T907" i="2"/>
  <c r="V907" i="2" s="1"/>
  <c r="T923" i="2"/>
  <c r="V923" i="2" s="1"/>
  <c r="T939" i="2"/>
  <c r="V939" i="2" s="1"/>
  <c r="T955" i="2"/>
  <c r="T971" i="2"/>
  <c r="T987" i="2"/>
  <c r="V987" i="2" s="1"/>
  <c r="T1003" i="2"/>
  <c r="V1003" i="2" s="1"/>
  <c r="U17" i="2"/>
  <c r="U33" i="2"/>
  <c r="U49" i="2"/>
  <c r="U65" i="2"/>
  <c r="U81" i="2"/>
  <c r="U97" i="2"/>
  <c r="U113" i="2"/>
  <c r="U132" i="2"/>
  <c r="U153" i="2"/>
  <c r="U217" i="2"/>
  <c r="U281" i="2"/>
  <c r="U345" i="2"/>
  <c r="W345" i="2" s="1"/>
  <c r="U409" i="2"/>
  <c r="W409" i="2" s="1"/>
  <c r="U473" i="2"/>
  <c r="W473" i="2" s="1"/>
  <c r="U537" i="2"/>
  <c r="W537" i="2" s="1"/>
  <c r="U601" i="2"/>
  <c r="W601" i="2" s="1"/>
  <c r="U683" i="2"/>
  <c r="W683" i="2" s="1"/>
  <c r="U888" i="2"/>
  <c r="W888" i="2" s="1"/>
  <c r="AA300" i="2"/>
  <c r="AA318" i="2"/>
  <c r="AA326" i="2"/>
  <c r="AA328" i="2"/>
  <c r="AA296" i="2"/>
  <c r="AA314" i="2"/>
  <c r="AA320" i="2"/>
  <c r="AA325" i="2"/>
  <c r="AA319" i="2"/>
  <c r="AA330" i="2"/>
  <c r="AA333" i="2"/>
  <c r="AA336" i="2"/>
  <c r="AA341" i="2"/>
  <c r="AA343" i="2"/>
  <c r="AA355" i="2"/>
  <c r="AA360" i="2"/>
  <c r="AA362" i="2"/>
  <c r="AA379" i="2"/>
  <c r="AA390" i="2"/>
  <c r="AA392" i="2"/>
  <c r="AA403" i="2"/>
  <c r="AA413" i="2"/>
  <c r="AA416" i="2"/>
  <c r="AA423" i="2"/>
  <c r="AA431" i="2"/>
  <c r="AA443" i="2"/>
  <c r="AA454" i="2"/>
  <c r="AA456" i="2"/>
  <c r="AA467" i="2"/>
  <c r="AA474" i="2"/>
  <c r="AA477" i="2"/>
  <c r="AA480" i="2"/>
  <c r="AA485" i="2"/>
  <c r="AA487" i="2"/>
  <c r="AA495" i="2"/>
  <c r="AA507" i="2"/>
  <c r="AA510" i="2"/>
  <c r="AA518" i="2"/>
  <c r="AA520" i="2"/>
  <c r="AA302" i="2"/>
  <c r="AA304" i="2"/>
  <c r="AA310" i="2"/>
  <c r="AA312" i="2"/>
  <c r="AA347" i="2"/>
  <c r="AA352" i="2"/>
  <c r="AA359" i="2"/>
  <c r="AA323" i="2"/>
  <c r="AA334" i="2"/>
  <c r="AA337" i="2"/>
  <c r="AA342" i="2"/>
  <c r="AA344" i="2"/>
  <c r="AA349" i="2"/>
  <c r="AA351" i="2"/>
  <c r="AA364" i="2"/>
  <c r="AA371" i="2"/>
  <c r="AA381" i="2"/>
  <c r="AA384" i="2"/>
  <c r="AA391" i="2"/>
  <c r="AA399" i="2"/>
  <c r="AA411" i="2"/>
  <c r="AA422" i="2"/>
  <c r="AA424" i="2"/>
  <c r="AA435" i="2"/>
  <c r="AA445" i="2"/>
  <c r="AA448" i="2"/>
  <c r="AA455" i="2"/>
  <c r="AA463" i="2"/>
  <c r="AA475" i="2"/>
  <c r="AA486" i="2"/>
  <c r="AA488" i="2"/>
  <c r="AA499" i="2"/>
  <c r="AA509" i="2"/>
  <c r="AA512" i="2"/>
  <c r="AA514" i="2"/>
  <c r="AA519" i="2"/>
  <c r="AA527" i="2"/>
  <c r="AA539" i="2"/>
  <c r="AA542" i="2"/>
  <c r="AA301" i="2"/>
  <c r="AA309" i="2"/>
  <c r="AA369" i="2"/>
  <c r="AA415" i="2"/>
  <c r="AA432" i="2"/>
  <c r="AA434" i="2"/>
  <c r="AA438" i="2"/>
  <c r="AA440" i="2"/>
  <c r="AA483" i="2"/>
  <c r="AA493" i="2"/>
  <c r="AA497" i="2"/>
  <c r="AA525" i="2"/>
  <c r="AA534" i="2"/>
  <c r="AA536" i="2"/>
  <c r="AA538" i="2"/>
  <c r="AA557" i="2"/>
  <c r="AA565" i="2"/>
  <c r="AA567" i="2"/>
  <c r="AA353" i="2"/>
  <c r="AA383" i="2"/>
  <c r="AA398" i="2"/>
  <c r="AA400" i="2"/>
  <c r="AA406" i="2"/>
  <c r="AA408" i="2"/>
  <c r="AA459" i="2"/>
  <c r="AA469" i="2"/>
  <c r="AA471" i="2"/>
  <c r="AA529" i="2"/>
  <c r="AA546" i="2"/>
  <c r="AA551" i="2"/>
  <c r="AA556" i="2"/>
  <c r="AA574" i="2"/>
  <c r="AA582" i="2"/>
  <c r="AA584" i="2"/>
  <c r="AA595" i="2"/>
  <c r="AA609" i="2"/>
  <c r="AA612" i="2"/>
  <c r="AA305" i="2"/>
  <c r="AA316" i="2"/>
  <c r="AA368" i="2"/>
  <c r="AA372" i="2"/>
  <c r="AA374" i="2"/>
  <c r="AA376" i="2"/>
  <c r="AA419" i="2"/>
  <c r="AA425" i="2"/>
  <c r="AA429" i="2"/>
  <c r="AA437" i="2"/>
  <c r="AA479" i="2"/>
  <c r="AA490" i="2"/>
  <c r="AA496" i="2"/>
  <c r="AA500" i="2"/>
  <c r="AA502" i="2"/>
  <c r="AA504" i="2"/>
  <c r="AA531" i="2"/>
  <c r="AA553" i="2"/>
  <c r="AA558" i="2"/>
  <c r="AA561" i="2"/>
  <c r="AA564" i="2"/>
  <c r="AA566" i="2"/>
  <c r="AA579" i="2"/>
  <c r="AA586" i="2"/>
  <c r="AA592" i="2"/>
  <c r="AA594" i="2"/>
  <c r="AA597" i="2"/>
  <c r="AA618" i="2"/>
  <c r="AA628" i="2"/>
  <c r="AA630" i="2"/>
  <c r="AA650" i="2"/>
  <c r="AA662" i="2"/>
  <c r="AA675" i="2"/>
  <c r="AA677" i="2"/>
  <c r="AA682" i="2"/>
  <c r="AA458" i="2"/>
  <c r="AA552" i="2"/>
  <c r="AA576" i="2"/>
  <c r="AA591" i="2"/>
  <c r="AA598" i="2"/>
  <c r="AA603" i="2"/>
  <c r="AA610" i="2"/>
  <c r="AA624" i="2"/>
  <c r="AA631" i="2"/>
  <c r="AA635" i="2"/>
  <c r="AA640" i="2"/>
  <c r="AA642" i="2"/>
  <c r="AA652" i="2"/>
  <c r="AA654" i="2"/>
  <c r="AA656" i="2"/>
  <c r="AA658" i="2"/>
  <c r="AA671" i="2"/>
  <c r="AA678" i="2"/>
  <c r="AA691" i="2"/>
  <c r="AA695" i="2"/>
  <c r="AA697" i="2"/>
  <c r="AA700" i="2"/>
  <c r="AA702" i="2"/>
  <c r="AA715" i="2"/>
  <c r="AA722" i="2"/>
  <c r="AA727" i="2"/>
  <c r="AA729" i="2"/>
  <c r="AA732" i="2"/>
  <c r="AA734" i="2"/>
  <c r="AA744" i="2"/>
  <c r="AA747" i="2"/>
  <c r="AA754" i="2"/>
  <c r="AA759" i="2"/>
  <c r="AA761" i="2"/>
  <c r="AA766" i="2"/>
  <c r="AA779" i="2"/>
  <c r="AA786" i="2"/>
  <c r="AA791" i="2"/>
  <c r="AA793" i="2"/>
  <c r="AA796" i="2"/>
  <c r="AA798" i="2"/>
  <c r="AA811" i="2"/>
  <c r="AA818" i="2"/>
  <c r="AA823" i="2"/>
  <c r="AA825" i="2"/>
  <c r="AA830" i="2"/>
  <c r="AA840" i="2"/>
  <c r="AA843" i="2"/>
  <c r="AA850" i="2"/>
  <c r="AA855" i="2"/>
  <c r="AA857" i="2"/>
  <c r="AA860" i="2"/>
  <c r="AA862" i="2"/>
  <c r="AA872" i="2"/>
  <c r="AA875" i="2"/>
  <c r="AA882" i="2"/>
  <c r="AA887" i="2"/>
  <c r="AA889" i="2"/>
  <c r="AA894" i="2"/>
  <c r="AA904" i="2"/>
  <c r="AA907" i="2"/>
  <c r="AA914" i="2"/>
  <c r="AA919" i="2"/>
  <c r="AA921" i="2"/>
  <c r="AA924" i="2"/>
  <c r="AA926" i="2"/>
  <c r="AA931" i="2"/>
  <c r="AA933" i="2"/>
  <c r="AA940" i="2"/>
  <c r="AA943" i="2"/>
  <c r="AA945" i="2"/>
  <c r="AA947" i="2"/>
  <c r="AA964" i="2"/>
  <c r="AA976" i="2"/>
  <c r="AA990" i="2"/>
  <c r="AA997" i="2"/>
  <c r="AA1004" i="2"/>
  <c r="AA1009" i="2"/>
  <c r="AA311" i="2"/>
  <c r="AA397" i="2"/>
  <c r="AA464" i="2"/>
  <c r="AA472" i="2"/>
  <c r="AA523" i="2"/>
  <c r="AA550" i="2"/>
  <c r="AA596" i="2"/>
  <c r="AA601" i="2"/>
  <c r="AA608" i="2"/>
  <c r="AA619" i="2"/>
  <c r="AA627" i="2"/>
  <c r="AA629" i="2"/>
  <c r="AA647" i="2"/>
  <c r="AA649" i="2"/>
  <c r="AA666" i="2"/>
  <c r="AA668" i="2"/>
  <c r="AA670" i="2"/>
  <c r="AA674" i="2"/>
  <c r="AA676" i="2"/>
  <c r="AA686" i="2"/>
  <c r="AA688" i="2"/>
  <c r="AA690" i="2"/>
  <c r="AA707" i="2"/>
  <c r="AA709" i="2"/>
  <c r="AA719" i="2"/>
  <c r="AA721" i="2"/>
  <c r="AA724" i="2"/>
  <c r="AA739" i="2"/>
  <c r="AA741" i="2"/>
  <c r="AA751" i="2"/>
  <c r="AA753" i="2"/>
  <c r="AA756" i="2"/>
  <c r="AA771" i="2"/>
  <c r="AA773" i="2"/>
  <c r="AA785" i="2"/>
  <c r="AA788" i="2"/>
  <c r="AA803" i="2"/>
  <c r="AA805" i="2"/>
  <c r="AA817" i="2"/>
  <c r="AA820" i="2"/>
  <c r="AA835" i="2"/>
  <c r="AA837" i="2"/>
  <c r="AA847" i="2"/>
  <c r="AA849" i="2"/>
  <c r="AA852" i="2"/>
  <c r="AA867" i="2"/>
  <c r="AA869" i="2"/>
  <c r="AA881" i="2"/>
  <c r="AA884" i="2"/>
  <c r="AA899" i="2"/>
  <c r="AA901" i="2"/>
  <c r="AA911" i="2"/>
  <c r="AA913" i="2"/>
  <c r="AA916" i="2"/>
  <c r="AA942" i="2"/>
  <c r="AA949" i="2"/>
  <c r="AA951" i="2"/>
  <c r="AA959" i="2"/>
  <c r="AA961" i="2"/>
  <c r="AA963" i="2"/>
  <c r="AA968" i="2"/>
  <c r="AA970" i="2"/>
  <c r="AA989" i="2"/>
  <c r="AA994" i="2"/>
  <c r="AA1006" i="2"/>
  <c r="AA470" i="2"/>
  <c r="AA521" i="2"/>
  <c r="AA548" i="2"/>
  <c r="AA563" i="2"/>
  <c r="AA583" i="2"/>
  <c r="AA634" i="2"/>
  <c r="AA639" i="2"/>
  <c r="AA653" i="2"/>
  <c r="AA679" i="2"/>
  <c r="AA681" i="2"/>
  <c r="AA701" i="2"/>
  <c r="AA706" i="2"/>
  <c r="AA711" i="2"/>
  <c r="AA716" i="2"/>
  <c r="AA718" i="2"/>
  <c r="AA733" i="2"/>
  <c r="AA738" i="2"/>
  <c r="AA748" i="2"/>
  <c r="AA750" i="2"/>
  <c r="AA765" i="2"/>
  <c r="AA770" i="2"/>
  <c r="AA775" i="2"/>
  <c r="AA780" i="2"/>
  <c r="AA782" i="2"/>
  <c r="AA797" i="2"/>
  <c r="AA802" i="2"/>
  <c r="AA812" i="2"/>
  <c r="AA814" i="2"/>
  <c r="AA829" i="2"/>
  <c r="AA834" i="2"/>
  <c r="AA839" i="2"/>
  <c r="AA844" i="2"/>
  <c r="AA846" i="2"/>
  <c r="AA861" i="2"/>
  <c r="AA866" i="2"/>
  <c r="AA876" i="2"/>
  <c r="AA878" i="2"/>
  <c r="AA893" i="2"/>
  <c r="AA898" i="2"/>
  <c r="AA903" i="2"/>
  <c r="AA908" i="2"/>
  <c r="AA910" i="2"/>
  <c r="AA925" i="2"/>
  <c r="AA939" i="2"/>
  <c r="AA946" i="2"/>
  <c r="AA953" i="2"/>
  <c r="AA958" i="2"/>
  <c r="AA965" i="2"/>
  <c r="AA967" i="2"/>
  <c r="AA972" i="2"/>
  <c r="AA975" i="2"/>
  <c r="AA977" i="2"/>
  <c r="AA984" i="2"/>
  <c r="AA1003" i="2"/>
  <c r="AA1008" i="2"/>
  <c r="AA1010" i="2"/>
  <c r="AA401" i="2"/>
  <c r="AA543" i="2"/>
  <c r="AA607" i="2"/>
  <c r="AA616" i="2"/>
  <c r="AA703" i="2"/>
  <c r="AA762" i="2"/>
  <c r="AA789" i="2"/>
  <c r="AA801" i="2"/>
  <c r="AA819" i="2"/>
  <c r="AA831" i="2"/>
  <c r="AA890" i="2"/>
  <c r="AA917" i="2"/>
  <c r="AA929" i="2"/>
  <c r="AA969" i="2"/>
  <c r="AA988" i="2"/>
  <c r="AA993" i="2"/>
  <c r="AA708" i="2"/>
  <c r="AA962" i="2"/>
  <c r="AA981" i="2"/>
  <c r="AA995" i="2"/>
  <c r="AA447" i="2"/>
  <c r="AA578" i="2"/>
  <c r="AA626" i="2"/>
  <c r="AA638" i="2"/>
  <c r="AA673" i="2"/>
  <c r="AA683" i="2"/>
  <c r="AA752" i="2"/>
  <c r="AA757" i="2"/>
  <c r="AA799" i="2"/>
  <c r="AA880" i="2"/>
  <c r="AA885" i="2"/>
  <c r="AA897" i="2"/>
  <c r="AA927" i="2"/>
  <c r="AA991" i="2"/>
  <c r="AA1000" i="2"/>
  <c r="AA938" i="2"/>
  <c r="AA515" i="2"/>
  <c r="AA530" i="2"/>
  <c r="AA636" i="2"/>
  <c r="AA646" i="2"/>
  <c r="AA720" i="2"/>
  <c r="AA725" i="2"/>
  <c r="AA755" i="2"/>
  <c r="AA767" i="2"/>
  <c r="AA848" i="2"/>
  <c r="AA853" i="2"/>
  <c r="AA865" i="2"/>
  <c r="AA883" i="2"/>
  <c r="AA895" i="2"/>
  <c r="AA983" i="2"/>
  <c r="AA593" i="2"/>
  <c r="AA600" i="2"/>
  <c r="AA669" i="2"/>
  <c r="AA705" i="2"/>
  <c r="AA735" i="2"/>
  <c r="AA816" i="2"/>
  <c r="AA821" i="2"/>
  <c r="AA833" i="2"/>
  <c r="AA863" i="2"/>
  <c r="AA974" i="2"/>
  <c r="AA930" i="2"/>
  <c r="AA661" i="2"/>
  <c r="AA615" i="2"/>
  <c r="AA606" i="2"/>
  <c r="AA599" i="2"/>
  <c r="AA978" i="2"/>
  <c r="AA622" i="2"/>
  <c r="AA535" i="2"/>
  <c r="AA358" i="2"/>
  <c r="AA992" i="2"/>
  <c r="AA944" i="2"/>
  <c r="AA928" i="2"/>
  <c r="AA912" i="2"/>
  <c r="AA864" i="2"/>
  <c r="AA800" i="2"/>
  <c r="AA784" i="2"/>
  <c r="AA768" i="2"/>
  <c r="AA736" i="2"/>
  <c r="AA704" i="2"/>
  <c r="AA672" i="2"/>
  <c r="AA426" i="2"/>
  <c r="AA465" i="2"/>
  <c r="AA449" i="2"/>
  <c r="AA433" i="2"/>
  <c r="AA385" i="2"/>
  <c r="AA613" i="2"/>
  <c r="AA549" i="2"/>
  <c r="AA533" i="2"/>
  <c r="AA501" i="2"/>
  <c r="AA421" i="2"/>
  <c r="AA405" i="2"/>
  <c r="AA373" i="2"/>
  <c r="AA633" i="2"/>
  <c r="AA617" i="2"/>
  <c r="AA569" i="2"/>
  <c r="AA537" i="2"/>
  <c r="AA365" i="2"/>
  <c r="AA357" i="2"/>
  <c r="AA346" i="2"/>
  <c r="AA321" i="2"/>
  <c r="AC13" i="2" l="1"/>
  <c r="B4" i="2"/>
  <c r="B5" i="3" s="1"/>
  <c r="AC15" i="2"/>
  <c r="AC36" i="2"/>
  <c r="AC25" i="2"/>
  <c r="AC27" i="2"/>
  <c r="AC34" i="2"/>
  <c r="AC39" i="2"/>
  <c r="AC26" i="2"/>
  <c r="AC41" i="2"/>
  <c r="AC43" i="2"/>
  <c r="AC22" i="2"/>
  <c r="AC40" i="2"/>
  <c r="AC12" i="2"/>
  <c r="X11" i="2"/>
  <c r="Z11" i="2"/>
  <c r="AA11" i="2" s="1"/>
  <c r="AC33" i="2"/>
  <c r="AC35" i="2"/>
  <c r="AC46" i="2"/>
  <c r="AC28" i="2"/>
  <c r="AC17" i="2"/>
  <c r="AC49" i="2"/>
  <c r="AC31" i="2"/>
  <c r="AC24" i="2"/>
  <c r="AC30" i="2"/>
  <c r="AC32" i="2"/>
  <c r="AC37" i="2"/>
  <c r="AC19" i="2"/>
  <c r="AC51" i="2"/>
  <c r="AC38" i="2"/>
  <c r="AC21" i="2"/>
  <c r="AC45" i="2"/>
  <c r="AC23" i="2"/>
  <c r="AC47" i="2"/>
  <c r="AC50" i="2"/>
  <c r="AC18" i="2"/>
  <c r="AC48" i="2"/>
  <c r="AC52" i="2"/>
  <c r="AC44" i="2"/>
  <c r="AC42" i="2"/>
  <c r="AC14" i="2"/>
  <c r="AC16" i="2"/>
  <c r="BA5" i="3"/>
  <c r="B54" i="3" s="1"/>
  <c r="BB4" i="3"/>
  <c r="BA52" i="3"/>
  <c r="BH19" i="3"/>
  <c r="BC4" i="3"/>
  <c r="AH9" i="3"/>
  <c r="BI3" i="3"/>
  <c r="BM3" i="3"/>
  <c r="BJ3" i="3"/>
  <c r="BN3" i="3"/>
  <c r="BK3" i="3"/>
  <c r="BO3" i="3"/>
  <c r="AK52" i="3" s="1"/>
  <c r="BL3" i="3"/>
  <c r="BP3" i="3"/>
  <c r="AN52" i="3" s="1"/>
  <c r="AH10" i="3"/>
  <c r="BI4" i="3"/>
  <c r="BM4" i="3"/>
  <c r="BJ4" i="3"/>
  <c r="BN4" i="3"/>
  <c r="BK4" i="3"/>
  <c r="BO4" i="3"/>
  <c r="BH4" i="3"/>
  <c r="BL4" i="3"/>
  <c r="BP4" i="3"/>
  <c r="AA605" i="2"/>
  <c r="V605" i="2"/>
  <c r="AA637" i="2"/>
  <c r="V637" i="2"/>
  <c r="AA685" i="2"/>
  <c r="V685" i="2"/>
  <c r="AA813" i="2"/>
  <c r="V813" i="2"/>
  <c r="AA694" i="2"/>
  <c r="V694" i="2"/>
  <c r="AA742" i="2"/>
  <c r="V742" i="2"/>
  <c r="AA790" i="2"/>
  <c r="V790" i="2"/>
  <c r="AA838" i="2"/>
  <c r="V838" i="2"/>
  <c r="AA918" i="2"/>
  <c r="V918" i="2"/>
  <c r="AA966" i="2"/>
  <c r="V966" i="2"/>
  <c r="AA410" i="2"/>
  <c r="W410" i="2"/>
  <c r="AA896" i="2"/>
  <c r="W896" i="2"/>
  <c r="AA585" i="2"/>
  <c r="W585" i="2"/>
  <c r="AA999" i="2"/>
  <c r="V999" i="2"/>
  <c r="AA935" i="2"/>
  <c r="V935" i="2"/>
  <c r="AA871" i="2"/>
  <c r="V871" i="2"/>
  <c r="AA807" i="2"/>
  <c r="V807" i="2"/>
  <c r="AA743" i="2"/>
  <c r="V743" i="2"/>
  <c r="AA632" i="2"/>
  <c r="V632" i="2"/>
  <c r="AA611" i="2"/>
  <c r="V611" i="2"/>
  <c r="AA590" i="2"/>
  <c r="V590" i="2"/>
  <c r="AA568" i="2"/>
  <c r="V568" i="2"/>
  <c r="AA547" i="2"/>
  <c r="V547" i="2"/>
  <c r="AA526" i="2"/>
  <c r="V526" i="2"/>
  <c r="AA505" i="2"/>
  <c r="V505" i="2"/>
  <c r="AA489" i="2"/>
  <c r="V489" i="2"/>
  <c r="AA473" i="2"/>
  <c r="V473" i="2"/>
  <c r="AA457" i="2"/>
  <c r="V457" i="2"/>
  <c r="AA441" i="2"/>
  <c r="V441" i="2"/>
  <c r="AA409" i="2"/>
  <c r="V409" i="2"/>
  <c r="AA393" i="2"/>
  <c r="V393" i="2"/>
  <c r="AA377" i="2"/>
  <c r="V377" i="2"/>
  <c r="AA361" i="2"/>
  <c r="V361" i="2"/>
  <c r="AA345" i="2"/>
  <c r="V345" i="2"/>
  <c r="AA329" i="2"/>
  <c r="V329" i="2"/>
  <c r="AA313" i="2"/>
  <c r="V313" i="2"/>
  <c r="AA297" i="2"/>
  <c r="V297" i="2"/>
  <c r="AA979" i="2"/>
  <c r="V979" i="2"/>
  <c r="AA915" i="2"/>
  <c r="V915" i="2"/>
  <c r="AA851" i="2"/>
  <c r="V851" i="2"/>
  <c r="AA787" i="2"/>
  <c r="V787" i="2"/>
  <c r="AA723" i="2"/>
  <c r="V723" i="2"/>
  <c r="AA659" i="2"/>
  <c r="V659" i="2"/>
  <c r="AA604" i="2"/>
  <c r="V604" i="2"/>
  <c r="AA562" i="2"/>
  <c r="V562" i="2"/>
  <c r="AA540" i="2"/>
  <c r="V540" i="2"/>
  <c r="AA484" i="2"/>
  <c r="V484" i="2"/>
  <c r="AA468" i="2"/>
  <c r="V468" i="2"/>
  <c r="AA452" i="2"/>
  <c r="V452" i="2"/>
  <c r="AA436" i="2"/>
  <c r="V436" i="2"/>
  <c r="AA420" i="2"/>
  <c r="V420" i="2"/>
  <c r="AA404" i="2"/>
  <c r="V404" i="2"/>
  <c r="AA971" i="2"/>
  <c r="V971" i="2"/>
  <c r="AA623" i="2"/>
  <c r="V623" i="2"/>
  <c r="AA580" i="2"/>
  <c r="V580" i="2"/>
  <c r="AA559" i="2"/>
  <c r="V559" i="2"/>
  <c r="AA516" i="2"/>
  <c r="V516" i="2"/>
  <c r="AA482" i="2"/>
  <c r="V482" i="2"/>
  <c r="AA402" i="2"/>
  <c r="V402" i="2"/>
  <c r="AA370" i="2"/>
  <c r="V370" i="2"/>
  <c r="AA338" i="2"/>
  <c r="V338" i="2"/>
  <c r="AA306" i="2"/>
  <c r="V306" i="2"/>
  <c r="AA815" i="2"/>
  <c r="V815" i="2"/>
  <c r="AA614" i="2"/>
  <c r="V614" i="2"/>
  <c r="AA528" i="2"/>
  <c r="V528" i="2"/>
  <c r="AA491" i="2"/>
  <c r="V491" i="2"/>
  <c r="AA427" i="2"/>
  <c r="V427" i="2"/>
  <c r="AA367" i="2"/>
  <c r="V367" i="2"/>
  <c r="AA303" i="2"/>
  <c r="V303" i="2"/>
  <c r="AA772" i="2"/>
  <c r="V772" i="2"/>
  <c r="AA868" i="2"/>
  <c r="V868" i="2"/>
  <c r="AA948" i="2"/>
  <c r="V948" i="2"/>
  <c r="AA980" i="2"/>
  <c r="V980" i="2"/>
  <c r="AA541" i="2"/>
  <c r="V541" i="2"/>
  <c r="AA589" i="2"/>
  <c r="V589" i="2"/>
  <c r="AA717" i="2"/>
  <c r="V717" i="2"/>
  <c r="AA749" i="2"/>
  <c r="V749" i="2"/>
  <c r="AA781" i="2"/>
  <c r="V781" i="2"/>
  <c r="AA845" i="2"/>
  <c r="V845" i="2"/>
  <c r="AA877" i="2"/>
  <c r="V877" i="2"/>
  <c r="AA909" i="2"/>
  <c r="V909" i="2"/>
  <c r="AA941" i="2"/>
  <c r="V941" i="2"/>
  <c r="AA973" i="2"/>
  <c r="V973" i="2"/>
  <c r="AA417" i="2"/>
  <c r="W417" i="2"/>
  <c r="AA481" i="2"/>
  <c r="W481" i="2"/>
  <c r="AA710" i="2"/>
  <c r="V710" i="2"/>
  <c r="AA758" i="2"/>
  <c r="V758" i="2"/>
  <c r="AA822" i="2"/>
  <c r="V822" i="2"/>
  <c r="AA854" i="2"/>
  <c r="V854" i="2"/>
  <c r="AA886" i="2"/>
  <c r="V886" i="2"/>
  <c r="AA934" i="2"/>
  <c r="V934" i="2"/>
  <c r="AA982" i="2"/>
  <c r="V982" i="2"/>
  <c r="AA832" i="2"/>
  <c r="W832" i="2"/>
  <c r="AA985" i="2"/>
  <c r="W985" i="2"/>
  <c r="AA651" i="2"/>
  <c r="V651" i="2"/>
  <c r="AA602" i="2"/>
  <c r="V602" i="2"/>
  <c r="AA498" i="2"/>
  <c r="V498" i="2"/>
  <c r="AA466" i="2"/>
  <c r="V466" i="2"/>
  <c r="AA450" i="2"/>
  <c r="V450" i="2"/>
  <c r="AA418" i="2"/>
  <c r="V418" i="2"/>
  <c r="AA386" i="2"/>
  <c r="V386" i="2"/>
  <c r="AA354" i="2"/>
  <c r="V354" i="2"/>
  <c r="AA322" i="2"/>
  <c r="V322" i="2"/>
  <c r="AA687" i="2"/>
  <c r="V687" i="2"/>
  <c r="AA571" i="2"/>
  <c r="V571" i="2"/>
  <c r="AA395" i="2"/>
  <c r="V395" i="2"/>
  <c r="AA335" i="2"/>
  <c r="V335" i="2"/>
  <c r="AA660" i="2"/>
  <c r="V660" i="2"/>
  <c r="AA692" i="2"/>
  <c r="V692" i="2"/>
  <c r="AA740" i="2"/>
  <c r="V740" i="2"/>
  <c r="AA804" i="2"/>
  <c r="V804" i="2"/>
  <c r="AA836" i="2"/>
  <c r="V836" i="2"/>
  <c r="AA900" i="2"/>
  <c r="V900" i="2"/>
  <c r="AA932" i="2"/>
  <c r="V932" i="2"/>
  <c r="AA996" i="2"/>
  <c r="V996" i="2"/>
  <c r="AA573" i="2"/>
  <c r="V573" i="2"/>
  <c r="AA621" i="2"/>
  <c r="V621" i="2"/>
  <c r="AA957" i="2"/>
  <c r="V957" i="2"/>
  <c r="AA1005" i="2"/>
  <c r="V1005" i="2"/>
  <c r="AA726" i="2"/>
  <c r="V726" i="2"/>
  <c r="AA774" i="2"/>
  <c r="V774" i="2"/>
  <c r="AA806" i="2"/>
  <c r="V806" i="2"/>
  <c r="AA870" i="2"/>
  <c r="V870" i="2"/>
  <c r="AA902" i="2"/>
  <c r="V902" i="2"/>
  <c r="AA950" i="2"/>
  <c r="V950" i="2"/>
  <c r="AA998" i="2"/>
  <c r="V998" i="2"/>
  <c r="AA581" i="2"/>
  <c r="W581" i="2"/>
  <c r="AA394" i="2"/>
  <c r="W394" i="2"/>
  <c r="AA388" i="2"/>
  <c r="V388" i="2"/>
  <c r="AA356" i="2"/>
  <c r="V356" i="2"/>
  <c r="AA340" i="2"/>
  <c r="V340" i="2"/>
  <c r="AA324" i="2"/>
  <c r="V324" i="2"/>
  <c r="AA308" i="2"/>
  <c r="V308" i="2"/>
  <c r="AA1007" i="2"/>
  <c r="V1007" i="2"/>
  <c r="AA879" i="2"/>
  <c r="V879" i="2"/>
  <c r="AA587" i="2"/>
  <c r="V587" i="2"/>
  <c r="AA544" i="2"/>
  <c r="V544" i="2"/>
  <c r="AA503" i="2"/>
  <c r="V503" i="2"/>
  <c r="AA439" i="2"/>
  <c r="V439" i="2"/>
  <c r="AA407" i="2"/>
  <c r="V407" i="2"/>
  <c r="AA375" i="2"/>
  <c r="V375" i="2"/>
  <c r="AA339" i="2"/>
  <c r="V339" i="2"/>
  <c r="AA307" i="2"/>
  <c r="V307" i="2"/>
  <c r="AA955" i="2"/>
  <c r="V955" i="2"/>
  <c r="AA575" i="2"/>
  <c r="V575" i="2"/>
  <c r="AA532" i="2"/>
  <c r="V532" i="2"/>
  <c r="AA511" i="2"/>
  <c r="V511" i="2"/>
  <c r="AA494" i="2"/>
  <c r="V494" i="2"/>
  <c r="AA478" i="2"/>
  <c r="V478" i="2"/>
  <c r="AA462" i="2"/>
  <c r="V462" i="2"/>
  <c r="AA446" i="2"/>
  <c r="V446" i="2"/>
  <c r="AA430" i="2"/>
  <c r="V430" i="2"/>
  <c r="AA414" i="2"/>
  <c r="V414" i="2"/>
  <c r="AA382" i="2"/>
  <c r="V382" i="2"/>
  <c r="AA366" i="2"/>
  <c r="V366" i="2"/>
  <c r="AA350" i="2"/>
  <c r="V350" i="2"/>
  <c r="V13" i="2"/>
  <c r="Y13" i="2" s="1"/>
  <c r="AA783" i="2"/>
  <c r="V783" i="2"/>
  <c r="AA655" i="2"/>
  <c r="V655" i="2"/>
  <c r="AA560" i="2"/>
  <c r="V560" i="2"/>
  <c r="AA451" i="2"/>
  <c r="V451" i="2"/>
  <c r="AA387" i="2"/>
  <c r="V387" i="2"/>
  <c r="AA327" i="2"/>
  <c r="V327" i="2"/>
  <c r="AA295" i="2"/>
  <c r="V295" i="2"/>
  <c r="AA648" i="2"/>
  <c r="V648" i="2"/>
  <c r="AA664" i="2"/>
  <c r="V664" i="2"/>
  <c r="AA680" i="2"/>
  <c r="V680" i="2"/>
  <c r="AA696" i="2"/>
  <c r="V696" i="2"/>
  <c r="AA728" i="2"/>
  <c r="V728" i="2"/>
  <c r="AA760" i="2"/>
  <c r="V760" i="2"/>
  <c r="AA792" i="2"/>
  <c r="V792" i="2"/>
  <c r="AA824" i="2"/>
  <c r="V824" i="2"/>
  <c r="AA856" i="2"/>
  <c r="V856" i="2"/>
  <c r="AA888" i="2"/>
  <c r="V888" i="2"/>
  <c r="AA920" i="2"/>
  <c r="V920" i="2"/>
  <c r="AA936" i="2"/>
  <c r="V936" i="2"/>
  <c r="AA952" i="2"/>
  <c r="V952" i="2"/>
  <c r="AA513" i="2"/>
  <c r="V513" i="2"/>
  <c r="AA545" i="2"/>
  <c r="V545" i="2"/>
  <c r="AA577" i="2"/>
  <c r="V577" i="2"/>
  <c r="AA625" i="2"/>
  <c r="V625" i="2"/>
  <c r="AA641" i="2"/>
  <c r="V641" i="2"/>
  <c r="AA657" i="2"/>
  <c r="V657" i="2"/>
  <c r="AA689" i="2"/>
  <c r="V689" i="2"/>
  <c r="AA737" i="2"/>
  <c r="V737" i="2"/>
  <c r="AA769" i="2"/>
  <c r="V769" i="2"/>
  <c r="AA12" i="2"/>
  <c r="BA6" i="3"/>
  <c r="B55" i="3" s="1"/>
  <c r="BC5" i="3"/>
  <c r="BB5" i="3"/>
  <c r="AA808" i="2"/>
  <c r="AA776" i="2"/>
  <c r="AA299" i="2"/>
  <c r="AA363" i="2"/>
  <c r="AA517" i="2"/>
  <c r="AA453" i="2"/>
  <c r="AA389" i="2"/>
  <c r="AA960" i="2"/>
  <c r="AA348" i="2"/>
  <c r="AA923" i="2"/>
  <c r="AA891" i="2"/>
  <c r="AA859" i="2"/>
  <c r="AA827" i="2"/>
  <c r="AA795" i="2"/>
  <c r="AA763" i="2"/>
  <c r="AA731" i="2"/>
  <c r="AA699" i="2"/>
  <c r="AA570" i="2"/>
  <c r="AA588" i="2"/>
  <c r="AA663" i="2"/>
  <c r="AA643" i="2"/>
  <c r="AA444" i="2"/>
  <c r="AA298" i="2"/>
  <c r="AA1002" i="2"/>
  <c r="AA905" i="2"/>
  <c r="AA873" i="2"/>
  <c r="AA841" i="2"/>
  <c r="AA809" i="2"/>
  <c r="AA777" i="2"/>
  <c r="AA745" i="2"/>
  <c r="AA713" i="2"/>
  <c r="AA665" i="2"/>
  <c r="AA1001" i="2"/>
  <c r="AA987" i="2"/>
  <c r="AA956" i="2"/>
  <c r="AA937" i="2"/>
  <c r="AA954" i="2"/>
  <c r="AA712" i="2"/>
  <c r="AA645" i="2"/>
  <c r="AA522" i="2"/>
  <c r="AA554" i="2"/>
  <c r="AA508" i="2"/>
  <c r="AA380" i="2"/>
  <c r="AA506" i="2"/>
  <c r="AA442" i="2"/>
  <c r="AA378" i="2"/>
  <c r="AA331" i="2"/>
  <c r="AA315" i="2"/>
  <c r="AA412" i="2"/>
  <c r="AA794" i="2"/>
  <c r="AA693" i="2"/>
  <c r="AA826" i="2"/>
  <c r="AA698" i="2"/>
  <c r="AA858" i="2"/>
  <c r="AA730" i="2"/>
  <c r="AA922" i="2"/>
  <c r="AA667" i="2"/>
  <c r="AA986" i="2"/>
  <c r="AA906" i="2"/>
  <c r="AA874" i="2"/>
  <c r="AA842" i="2"/>
  <c r="AA810" i="2"/>
  <c r="AA778" i="2"/>
  <c r="AA746" i="2"/>
  <c r="AA714" i="2"/>
  <c r="AA684" i="2"/>
  <c r="AA892" i="2"/>
  <c r="AA828" i="2"/>
  <c r="AA764" i="2"/>
  <c r="AA644" i="2"/>
  <c r="AA620" i="2"/>
  <c r="AA555" i="2"/>
  <c r="AA476" i="2"/>
  <c r="AA461" i="2"/>
  <c r="AA572" i="2"/>
  <c r="AA524" i="2"/>
  <c r="AA460" i="2"/>
  <c r="AA396" i="2"/>
  <c r="AA332" i="2"/>
  <c r="AA492" i="2"/>
  <c r="AA428" i="2"/>
  <c r="AA317" i="2"/>
  <c r="AC8" i="2" l="1"/>
  <c r="B8" i="2" s="1"/>
  <c r="W13" i="2"/>
  <c r="Z13" i="2" s="1"/>
  <c r="AB52" i="3"/>
  <c r="AH52" i="3"/>
  <c r="Y52" i="3"/>
  <c r="S52" i="3"/>
  <c r="AE52" i="3"/>
  <c r="BH20" i="3"/>
  <c r="BA53" i="3"/>
  <c r="X12" i="2"/>
  <c r="V52" i="3"/>
  <c r="BA54" i="3"/>
  <c r="BH21" i="3"/>
  <c r="AH11" i="3"/>
  <c r="BI5" i="3"/>
  <c r="V14" i="2"/>
  <c r="Y14" i="2" s="1"/>
  <c r="BA7" i="3"/>
  <c r="B56" i="3" s="1"/>
  <c r="BC6" i="3"/>
  <c r="BB6" i="3"/>
  <c r="X13" i="2" l="1"/>
  <c r="AA13" i="2"/>
  <c r="W14" i="2"/>
  <c r="Z14" i="2" s="1"/>
  <c r="BQ3" i="3"/>
  <c r="AN53" i="3"/>
  <c r="AB53" i="3"/>
  <c r="P53" i="3"/>
  <c r="S53" i="3"/>
  <c r="AK53" i="3"/>
  <c r="AE53" i="3"/>
  <c r="V53" i="3"/>
  <c r="Y53" i="3"/>
  <c r="AH53" i="3"/>
  <c r="S54" i="3"/>
  <c r="BH22" i="3"/>
  <c r="BA55" i="3"/>
  <c r="AH12" i="3"/>
  <c r="V15" i="2"/>
  <c r="Y15" i="2" s="1"/>
  <c r="BA8" i="3"/>
  <c r="B57" i="3" s="1"/>
  <c r="BB7" i="3"/>
  <c r="BC7" i="3"/>
  <c r="W15" i="2" l="1"/>
  <c r="Z15" i="2" s="1"/>
  <c r="AA14" i="2"/>
  <c r="X14" i="2"/>
  <c r="BJ5" i="3" s="1"/>
  <c r="V54" i="3" s="1"/>
  <c r="BK5" i="3"/>
  <c r="AQ52" i="3"/>
  <c r="Y54" i="3"/>
  <c r="BH23" i="3"/>
  <c r="BA56" i="3"/>
  <c r="AH13" i="3"/>
  <c r="V16" i="2"/>
  <c r="Y16" i="2" s="1"/>
  <c r="BA9" i="3"/>
  <c r="B58" i="3" s="1"/>
  <c r="BC8" i="3"/>
  <c r="BB8" i="3"/>
  <c r="W16" i="2" l="1"/>
  <c r="Z16" i="2" s="1"/>
  <c r="X15" i="2"/>
  <c r="BH3" i="3" s="1"/>
  <c r="P52" i="3" s="1"/>
  <c r="AA15" i="2"/>
  <c r="BG3" i="3"/>
  <c r="M52" i="3" s="1"/>
  <c r="BD3" i="3"/>
  <c r="AL9" i="3" s="1"/>
  <c r="BH24" i="3"/>
  <c r="BA57" i="3"/>
  <c r="V17" i="2"/>
  <c r="AH14" i="3"/>
  <c r="BA10" i="3"/>
  <c r="B59" i="3" s="1"/>
  <c r="BC9" i="3"/>
  <c r="BB9" i="3"/>
  <c r="V18" i="2" l="1"/>
  <c r="Y18" i="2" s="1"/>
  <c r="Y17" i="2"/>
  <c r="X16" i="2"/>
  <c r="AA16" i="2"/>
  <c r="W17" i="2"/>
  <c r="Z17" i="2" s="1"/>
  <c r="BG19" i="3"/>
  <c r="BL5" i="3"/>
  <c r="AB54" i="3" s="1"/>
  <c r="BA58" i="3"/>
  <c r="BH25" i="3"/>
  <c r="AH15" i="3"/>
  <c r="BA11" i="3"/>
  <c r="B60" i="3" s="1"/>
  <c r="BC10" i="3"/>
  <c r="BB10" i="3"/>
  <c r="AA17" i="2" l="1"/>
  <c r="V19" i="2"/>
  <c r="Y19" i="2" s="1"/>
  <c r="X17" i="2"/>
  <c r="W18" i="2"/>
  <c r="BJ19" i="3"/>
  <c r="BI19" i="3"/>
  <c r="BM5" i="3"/>
  <c r="BH26" i="3"/>
  <c r="BA59" i="3"/>
  <c r="AH16" i="3"/>
  <c r="BA12" i="3"/>
  <c r="B61" i="3" s="1"/>
  <c r="BC11" i="3"/>
  <c r="BB11" i="3"/>
  <c r="V20" i="2" l="1"/>
  <c r="Y20" i="2" s="1"/>
  <c r="Z18" i="2"/>
  <c r="AA18" i="2" s="1"/>
  <c r="W19" i="2"/>
  <c r="X18" i="2"/>
  <c r="BP5" i="3"/>
  <c r="AN54" i="3" s="1"/>
  <c r="BN5" i="3"/>
  <c r="AH54" i="3" s="1"/>
  <c r="BQ4" i="3"/>
  <c r="BH27" i="3"/>
  <c r="BA60" i="3"/>
  <c r="AE54" i="3"/>
  <c r="AH17" i="3"/>
  <c r="BC12" i="3"/>
  <c r="BB12" i="3"/>
  <c r="BA13" i="3"/>
  <c r="B62" i="3" s="1"/>
  <c r="V21" i="2" l="1"/>
  <c r="V22" i="2" s="1"/>
  <c r="W20" i="2"/>
  <c r="Z20" i="2" s="1"/>
  <c r="AA20" i="2" s="1"/>
  <c r="Z19" i="2"/>
  <c r="AA19" i="2" s="1"/>
  <c r="BE4" i="3" s="1"/>
  <c r="AP10" i="3" s="1"/>
  <c r="X19" i="2"/>
  <c r="BO5" i="3" s="1"/>
  <c r="AK54" i="3" s="1"/>
  <c r="AQ53" i="3"/>
  <c r="BH28" i="3"/>
  <c r="BA61" i="3"/>
  <c r="AH18" i="3"/>
  <c r="BA14" i="3"/>
  <c r="B63" i="3" s="1"/>
  <c r="BC13" i="3"/>
  <c r="BB13" i="3"/>
  <c r="Y21" i="2" l="1"/>
  <c r="W21" i="2"/>
  <c r="Z21" i="2" s="1"/>
  <c r="AA21" i="2" s="1"/>
  <c r="V23" i="2"/>
  <c r="Y23" i="2" s="1"/>
  <c r="Y22" i="2"/>
  <c r="X20" i="2"/>
  <c r="BD4" i="3"/>
  <c r="AL10" i="3" s="1"/>
  <c r="BG4" i="3"/>
  <c r="M53" i="3" s="1"/>
  <c r="BH29" i="3"/>
  <c r="BA62" i="3"/>
  <c r="AH19" i="3"/>
  <c r="BC14" i="3"/>
  <c r="BB14" i="3"/>
  <c r="W22" i="2" l="1"/>
  <c r="Z22" i="2" s="1"/>
  <c r="AA22" i="2" s="1"/>
  <c r="X21" i="2"/>
  <c r="V24" i="2"/>
  <c r="Y24" i="2" s="1"/>
  <c r="BG20" i="3"/>
  <c r="BJ20" i="3" s="1"/>
  <c r="BQ5" i="3"/>
  <c r="BH30" i="3"/>
  <c r="BA63" i="3"/>
  <c r="AH20" i="3"/>
  <c r="X22" i="2" l="1"/>
  <c r="W23" i="2"/>
  <c r="X23" i="2" s="1"/>
  <c r="BH5" i="3" s="1"/>
  <c r="P54" i="3" s="1"/>
  <c r="V25" i="2"/>
  <c r="Y25" i="2" s="1"/>
  <c r="BI20" i="3"/>
  <c r="AQ54" i="3"/>
  <c r="Z23" i="2" l="1"/>
  <c r="AA23" i="2" s="1"/>
  <c r="W24" i="2"/>
  <c r="W25" i="2" s="1"/>
  <c r="V26" i="2"/>
  <c r="Y26" i="2" s="1"/>
  <c r="Z24" i="2" l="1"/>
  <c r="AA24" i="2" s="1"/>
  <c r="X24" i="2"/>
  <c r="BG5" i="3" s="1"/>
  <c r="V27" i="2"/>
  <c r="Y27" i="2" s="1"/>
  <c r="W26" i="2"/>
  <c r="W27" i="2" s="1"/>
  <c r="Z25" i="2"/>
  <c r="AA25" i="2" s="1"/>
  <c r="X25" i="2"/>
  <c r="BD5" i="3" l="1"/>
  <c r="AL11" i="3" s="1"/>
  <c r="V28" i="2"/>
  <c r="Y28" i="2" s="1"/>
  <c r="M54" i="3"/>
  <c r="BG21" i="3"/>
  <c r="Z27" i="2"/>
  <c r="AA27" i="2" s="1"/>
  <c r="X27" i="2"/>
  <c r="W28" i="2"/>
  <c r="Z26" i="2"/>
  <c r="AA26" i="2" s="1"/>
  <c r="X26" i="2"/>
  <c r="V29" i="2" l="1"/>
  <c r="Y29" i="2" s="1"/>
  <c r="Z28" i="2"/>
  <c r="AA28" i="2" s="1"/>
  <c r="X28" i="2"/>
  <c r="BQ6" i="3" s="1"/>
  <c r="AQ55" i="3" s="1"/>
  <c r="W29" i="2"/>
  <c r="BJ21" i="3"/>
  <c r="BI21" i="3"/>
  <c r="V30" i="2" l="1"/>
  <c r="Y30" i="2" s="1"/>
  <c r="Z29" i="2"/>
  <c r="AA29" i="2" s="1"/>
  <c r="X29" i="2"/>
  <c r="W30" i="2"/>
  <c r="V31" i="2" l="1"/>
  <c r="Y31" i="2" s="1"/>
  <c r="W31" i="2"/>
  <c r="Z30" i="2"/>
  <c r="AA30" i="2" s="1"/>
  <c r="X30" i="2"/>
  <c r="V32" i="2" l="1"/>
  <c r="Y32" i="2" s="1"/>
  <c r="Z31" i="2"/>
  <c r="AA31" i="2" s="1"/>
  <c r="X31" i="2"/>
  <c r="W32" i="2"/>
  <c r="V33" i="2" l="1"/>
  <c r="Y33" i="2" s="1"/>
  <c r="W33" i="2"/>
  <c r="W34" i="2" s="1"/>
  <c r="Z34" i="2" s="1"/>
  <c r="Z32" i="2"/>
  <c r="AA32" i="2" s="1"/>
  <c r="X32" i="2"/>
  <c r="BQ7" i="3" s="1"/>
  <c r="AQ56" i="3" s="1"/>
  <c r="V34" i="2" l="1"/>
  <c r="Y34" i="2" s="1"/>
  <c r="AA34" i="2" s="1"/>
  <c r="W35" i="2"/>
  <c r="Z35" i="2" s="1"/>
  <c r="X34" i="2"/>
  <c r="Z33" i="2"/>
  <c r="AA33" i="2" s="1"/>
  <c r="X33" i="2"/>
  <c r="V35" i="2" l="1"/>
  <c r="X35" i="2" s="1"/>
  <c r="BQ8" i="3" s="1"/>
  <c r="AQ57" i="3" s="1"/>
  <c r="W36" i="2"/>
  <c r="Z36" i="2" s="1"/>
  <c r="Y35" i="2" l="1"/>
  <c r="AA35" i="2" s="1"/>
  <c r="V36" i="2"/>
  <c r="X36" i="2"/>
  <c r="W37" i="2"/>
  <c r="Z37" i="2" s="1"/>
  <c r="Y36" i="2" l="1"/>
  <c r="AA36" i="2" s="1"/>
  <c r="V37" i="2"/>
  <c r="Y37" i="2" s="1"/>
  <c r="AA37" i="2"/>
  <c r="X37" i="2"/>
  <c r="W38" i="2"/>
  <c r="Z38" i="2" s="1"/>
  <c r="V38" i="2" l="1"/>
  <c r="Y38" i="2" s="1"/>
  <c r="AA38" i="2" s="1"/>
  <c r="W39" i="2"/>
  <c r="Z39" i="2" s="1"/>
  <c r="BQ10" i="3"/>
  <c r="AQ59" i="3" s="1"/>
  <c r="X38" i="2" l="1"/>
  <c r="BQ9" i="3" s="1"/>
  <c r="AQ58" i="3" s="1"/>
  <c r="V40" i="2"/>
  <c r="Y40" i="2" s="1"/>
  <c r="AA40" i="2" s="1"/>
  <c r="V39" i="2"/>
  <c r="Y39" i="2" s="1"/>
  <c r="X39" i="2"/>
  <c r="W40" i="2"/>
  <c r="Z40" i="2" s="1"/>
  <c r="AA39" i="2"/>
  <c r="W41" i="2"/>
  <c r="X40" i="2"/>
  <c r="V41" i="2" l="1"/>
  <c r="X41" i="2" s="1"/>
  <c r="Z41" i="2"/>
  <c r="W42" i="2"/>
  <c r="V42" i="2" l="1"/>
  <c r="V43" i="2" s="1"/>
  <c r="Y41" i="2"/>
  <c r="AA41" i="2"/>
  <c r="Z42" i="2"/>
  <c r="W43" i="2"/>
  <c r="Y42" i="2"/>
  <c r="X42" i="2" l="1"/>
  <c r="BH6" i="3" s="1"/>
  <c r="P55" i="3" s="1"/>
  <c r="AA42" i="2"/>
  <c r="Z43" i="2"/>
  <c r="W44" i="2"/>
  <c r="Z44" i="2" s="1"/>
  <c r="X43" i="2"/>
  <c r="Y43" i="2"/>
  <c r="BI6" i="3"/>
  <c r="S55" i="3" s="1"/>
  <c r="V44" i="2"/>
  <c r="AA43" i="2" l="1"/>
  <c r="W45" i="2"/>
  <c r="Z45" i="2" s="1"/>
  <c r="X44" i="2"/>
  <c r="BJ6" i="3" s="1"/>
  <c r="V55" i="3" s="1"/>
  <c r="Y44" i="2"/>
  <c r="AA44" i="2" s="1"/>
  <c r="BQ11" i="3"/>
  <c r="AQ60" i="3" s="1"/>
  <c r="Y55" i="3"/>
  <c r="V45" i="2"/>
  <c r="W46" i="2" l="1"/>
  <c r="Z46" i="2" s="1"/>
  <c r="X45" i="2"/>
  <c r="Y45" i="2"/>
  <c r="AA45" i="2" s="1"/>
  <c r="BK6" i="3"/>
  <c r="V46" i="2"/>
  <c r="W47" i="2" l="1"/>
  <c r="Z47" i="2" s="1"/>
  <c r="X46" i="2"/>
  <c r="BL6" i="3" s="1"/>
  <c r="AB55" i="3" s="1"/>
  <c r="Y46" i="2"/>
  <c r="BQ12" i="3"/>
  <c r="AQ61" i="3" s="1"/>
  <c r="V47" i="2"/>
  <c r="AA46" i="2"/>
  <c r="W48" i="2" l="1"/>
  <c r="Z48" i="2" s="1"/>
  <c r="X47" i="2"/>
  <c r="BM6" i="3" s="1"/>
  <c r="AE55" i="3" s="1"/>
  <c r="Y47" i="2"/>
  <c r="V48" i="2"/>
  <c r="AA47" i="2"/>
  <c r="W49" i="2" l="1"/>
  <c r="Z49" i="2" s="1"/>
  <c r="X48" i="2"/>
  <c r="Y48" i="2"/>
  <c r="AA48" i="2" s="1"/>
  <c r="BN6" i="3"/>
  <c r="AH55" i="3" s="1"/>
  <c r="V49" i="2"/>
  <c r="W50" i="2" l="1"/>
  <c r="X49" i="2"/>
  <c r="BO6" i="3" s="1"/>
  <c r="AK55" i="3" s="1"/>
  <c r="Y49" i="2"/>
  <c r="V50" i="2"/>
  <c r="AA49" i="2"/>
  <c r="Z50" i="2" l="1"/>
  <c r="W51" i="2"/>
  <c r="X50" i="2"/>
  <c r="BP6" i="3" s="1"/>
  <c r="AN55" i="3" s="1"/>
  <c r="Y50" i="2"/>
  <c r="V51" i="2"/>
  <c r="AA50" i="2"/>
  <c r="Z51" i="2" l="1"/>
  <c r="W52" i="2"/>
  <c r="Z52" i="2" s="1"/>
  <c r="X51" i="2"/>
  <c r="Y51" i="2"/>
  <c r="BQ13" i="3"/>
  <c r="AQ62" i="3" s="1"/>
  <c r="V52" i="2"/>
  <c r="W53" i="2" l="1"/>
  <c r="Z53" i="2" s="1"/>
  <c r="AA51" i="2"/>
  <c r="W54" i="2"/>
  <c r="Z54" i="2" s="1"/>
  <c r="X52" i="2"/>
  <c r="Y52" i="2"/>
  <c r="AA52" i="2" s="1"/>
  <c r="V53" i="2"/>
  <c r="W55" i="2"/>
  <c r="X53" i="2" l="1"/>
  <c r="Y53" i="2"/>
  <c r="AA53" i="2" s="1"/>
  <c r="BQ14" i="3"/>
  <c r="W56" i="2"/>
  <c r="V54" i="2"/>
  <c r="X54" i="2" l="1"/>
  <c r="Y54" i="2"/>
  <c r="AA54" i="2" s="1"/>
  <c r="BQ16" i="3"/>
  <c r="AQ63" i="3"/>
  <c r="AQ65" i="3" s="1"/>
  <c r="V55" i="2"/>
  <c r="X55" i="2" s="1"/>
  <c r="W57" i="2"/>
  <c r="W58" i="2" l="1"/>
  <c r="V56" i="2"/>
  <c r="X56" i="2" s="1"/>
  <c r="AA55" i="2"/>
  <c r="V57" i="2" l="1"/>
  <c r="X57" i="2" s="1"/>
  <c r="AA56" i="2"/>
  <c r="W59" i="2"/>
  <c r="W60" i="2" l="1"/>
  <c r="V58" i="2"/>
  <c r="X58" i="2" s="1"/>
  <c r="AA57" i="2"/>
  <c r="V59" i="2" l="1"/>
  <c r="X59" i="2" s="1"/>
  <c r="AA58" i="2"/>
  <c r="W61" i="2"/>
  <c r="W62" i="2" l="1"/>
  <c r="V60" i="2"/>
  <c r="X60" i="2" s="1"/>
  <c r="AA59" i="2"/>
  <c r="V61" i="2" l="1"/>
  <c r="X61" i="2" s="1"/>
  <c r="AA60" i="2"/>
  <c r="W63" i="2"/>
  <c r="W64" i="2" l="1"/>
  <c r="V62" i="2"/>
  <c r="X62" i="2" s="1"/>
  <c r="AA61" i="2"/>
  <c r="V63" i="2" l="1"/>
  <c r="X63" i="2" s="1"/>
  <c r="AA62" i="2"/>
  <c r="W65" i="2"/>
  <c r="W66" i="2" l="1"/>
  <c r="V64" i="2"/>
  <c r="X64" i="2" s="1"/>
  <c r="AA63" i="2"/>
  <c r="V65" i="2" l="1"/>
  <c r="X65" i="2" s="1"/>
  <c r="AA64" i="2"/>
  <c r="W67" i="2"/>
  <c r="W68" i="2" l="1"/>
  <c r="V66" i="2"/>
  <c r="X66" i="2" s="1"/>
  <c r="AA65" i="2"/>
  <c r="V67" i="2" l="1"/>
  <c r="X67" i="2" s="1"/>
  <c r="AA66" i="2"/>
  <c r="W69" i="2"/>
  <c r="W70" i="2" l="1"/>
  <c r="V68" i="2"/>
  <c r="X68" i="2" s="1"/>
  <c r="AA67" i="2"/>
  <c r="V69" i="2" l="1"/>
  <c r="X69" i="2" s="1"/>
  <c r="AA68" i="2"/>
  <c r="W71" i="2"/>
  <c r="W72" i="2" l="1"/>
  <c r="V70" i="2"/>
  <c r="X70" i="2" s="1"/>
  <c r="AA69" i="2"/>
  <c r="V71" i="2" l="1"/>
  <c r="X71" i="2" s="1"/>
  <c r="AA70" i="2"/>
  <c r="W73" i="2"/>
  <c r="W74" i="2" l="1"/>
  <c r="V72" i="2"/>
  <c r="X72" i="2" s="1"/>
  <c r="BH7" i="3" s="1"/>
  <c r="P56" i="3" s="1"/>
  <c r="AA71" i="2"/>
  <c r="V73" i="2" l="1"/>
  <c r="X73" i="2" s="1"/>
  <c r="BI7" i="3" s="1"/>
  <c r="S56" i="3" s="1"/>
  <c r="AA72" i="2"/>
  <c r="W75" i="2"/>
  <c r="W76" i="2" l="1"/>
  <c r="V74" i="2"/>
  <c r="X74" i="2" s="1"/>
  <c r="BJ7" i="3" s="1"/>
  <c r="AA73" i="2"/>
  <c r="Y56" i="3" l="1"/>
  <c r="V56" i="3"/>
  <c r="V75" i="2"/>
  <c r="X75" i="2" s="1"/>
  <c r="BK7" i="3" s="1"/>
  <c r="AA74" i="2"/>
  <c r="W77" i="2"/>
  <c r="W78" i="2" l="1"/>
  <c r="V76" i="2"/>
  <c r="X76" i="2" s="1"/>
  <c r="BL7" i="3" s="1"/>
  <c r="AB56" i="3" s="1"/>
  <c r="AA75" i="2"/>
  <c r="V77" i="2" l="1"/>
  <c r="X77" i="2" s="1"/>
  <c r="BM7" i="3" s="1"/>
  <c r="AE56" i="3" s="1"/>
  <c r="AA76" i="2"/>
  <c r="W79" i="2"/>
  <c r="W80" i="2" l="1"/>
  <c r="V78" i="2"/>
  <c r="X78" i="2" s="1"/>
  <c r="BN7" i="3" s="1"/>
  <c r="AH56" i="3" s="1"/>
  <c r="AA77" i="2"/>
  <c r="V79" i="2" l="1"/>
  <c r="X79" i="2" s="1"/>
  <c r="BO7" i="3" s="1"/>
  <c r="AK56" i="3" s="1"/>
  <c r="AA78" i="2"/>
  <c r="W81" i="2"/>
  <c r="V80" i="2" l="1"/>
  <c r="X80" i="2" s="1"/>
  <c r="BP7" i="3" s="1"/>
  <c r="AN56" i="3" s="1"/>
  <c r="AA79" i="2"/>
  <c r="W82" i="2"/>
  <c r="W83" i="2" l="1"/>
  <c r="V81" i="2"/>
  <c r="X81" i="2" s="1"/>
  <c r="BG7" i="3" s="1"/>
  <c r="M56" i="3" s="1"/>
  <c r="AA80" i="2"/>
  <c r="V82" i="2" l="1"/>
  <c r="X82" i="2" s="1"/>
  <c r="AA81" i="2"/>
  <c r="W84" i="2"/>
  <c r="W85" i="2" l="1"/>
  <c r="V83" i="2"/>
  <c r="X83" i="2" s="1"/>
  <c r="AA82" i="2"/>
  <c r="V84" i="2" l="1"/>
  <c r="X84" i="2" s="1"/>
  <c r="AA83" i="2"/>
  <c r="W86" i="2"/>
  <c r="W87" i="2" l="1"/>
  <c r="V85" i="2"/>
  <c r="X85" i="2" s="1"/>
  <c r="AA84" i="2"/>
  <c r="V86" i="2" l="1"/>
  <c r="X86" i="2" s="1"/>
  <c r="AA85" i="2"/>
  <c r="W88" i="2"/>
  <c r="W89" i="2" l="1"/>
  <c r="V87" i="2"/>
  <c r="X87" i="2" s="1"/>
  <c r="AA86" i="2"/>
  <c r="V88" i="2" l="1"/>
  <c r="X88" i="2" s="1"/>
  <c r="AA87" i="2"/>
  <c r="W90" i="2"/>
  <c r="W91" i="2" l="1"/>
  <c r="V89" i="2"/>
  <c r="X89" i="2" s="1"/>
  <c r="AA88" i="2"/>
  <c r="V90" i="2" l="1"/>
  <c r="X90" i="2" s="1"/>
  <c r="AA89" i="2"/>
  <c r="W92" i="2"/>
  <c r="W93" i="2" l="1"/>
  <c r="V91" i="2"/>
  <c r="X91" i="2" s="1"/>
  <c r="AA90" i="2"/>
  <c r="V92" i="2" l="1"/>
  <c r="X92" i="2" s="1"/>
  <c r="AA91" i="2"/>
  <c r="W94" i="2"/>
  <c r="W95" i="2" l="1"/>
  <c r="V93" i="2"/>
  <c r="X93" i="2" s="1"/>
  <c r="AA92" i="2"/>
  <c r="V94" i="2" l="1"/>
  <c r="X94" i="2" s="1"/>
  <c r="AA93" i="2"/>
  <c r="W96" i="2"/>
  <c r="W97" i="2" l="1"/>
  <c r="V95" i="2"/>
  <c r="X95" i="2" s="1"/>
  <c r="AA94" i="2"/>
  <c r="V96" i="2" l="1"/>
  <c r="X96" i="2" s="1"/>
  <c r="AA95" i="2"/>
  <c r="W98" i="2"/>
  <c r="W99" i="2" l="1"/>
  <c r="V97" i="2"/>
  <c r="X97" i="2" s="1"/>
  <c r="AA96" i="2"/>
  <c r="V98" i="2" l="1"/>
  <c r="X98" i="2" s="1"/>
  <c r="AA97" i="2"/>
  <c r="W100" i="2"/>
  <c r="W101" i="2" l="1"/>
  <c r="V99" i="2"/>
  <c r="X99" i="2" s="1"/>
  <c r="AA98" i="2"/>
  <c r="V100" i="2" l="1"/>
  <c r="X100" i="2" s="1"/>
  <c r="AA99" i="2"/>
  <c r="W102" i="2"/>
  <c r="W103" i="2" l="1"/>
  <c r="V101" i="2"/>
  <c r="X101" i="2" s="1"/>
  <c r="AA100" i="2"/>
  <c r="V102" i="2" l="1"/>
  <c r="X102" i="2" s="1"/>
  <c r="AA101" i="2"/>
  <c r="W104" i="2"/>
  <c r="W105" i="2" l="1"/>
  <c r="V103" i="2"/>
  <c r="X103" i="2" s="1"/>
  <c r="BI8" i="3" s="1"/>
  <c r="S57" i="3" s="1"/>
  <c r="AA102" i="2"/>
  <c r="V104" i="2" l="1"/>
  <c r="X104" i="2" s="1"/>
  <c r="BJ8" i="3" s="1"/>
  <c r="AA103" i="2"/>
  <c r="W106" i="2"/>
  <c r="V57" i="3" l="1"/>
  <c r="Y57" i="3"/>
  <c r="W107" i="2"/>
  <c r="V105" i="2"/>
  <c r="X105" i="2" s="1"/>
  <c r="BK8" i="3" s="1"/>
  <c r="AA104" i="2"/>
  <c r="V106" i="2" l="1"/>
  <c r="X106" i="2" s="1"/>
  <c r="BL8" i="3" s="1"/>
  <c r="AB57" i="3" s="1"/>
  <c r="AA105" i="2"/>
  <c r="W108" i="2"/>
  <c r="W109" i="2" l="1"/>
  <c r="V107" i="2"/>
  <c r="X107" i="2" s="1"/>
  <c r="BM8" i="3" s="1"/>
  <c r="AE57" i="3" s="1"/>
  <c r="AA106" i="2"/>
  <c r="V108" i="2" l="1"/>
  <c r="X108" i="2" s="1"/>
  <c r="BN8" i="3" s="1"/>
  <c r="AH57" i="3" s="1"/>
  <c r="AA107" i="2"/>
  <c r="W110" i="2"/>
  <c r="W111" i="2" l="1"/>
  <c r="V109" i="2"/>
  <c r="X109" i="2" s="1"/>
  <c r="BO8" i="3" s="1"/>
  <c r="AK57" i="3" s="1"/>
  <c r="AA108" i="2"/>
  <c r="V110" i="2" l="1"/>
  <c r="X110" i="2" s="1"/>
  <c r="BP8" i="3" s="1"/>
  <c r="AN57" i="3" s="1"/>
  <c r="AA109" i="2"/>
  <c r="W112" i="2"/>
  <c r="W113" i="2" l="1"/>
  <c r="V111" i="2"/>
  <c r="X111" i="2" s="1"/>
  <c r="BG8" i="3" s="1"/>
  <c r="M57" i="3" s="1"/>
  <c r="AA110" i="2"/>
  <c r="V112" i="2" l="1"/>
  <c r="X112" i="2" s="1"/>
  <c r="AA111" i="2"/>
  <c r="W114" i="2"/>
  <c r="W115" i="2" l="1"/>
  <c r="V113" i="2"/>
  <c r="X113" i="2" s="1"/>
  <c r="AA112" i="2"/>
  <c r="V114" i="2" l="1"/>
  <c r="X114" i="2" s="1"/>
  <c r="AA113" i="2"/>
  <c r="W116" i="2"/>
  <c r="W117" i="2" l="1"/>
  <c r="V115" i="2"/>
  <c r="X115" i="2" s="1"/>
  <c r="AA114" i="2"/>
  <c r="V116" i="2" l="1"/>
  <c r="X116" i="2" s="1"/>
  <c r="AA115" i="2"/>
  <c r="W118" i="2"/>
  <c r="W119" i="2" l="1"/>
  <c r="V117" i="2"/>
  <c r="X117" i="2" s="1"/>
  <c r="AA116" i="2"/>
  <c r="V118" i="2" l="1"/>
  <c r="X118" i="2" s="1"/>
  <c r="AA117" i="2"/>
  <c r="W120" i="2"/>
  <c r="W121" i="2" l="1"/>
  <c r="V119" i="2"/>
  <c r="X119" i="2" s="1"/>
  <c r="AA118" i="2"/>
  <c r="V120" i="2" l="1"/>
  <c r="X120" i="2" s="1"/>
  <c r="AA119" i="2"/>
  <c r="W122" i="2"/>
  <c r="W123" i="2" l="1"/>
  <c r="V121" i="2"/>
  <c r="X121" i="2" s="1"/>
  <c r="AA120" i="2"/>
  <c r="V122" i="2" l="1"/>
  <c r="X122" i="2" s="1"/>
  <c r="AA121" i="2"/>
  <c r="W124" i="2"/>
  <c r="W125" i="2" l="1"/>
  <c r="V123" i="2"/>
  <c r="X123" i="2" s="1"/>
  <c r="AA122" i="2"/>
  <c r="V124" i="2" l="1"/>
  <c r="X124" i="2" s="1"/>
  <c r="AA123" i="2"/>
  <c r="W126" i="2"/>
  <c r="W127" i="2" l="1"/>
  <c r="V125" i="2"/>
  <c r="X125" i="2" s="1"/>
  <c r="AA124" i="2"/>
  <c r="V126" i="2" l="1"/>
  <c r="X126" i="2" s="1"/>
  <c r="AA125" i="2"/>
  <c r="W128" i="2"/>
  <c r="W129" i="2" l="1"/>
  <c r="V127" i="2"/>
  <c r="X127" i="2" s="1"/>
  <c r="AA126" i="2"/>
  <c r="V128" i="2" l="1"/>
  <c r="X128" i="2" s="1"/>
  <c r="AA127" i="2"/>
  <c r="W130" i="2"/>
  <c r="W131" i="2" l="1"/>
  <c r="V129" i="2"/>
  <c r="X129" i="2" s="1"/>
  <c r="AA128" i="2"/>
  <c r="V130" i="2" l="1"/>
  <c r="X130" i="2" s="1"/>
  <c r="AA129" i="2"/>
  <c r="W132" i="2"/>
  <c r="W133" i="2" l="1"/>
  <c r="V131" i="2"/>
  <c r="X131" i="2" s="1"/>
  <c r="AA130" i="2"/>
  <c r="V132" i="2" l="1"/>
  <c r="X132" i="2" s="1"/>
  <c r="AA131" i="2"/>
  <c r="W134" i="2"/>
  <c r="W135" i="2" l="1"/>
  <c r="V133" i="2"/>
  <c r="X133" i="2" s="1"/>
  <c r="BI9" i="3" s="1"/>
  <c r="S58" i="3" s="1"/>
  <c r="AA132" i="2"/>
  <c r="V134" i="2" l="1"/>
  <c r="X134" i="2" s="1"/>
  <c r="BJ9" i="3" s="1"/>
  <c r="AA133" i="2"/>
  <c r="W136" i="2"/>
  <c r="V58" i="3" l="1"/>
  <c r="Y58" i="3"/>
  <c r="W137" i="2"/>
  <c r="V135" i="2"/>
  <c r="X135" i="2" s="1"/>
  <c r="BK9" i="3" s="1"/>
  <c r="AA134" i="2"/>
  <c r="V136" i="2" l="1"/>
  <c r="X136" i="2" s="1"/>
  <c r="BL9" i="3" s="1"/>
  <c r="AB58" i="3" s="1"/>
  <c r="AA135" i="2"/>
  <c r="W138" i="2"/>
  <c r="W139" i="2" l="1"/>
  <c r="V137" i="2"/>
  <c r="X137" i="2" s="1"/>
  <c r="BM9" i="3" s="1"/>
  <c r="AE58" i="3" s="1"/>
  <c r="AA136" i="2"/>
  <c r="V138" i="2" l="1"/>
  <c r="X138" i="2" s="1"/>
  <c r="BN9" i="3" s="1"/>
  <c r="AH58" i="3" s="1"/>
  <c r="AA137" i="2"/>
  <c r="W140" i="2"/>
  <c r="W141" i="2" l="1"/>
  <c r="V139" i="2"/>
  <c r="X139" i="2" s="1"/>
  <c r="BO9" i="3" s="1"/>
  <c r="AK58" i="3" s="1"/>
  <c r="AA138" i="2"/>
  <c r="V140" i="2" l="1"/>
  <c r="X140" i="2" s="1"/>
  <c r="BP9" i="3" s="1"/>
  <c r="AN58" i="3" s="1"/>
  <c r="AA139" i="2"/>
  <c r="W142" i="2"/>
  <c r="W143" i="2" l="1"/>
  <c r="V141" i="2"/>
  <c r="X141" i="2" s="1"/>
  <c r="BG9" i="3" s="1"/>
  <c r="M58" i="3" s="1"/>
  <c r="AA140" i="2"/>
  <c r="V142" i="2" l="1"/>
  <c r="X142" i="2" s="1"/>
  <c r="BH9" i="3" s="1"/>
  <c r="P58" i="3" s="1"/>
  <c r="AA141" i="2"/>
  <c r="W144" i="2"/>
  <c r="W145" i="2" l="1"/>
  <c r="V143" i="2"/>
  <c r="X143" i="2" s="1"/>
  <c r="AA142" i="2"/>
  <c r="V144" i="2" l="1"/>
  <c r="X144" i="2" s="1"/>
  <c r="AA143" i="2"/>
  <c r="W146" i="2"/>
  <c r="W147" i="2" l="1"/>
  <c r="V145" i="2"/>
  <c r="X145" i="2" s="1"/>
  <c r="AA144" i="2"/>
  <c r="V146" i="2" l="1"/>
  <c r="X146" i="2" s="1"/>
  <c r="AA145" i="2"/>
  <c r="W148" i="2"/>
  <c r="W149" i="2" l="1"/>
  <c r="V147" i="2"/>
  <c r="X147" i="2" s="1"/>
  <c r="AA146" i="2"/>
  <c r="W150" i="2" l="1"/>
  <c r="V148" i="2"/>
  <c r="X148" i="2" s="1"/>
  <c r="AA147" i="2"/>
  <c r="V149" i="2" l="1"/>
  <c r="X149" i="2" s="1"/>
  <c r="AA148" i="2"/>
  <c r="W151" i="2"/>
  <c r="W152" i="2" l="1"/>
  <c r="V150" i="2"/>
  <c r="X150" i="2" s="1"/>
  <c r="AA149" i="2"/>
  <c r="V151" i="2" l="1"/>
  <c r="X151" i="2" s="1"/>
  <c r="AA150" i="2"/>
  <c r="W153" i="2"/>
  <c r="W154" i="2" l="1"/>
  <c r="V152" i="2"/>
  <c r="X152" i="2" s="1"/>
  <c r="AA151" i="2"/>
  <c r="V153" i="2" l="1"/>
  <c r="X153" i="2" s="1"/>
  <c r="AA152" i="2"/>
  <c r="W155" i="2"/>
  <c r="W156" i="2" l="1"/>
  <c r="V154" i="2"/>
  <c r="X154" i="2" s="1"/>
  <c r="AA153" i="2"/>
  <c r="V155" i="2" l="1"/>
  <c r="X155" i="2" s="1"/>
  <c r="AA154" i="2"/>
  <c r="W157" i="2"/>
  <c r="W158" i="2" l="1"/>
  <c r="V156" i="2"/>
  <c r="X156" i="2" s="1"/>
  <c r="AA155" i="2"/>
  <c r="V157" i="2" l="1"/>
  <c r="X157" i="2" s="1"/>
  <c r="AA156" i="2"/>
  <c r="W159" i="2"/>
  <c r="W160" i="2" l="1"/>
  <c r="V158" i="2"/>
  <c r="X158" i="2" s="1"/>
  <c r="AA157" i="2"/>
  <c r="V159" i="2" l="1"/>
  <c r="X159" i="2" s="1"/>
  <c r="AA158" i="2"/>
  <c r="W161" i="2"/>
  <c r="W162" i="2" l="1"/>
  <c r="V160" i="2"/>
  <c r="X160" i="2" s="1"/>
  <c r="AA159" i="2"/>
  <c r="V161" i="2" l="1"/>
  <c r="X161" i="2" s="1"/>
  <c r="AA160" i="2"/>
  <c r="W163" i="2"/>
  <c r="W164" i="2" l="1"/>
  <c r="V162" i="2"/>
  <c r="X162" i="2" s="1"/>
  <c r="AA161" i="2"/>
  <c r="V163" i="2" l="1"/>
  <c r="X163" i="2" s="1"/>
  <c r="AA162" i="2"/>
  <c r="W165" i="2"/>
  <c r="W166" i="2" l="1"/>
  <c r="V164" i="2"/>
  <c r="X164" i="2" s="1"/>
  <c r="BJ10" i="3" s="1"/>
  <c r="AA163" i="2"/>
  <c r="Y59" i="3" l="1"/>
  <c r="V59" i="3"/>
  <c r="V165" i="2"/>
  <c r="X165" i="2" s="1"/>
  <c r="BK10" i="3" s="1"/>
  <c r="AA164" i="2"/>
  <c r="W167" i="2"/>
  <c r="W168" i="2" l="1"/>
  <c r="V166" i="2"/>
  <c r="X166" i="2" s="1"/>
  <c r="BL10" i="3" s="1"/>
  <c r="AB59" i="3" s="1"/>
  <c r="AA165" i="2"/>
  <c r="V167" i="2" l="1"/>
  <c r="X167" i="2" s="1"/>
  <c r="BM10" i="3" s="1"/>
  <c r="AE59" i="3" s="1"/>
  <c r="AA166" i="2"/>
  <c r="W169" i="2"/>
  <c r="W170" i="2" l="1"/>
  <c r="V168" i="2"/>
  <c r="X168" i="2" s="1"/>
  <c r="BN10" i="3" s="1"/>
  <c r="AH59" i="3" s="1"/>
  <c r="AA167" i="2"/>
  <c r="V169" i="2" l="1"/>
  <c r="X169" i="2" s="1"/>
  <c r="BO10" i="3" s="1"/>
  <c r="AK59" i="3" s="1"/>
  <c r="AA168" i="2"/>
  <c r="W171" i="2"/>
  <c r="V170" i="2" l="1"/>
  <c r="X170" i="2" s="1"/>
  <c r="BP10" i="3" s="1"/>
  <c r="AN59" i="3" s="1"/>
  <c r="AA169" i="2"/>
  <c r="W172" i="2"/>
  <c r="W173" i="2" l="1"/>
  <c r="V171" i="2"/>
  <c r="X171" i="2" s="1"/>
  <c r="BG10" i="3" s="1"/>
  <c r="M59" i="3" s="1"/>
  <c r="AA170" i="2"/>
  <c r="V172" i="2" l="1"/>
  <c r="X172" i="2" s="1"/>
  <c r="BH10" i="3" s="1"/>
  <c r="P59" i="3" s="1"/>
  <c r="AA171" i="2"/>
  <c r="W174" i="2"/>
  <c r="W175" i="2" l="1"/>
  <c r="V173" i="2"/>
  <c r="X173" i="2" s="1"/>
  <c r="AA172" i="2"/>
  <c r="V174" i="2" l="1"/>
  <c r="X174" i="2" s="1"/>
  <c r="AA173" i="2"/>
  <c r="W176" i="2"/>
  <c r="W177" i="2" l="1"/>
  <c r="V175" i="2"/>
  <c r="X175" i="2" s="1"/>
  <c r="AA174" i="2"/>
  <c r="V176" i="2" l="1"/>
  <c r="X176" i="2" s="1"/>
  <c r="AA175" i="2"/>
  <c r="W178" i="2"/>
  <c r="W179" i="2" l="1"/>
  <c r="V177" i="2"/>
  <c r="X177" i="2" s="1"/>
  <c r="AA176" i="2"/>
  <c r="V178" i="2" l="1"/>
  <c r="X178" i="2" s="1"/>
  <c r="AA177" i="2"/>
  <c r="W180" i="2"/>
  <c r="W181" i="2" l="1"/>
  <c r="V179" i="2"/>
  <c r="X179" i="2" s="1"/>
  <c r="AA178" i="2"/>
  <c r="V180" i="2" l="1"/>
  <c r="X180" i="2" s="1"/>
  <c r="AA179" i="2"/>
  <c r="W182" i="2"/>
  <c r="V181" i="2" l="1"/>
  <c r="X181" i="2" s="1"/>
  <c r="AA180" i="2"/>
  <c r="W183" i="2"/>
  <c r="W184" i="2" l="1"/>
  <c r="V182" i="2"/>
  <c r="X182" i="2" s="1"/>
  <c r="AA181" i="2"/>
  <c r="V183" i="2" l="1"/>
  <c r="X183" i="2" s="1"/>
  <c r="AA182" i="2"/>
  <c r="W185" i="2"/>
  <c r="W186" i="2" l="1"/>
  <c r="V184" i="2"/>
  <c r="X184" i="2" s="1"/>
  <c r="AA183" i="2"/>
  <c r="W187" i="2" l="1"/>
  <c r="V185" i="2"/>
  <c r="X185" i="2" s="1"/>
  <c r="AA184" i="2"/>
  <c r="V186" i="2" l="1"/>
  <c r="X186" i="2" s="1"/>
  <c r="AA185" i="2"/>
  <c r="W188" i="2"/>
  <c r="W189" i="2" l="1"/>
  <c r="V187" i="2"/>
  <c r="X187" i="2" s="1"/>
  <c r="AA186" i="2"/>
  <c r="V188" i="2" l="1"/>
  <c r="X188" i="2" s="1"/>
  <c r="AA187" i="2"/>
  <c r="W190" i="2"/>
  <c r="W191" i="2" l="1"/>
  <c r="V189" i="2"/>
  <c r="X189" i="2" s="1"/>
  <c r="AA188" i="2"/>
  <c r="V190" i="2" l="1"/>
  <c r="X190" i="2" s="1"/>
  <c r="AA189" i="2"/>
  <c r="W192" i="2"/>
  <c r="W193" i="2" l="1"/>
  <c r="V191" i="2"/>
  <c r="X191" i="2" s="1"/>
  <c r="AA190" i="2"/>
  <c r="V192" i="2" l="1"/>
  <c r="X192" i="2" s="1"/>
  <c r="AA191" i="2"/>
  <c r="W194" i="2"/>
  <c r="W195" i="2" l="1"/>
  <c r="V193" i="2"/>
  <c r="X193" i="2" s="1"/>
  <c r="AA192" i="2"/>
  <c r="V194" i="2" l="1"/>
  <c r="X194" i="2" s="1"/>
  <c r="AA193" i="2"/>
  <c r="W196" i="2"/>
  <c r="W197" i="2" l="1"/>
  <c r="V195" i="2"/>
  <c r="X195" i="2" s="1"/>
  <c r="BK11" i="3" s="1"/>
  <c r="AA194" i="2"/>
  <c r="V196" i="2" l="1"/>
  <c r="X196" i="2" s="1"/>
  <c r="BL11" i="3" s="1"/>
  <c r="AB60" i="3" s="1"/>
  <c r="AA195" i="2"/>
  <c r="W198" i="2"/>
  <c r="W199" i="2" l="1"/>
  <c r="V197" i="2"/>
  <c r="X197" i="2" s="1"/>
  <c r="BM11" i="3" s="1"/>
  <c r="AE60" i="3" s="1"/>
  <c r="AA196" i="2"/>
  <c r="V198" i="2" l="1"/>
  <c r="X198" i="2" s="1"/>
  <c r="BN11" i="3" s="1"/>
  <c r="AH60" i="3" s="1"/>
  <c r="AA197" i="2"/>
  <c r="W200" i="2"/>
  <c r="W201" i="2" l="1"/>
  <c r="V199" i="2"/>
  <c r="X199" i="2" s="1"/>
  <c r="BO11" i="3" s="1"/>
  <c r="AK60" i="3" s="1"/>
  <c r="AA198" i="2"/>
  <c r="V200" i="2" l="1"/>
  <c r="X200" i="2" s="1"/>
  <c r="BP11" i="3" s="1"/>
  <c r="AN60" i="3" s="1"/>
  <c r="AA199" i="2"/>
  <c r="W202" i="2"/>
  <c r="W203" i="2" l="1"/>
  <c r="V201" i="2"/>
  <c r="X201" i="2" s="1"/>
  <c r="BG11" i="3" s="1"/>
  <c r="M60" i="3" s="1"/>
  <c r="AA200" i="2"/>
  <c r="V202" i="2" l="1"/>
  <c r="X202" i="2" s="1"/>
  <c r="BH11" i="3" s="1"/>
  <c r="P60" i="3" s="1"/>
  <c r="AA201" i="2"/>
  <c r="W204" i="2"/>
  <c r="W205" i="2" l="1"/>
  <c r="V203" i="2"/>
  <c r="X203" i="2" s="1"/>
  <c r="BI11" i="3" s="1"/>
  <c r="S60" i="3" s="1"/>
  <c r="AA202" i="2"/>
  <c r="V204" i="2" l="1"/>
  <c r="X204" i="2" s="1"/>
  <c r="AA203" i="2"/>
  <c r="W206" i="2"/>
  <c r="W207" i="2" l="1"/>
  <c r="V205" i="2"/>
  <c r="X205" i="2" s="1"/>
  <c r="AA204" i="2"/>
  <c r="V206" i="2" l="1"/>
  <c r="X206" i="2" s="1"/>
  <c r="AA205" i="2"/>
  <c r="W208" i="2"/>
  <c r="W209" i="2" l="1"/>
  <c r="V207" i="2"/>
  <c r="X207" i="2" s="1"/>
  <c r="AA206" i="2"/>
  <c r="V208" i="2" l="1"/>
  <c r="X208" i="2" s="1"/>
  <c r="AA207" i="2"/>
  <c r="W210" i="2"/>
  <c r="W211" i="2" l="1"/>
  <c r="V209" i="2"/>
  <c r="X209" i="2" s="1"/>
  <c r="AA208" i="2"/>
  <c r="V210" i="2" l="1"/>
  <c r="X210" i="2" s="1"/>
  <c r="AA209" i="2"/>
  <c r="W212" i="2"/>
  <c r="W213" i="2" l="1"/>
  <c r="V211" i="2"/>
  <c r="X211" i="2" s="1"/>
  <c r="AA210" i="2"/>
  <c r="V212" i="2" l="1"/>
  <c r="X212" i="2" s="1"/>
  <c r="AA211" i="2"/>
  <c r="W214" i="2"/>
  <c r="W215" i="2" l="1"/>
  <c r="V213" i="2"/>
  <c r="X213" i="2" s="1"/>
  <c r="AA212" i="2"/>
  <c r="V214" i="2" l="1"/>
  <c r="X214" i="2" s="1"/>
  <c r="AA213" i="2"/>
  <c r="W216" i="2"/>
  <c r="W217" i="2" l="1"/>
  <c r="V215" i="2"/>
  <c r="X215" i="2" s="1"/>
  <c r="AA214" i="2"/>
  <c r="V216" i="2" l="1"/>
  <c r="X216" i="2" s="1"/>
  <c r="AA215" i="2"/>
  <c r="W218" i="2"/>
  <c r="W219" i="2" l="1"/>
  <c r="V217" i="2"/>
  <c r="X217" i="2" s="1"/>
  <c r="AA216" i="2"/>
  <c r="V218" i="2" l="1"/>
  <c r="X218" i="2" s="1"/>
  <c r="AA217" i="2"/>
  <c r="W220" i="2"/>
  <c r="W221" i="2" l="1"/>
  <c r="V219" i="2"/>
  <c r="X219" i="2" s="1"/>
  <c r="AA218" i="2"/>
  <c r="V220" i="2" l="1"/>
  <c r="X220" i="2" s="1"/>
  <c r="AA219" i="2"/>
  <c r="W222" i="2"/>
  <c r="W223" i="2" l="1"/>
  <c r="V221" i="2"/>
  <c r="X221" i="2" s="1"/>
  <c r="AA220" i="2"/>
  <c r="V222" i="2" l="1"/>
  <c r="X222" i="2" s="1"/>
  <c r="AA221" i="2"/>
  <c r="W224" i="2"/>
  <c r="W225" i="2" l="1"/>
  <c r="V223" i="2"/>
  <c r="X223" i="2" s="1"/>
  <c r="AA222" i="2"/>
  <c r="V224" i="2" l="1"/>
  <c r="X224" i="2" s="1"/>
  <c r="BJ12" i="3" s="1"/>
  <c r="AA223" i="2"/>
  <c r="W226" i="2"/>
  <c r="Y61" i="3" l="1"/>
  <c r="V61" i="3"/>
  <c r="W227" i="2"/>
  <c r="V225" i="2"/>
  <c r="X225" i="2" s="1"/>
  <c r="BK12" i="3" s="1"/>
  <c r="AA224" i="2"/>
  <c r="V226" i="2" l="1"/>
  <c r="X226" i="2" s="1"/>
  <c r="BL12" i="3" s="1"/>
  <c r="AB61" i="3" s="1"/>
  <c r="AA225" i="2"/>
  <c r="W228" i="2"/>
  <c r="W229" i="2" l="1"/>
  <c r="V227" i="2"/>
  <c r="X227" i="2" s="1"/>
  <c r="BM12" i="3" s="1"/>
  <c r="AE61" i="3" s="1"/>
  <c r="AA226" i="2"/>
  <c r="V228" i="2" l="1"/>
  <c r="X228" i="2" s="1"/>
  <c r="BN12" i="3" s="1"/>
  <c r="AH61" i="3" s="1"/>
  <c r="AA227" i="2"/>
  <c r="W230" i="2"/>
  <c r="W231" i="2" l="1"/>
  <c r="V229" i="2"/>
  <c r="X229" i="2" s="1"/>
  <c r="BO12" i="3" s="1"/>
  <c r="AK61" i="3" s="1"/>
  <c r="AA228" i="2"/>
  <c r="V230" i="2" l="1"/>
  <c r="X230" i="2" s="1"/>
  <c r="BP12" i="3" s="1"/>
  <c r="AN61" i="3" s="1"/>
  <c r="AA229" i="2"/>
  <c r="W232" i="2"/>
  <c r="W233" i="2" l="1"/>
  <c r="V231" i="2"/>
  <c r="X231" i="2" s="1"/>
  <c r="BG12" i="3" s="1"/>
  <c r="M61" i="3" s="1"/>
  <c r="AA230" i="2"/>
  <c r="V232" i="2" l="1"/>
  <c r="X232" i="2" s="1"/>
  <c r="BH12" i="3" s="1"/>
  <c r="P61" i="3" s="1"/>
  <c r="AA231" i="2"/>
  <c r="W234" i="2"/>
  <c r="W235" i="2" l="1"/>
  <c r="V233" i="2"/>
  <c r="X233" i="2" s="1"/>
  <c r="BI12" i="3" s="1"/>
  <c r="S61" i="3" s="1"/>
  <c r="AA232" i="2"/>
  <c r="V234" i="2" l="1"/>
  <c r="X234" i="2" s="1"/>
  <c r="AA233" i="2"/>
  <c r="W236" i="2"/>
  <c r="W237" i="2" l="1"/>
  <c r="V235" i="2"/>
  <c r="X235" i="2" s="1"/>
  <c r="AA234" i="2"/>
  <c r="V236" i="2" l="1"/>
  <c r="X236" i="2" s="1"/>
  <c r="AA235" i="2"/>
  <c r="W238" i="2"/>
  <c r="W239" i="2" l="1"/>
  <c r="V237" i="2"/>
  <c r="X237" i="2" s="1"/>
  <c r="AA236" i="2"/>
  <c r="V238" i="2" l="1"/>
  <c r="X238" i="2" s="1"/>
  <c r="AA237" i="2"/>
  <c r="W240" i="2"/>
  <c r="W241" i="2" l="1"/>
  <c r="V239" i="2"/>
  <c r="X239" i="2" s="1"/>
  <c r="AA238" i="2"/>
  <c r="V240" i="2" l="1"/>
  <c r="X240" i="2" s="1"/>
  <c r="AA239" i="2"/>
  <c r="W242" i="2"/>
  <c r="W243" i="2" l="1"/>
  <c r="V241" i="2"/>
  <c r="X241" i="2" s="1"/>
  <c r="AA240" i="2"/>
  <c r="V242" i="2" l="1"/>
  <c r="X242" i="2" s="1"/>
  <c r="AA241" i="2"/>
  <c r="W244" i="2"/>
  <c r="W245" i="2" l="1"/>
  <c r="V243" i="2"/>
  <c r="X243" i="2" s="1"/>
  <c r="AA242" i="2"/>
  <c r="V244" i="2" l="1"/>
  <c r="X244" i="2" s="1"/>
  <c r="AA243" i="2"/>
  <c r="W246" i="2"/>
  <c r="W247" i="2" l="1"/>
  <c r="V245" i="2"/>
  <c r="X245" i="2" s="1"/>
  <c r="AA244" i="2"/>
  <c r="V246" i="2" l="1"/>
  <c r="X246" i="2" s="1"/>
  <c r="AA245" i="2"/>
  <c r="W248" i="2"/>
  <c r="W249" i="2" l="1"/>
  <c r="V247" i="2"/>
  <c r="X247" i="2" s="1"/>
  <c r="AA246" i="2"/>
  <c r="V248" i="2" l="1"/>
  <c r="X248" i="2" s="1"/>
  <c r="AA247" i="2"/>
  <c r="W250" i="2"/>
  <c r="W251" i="2" l="1"/>
  <c r="V249" i="2"/>
  <c r="X249" i="2" s="1"/>
  <c r="AA248" i="2"/>
  <c r="V250" i="2" l="1"/>
  <c r="X250" i="2" s="1"/>
  <c r="AA249" i="2"/>
  <c r="W252" i="2"/>
  <c r="W253" i="2" l="1"/>
  <c r="V251" i="2"/>
  <c r="X251" i="2" s="1"/>
  <c r="AA250" i="2"/>
  <c r="V252" i="2" l="1"/>
  <c r="X252" i="2" s="1"/>
  <c r="AA251" i="2"/>
  <c r="W254" i="2"/>
  <c r="W255" i="2" l="1"/>
  <c r="V253" i="2"/>
  <c r="X253" i="2" s="1"/>
  <c r="AA252" i="2"/>
  <c r="V254" i="2" l="1"/>
  <c r="X254" i="2" s="1"/>
  <c r="AA253" i="2"/>
  <c r="W256" i="2"/>
  <c r="W257" i="2" l="1"/>
  <c r="V255" i="2"/>
  <c r="X255" i="2" s="1"/>
  <c r="BK13" i="3" s="1"/>
  <c r="AA254" i="2"/>
  <c r="V256" i="2" l="1"/>
  <c r="X256" i="2" s="1"/>
  <c r="BL13" i="3" s="1"/>
  <c r="AB62" i="3" s="1"/>
  <c r="AA255" i="2"/>
  <c r="W258" i="2"/>
  <c r="W259" i="2" l="1"/>
  <c r="V257" i="2"/>
  <c r="X257" i="2" s="1"/>
  <c r="BM13" i="3" s="1"/>
  <c r="AE62" i="3" s="1"/>
  <c r="AA256" i="2"/>
  <c r="V258" i="2" l="1"/>
  <c r="X258" i="2" s="1"/>
  <c r="BN13" i="3" s="1"/>
  <c r="AH62" i="3" s="1"/>
  <c r="AA257" i="2"/>
  <c r="W260" i="2"/>
  <c r="W261" i="2" l="1"/>
  <c r="V259" i="2"/>
  <c r="X259" i="2" s="1"/>
  <c r="BO13" i="3" s="1"/>
  <c r="AK62" i="3" s="1"/>
  <c r="AA258" i="2"/>
  <c r="V260" i="2" l="1"/>
  <c r="X260" i="2" s="1"/>
  <c r="BP13" i="3" s="1"/>
  <c r="AN62" i="3" s="1"/>
  <c r="AA259" i="2"/>
  <c r="W262" i="2"/>
  <c r="W263" i="2" l="1"/>
  <c r="V261" i="2"/>
  <c r="X261" i="2" s="1"/>
  <c r="BG13" i="3" s="1"/>
  <c r="M62" i="3" s="1"/>
  <c r="AA260" i="2"/>
  <c r="V262" i="2" l="1"/>
  <c r="X262" i="2" s="1"/>
  <c r="BH13" i="3" s="1"/>
  <c r="P62" i="3" s="1"/>
  <c r="AA261" i="2"/>
  <c r="W264" i="2"/>
  <c r="W265" i="2" l="1"/>
  <c r="V263" i="2"/>
  <c r="X263" i="2" s="1"/>
  <c r="BI13" i="3" s="1"/>
  <c r="S62" i="3" s="1"/>
  <c r="AA262" i="2"/>
  <c r="V264" i="2" l="1"/>
  <c r="X264" i="2" s="1"/>
  <c r="AA263" i="2"/>
  <c r="W266" i="2"/>
  <c r="W267" i="2" l="1"/>
  <c r="V265" i="2"/>
  <c r="X265" i="2" s="1"/>
  <c r="AA264" i="2"/>
  <c r="V266" i="2" l="1"/>
  <c r="X266" i="2" s="1"/>
  <c r="AA265" i="2"/>
  <c r="W268" i="2"/>
  <c r="W269" i="2" l="1"/>
  <c r="V267" i="2"/>
  <c r="X267" i="2" s="1"/>
  <c r="AA266" i="2"/>
  <c r="V268" i="2" l="1"/>
  <c r="X268" i="2" s="1"/>
  <c r="AA267" i="2"/>
  <c r="W270" i="2"/>
  <c r="W271" i="2" l="1"/>
  <c r="V269" i="2"/>
  <c r="X269" i="2" s="1"/>
  <c r="AA268" i="2"/>
  <c r="V270" i="2" l="1"/>
  <c r="X270" i="2" s="1"/>
  <c r="AA269" i="2"/>
  <c r="W272" i="2"/>
  <c r="W273" i="2" l="1"/>
  <c r="V271" i="2"/>
  <c r="X271" i="2" s="1"/>
  <c r="AA270" i="2"/>
  <c r="V272" i="2" l="1"/>
  <c r="X272" i="2" s="1"/>
  <c r="AA271" i="2"/>
  <c r="W274" i="2"/>
  <c r="W275" i="2" l="1"/>
  <c r="V273" i="2"/>
  <c r="X273" i="2" s="1"/>
  <c r="AA272" i="2"/>
  <c r="V274" i="2" l="1"/>
  <c r="X274" i="2" s="1"/>
  <c r="AA273" i="2"/>
  <c r="W276" i="2"/>
  <c r="W277" i="2" l="1"/>
  <c r="V275" i="2"/>
  <c r="X275" i="2" s="1"/>
  <c r="AA274" i="2"/>
  <c r="V276" i="2" l="1"/>
  <c r="X276" i="2" s="1"/>
  <c r="AA275" i="2"/>
  <c r="W278" i="2"/>
  <c r="W279" i="2" l="1"/>
  <c r="V277" i="2"/>
  <c r="X277" i="2" s="1"/>
  <c r="AA276" i="2"/>
  <c r="V278" i="2" l="1"/>
  <c r="X278" i="2" s="1"/>
  <c r="AA277" i="2"/>
  <c r="W280" i="2"/>
  <c r="W281" i="2" l="1"/>
  <c r="V279" i="2"/>
  <c r="X279" i="2" s="1"/>
  <c r="AA278" i="2"/>
  <c r="V280" i="2" l="1"/>
  <c r="X280" i="2" s="1"/>
  <c r="AA279" i="2"/>
  <c r="W282" i="2"/>
  <c r="W283" i="2" l="1"/>
  <c r="V281" i="2"/>
  <c r="X281" i="2" s="1"/>
  <c r="AA280" i="2"/>
  <c r="V282" i="2" l="1"/>
  <c r="X282" i="2" s="1"/>
  <c r="AA281" i="2"/>
  <c r="W284" i="2"/>
  <c r="W285" i="2" l="1"/>
  <c r="V283" i="2"/>
  <c r="X283" i="2" s="1"/>
  <c r="AA282" i="2"/>
  <c r="V284" i="2" l="1"/>
  <c r="X284" i="2" s="1"/>
  <c r="AA283" i="2"/>
  <c r="W286" i="2"/>
  <c r="W287" i="2" l="1"/>
  <c r="V285" i="2"/>
  <c r="X285" i="2" s="1"/>
  <c r="BK14" i="3" s="1"/>
  <c r="BK16" i="3" s="1"/>
  <c r="AA284" i="2"/>
  <c r="V286" i="2" l="1"/>
  <c r="X286" i="2" s="1"/>
  <c r="BL14" i="3" s="1"/>
  <c r="AA285" i="2"/>
  <c r="W288" i="2"/>
  <c r="BL16" i="3" l="1"/>
  <c r="AB63" i="3"/>
  <c r="AB65" i="3" s="1"/>
  <c r="W289" i="2"/>
  <c r="V287" i="2"/>
  <c r="X287" i="2" s="1"/>
  <c r="BM14" i="3" s="1"/>
  <c r="AA286" i="2"/>
  <c r="BM16" i="3" l="1"/>
  <c r="AE63" i="3"/>
  <c r="AE65" i="3" s="1"/>
  <c r="V288" i="2"/>
  <c r="X288" i="2" s="1"/>
  <c r="BN14" i="3" s="1"/>
  <c r="AA287" i="2"/>
  <c r="W290" i="2"/>
  <c r="BN16" i="3" l="1"/>
  <c r="AH63" i="3"/>
  <c r="AH65" i="3" s="1"/>
  <c r="W291" i="2"/>
  <c r="V289" i="2"/>
  <c r="X289" i="2" s="1"/>
  <c r="BO14" i="3" s="1"/>
  <c r="AA288" i="2"/>
  <c r="BO16" i="3" l="1"/>
  <c r="AK63" i="3"/>
  <c r="AK65" i="3" s="1"/>
  <c r="V290" i="2"/>
  <c r="X290" i="2" s="1"/>
  <c r="BP14" i="3" s="1"/>
  <c r="AA289" i="2"/>
  <c r="W292" i="2"/>
  <c r="BP16" i="3" l="1"/>
  <c r="AN63" i="3"/>
  <c r="AN65" i="3" s="1"/>
  <c r="W293" i="2"/>
  <c r="V291" i="2"/>
  <c r="X291" i="2" s="1"/>
  <c r="BG14" i="3" s="1"/>
  <c r="AA290" i="2"/>
  <c r="M63" i="3" l="1"/>
  <c r="V292" i="2"/>
  <c r="X292" i="2" s="1"/>
  <c r="BH14" i="3" s="1"/>
  <c r="AA291" i="2"/>
  <c r="W294" i="2"/>
  <c r="P63" i="3" l="1"/>
  <c r="V293" i="2"/>
  <c r="X293" i="2" s="1"/>
  <c r="BI14" i="3" s="1"/>
  <c r="AA292" i="2"/>
  <c r="S63" i="3" l="1"/>
  <c r="V294" i="2"/>
  <c r="AA293" i="2"/>
  <c r="AA294" i="2" l="1"/>
  <c r="BE3" i="3" s="1"/>
  <c r="AP9" i="3" s="1"/>
  <c r="X294" i="2"/>
  <c r="BD6" i="3" l="1"/>
  <c r="AL12" i="3" s="1"/>
  <c r="BG6" i="3"/>
  <c r="BD7" i="3"/>
  <c r="AL13" i="3" s="1"/>
  <c r="BD8" i="3"/>
  <c r="AL14" i="3" s="1"/>
  <c r="BH8" i="3"/>
  <c r="BD9" i="3"/>
  <c r="AL15" i="3" s="1"/>
  <c r="BD10" i="3"/>
  <c r="AL16" i="3" s="1"/>
  <c r="BI10" i="3"/>
  <c r="BD11" i="3"/>
  <c r="AL17" i="3" s="1"/>
  <c r="BJ11" i="3"/>
  <c r="BD12" i="3"/>
  <c r="AL18" i="3" s="1"/>
  <c r="BD13" i="3"/>
  <c r="AL19" i="3" s="1"/>
  <c r="BJ13" i="3"/>
  <c r="BD14" i="3"/>
  <c r="AL20" i="3" s="1"/>
  <c r="BJ14" i="3"/>
  <c r="BE5" i="3"/>
  <c r="AP11" i="3" s="1"/>
  <c r="BE6" i="3"/>
  <c r="AP12" i="3" s="1"/>
  <c r="BE7" i="3"/>
  <c r="AP13" i="3" s="1"/>
  <c r="BE8" i="3"/>
  <c r="AP14" i="3" s="1"/>
  <c r="BE9" i="3"/>
  <c r="AP15" i="3" s="1"/>
  <c r="BE10" i="3"/>
  <c r="AP16" i="3" s="1"/>
  <c r="BE11" i="3"/>
  <c r="AP17" i="3" s="1"/>
  <c r="BE12" i="3"/>
  <c r="AP18" i="3" s="1"/>
  <c r="BE13" i="3"/>
  <c r="AP19" i="3" s="1"/>
  <c r="BE14" i="3"/>
  <c r="AP20" i="3" s="1"/>
  <c r="AP7" i="3" l="1"/>
  <c r="S59" i="3"/>
  <c r="S65" i="3" s="1"/>
  <c r="BI16" i="3"/>
  <c r="BJ16" i="3"/>
  <c r="V63" i="3"/>
  <c r="Y63" i="3"/>
  <c r="AL7" i="3"/>
  <c r="V60" i="3"/>
  <c r="Y60" i="3"/>
  <c r="M55" i="3"/>
  <c r="M65" i="3" s="1"/>
  <c r="BG22" i="3"/>
  <c r="BG16" i="3"/>
  <c r="V62" i="3"/>
  <c r="Y62" i="3"/>
  <c r="P57" i="3"/>
  <c r="P65" i="3" s="1"/>
  <c r="BH16" i="3"/>
  <c r="V65" i="3" l="1"/>
  <c r="Y65" i="3"/>
  <c r="BG23" i="3"/>
  <c r="BI22" i="3"/>
  <c r="BJ22" i="3"/>
  <c r="BG24" i="3" l="1"/>
  <c r="BJ23" i="3"/>
  <c r="BI23" i="3"/>
  <c r="BG25" i="3" l="1"/>
  <c r="BI24" i="3"/>
  <c r="BJ24" i="3"/>
  <c r="BG26" i="3" l="1"/>
  <c r="BJ25" i="3"/>
  <c r="BI25" i="3"/>
  <c r="BG27" i="3" l="1"/>
  <c r="BI26" i="3"/>
  <c r="BJ26" i="3"/>
  <c r="BG28" i="3" l="1"/>
  <c r="BJ27" i="3"/>
  <c r="BI27" i="3"/>
  <c r="BG29" i="3" l="1"/>
  <c r="BI28" i="3"/>
  <c r="BJ28" i="3"/>
  <c r="BG30" i="3" l="1"/>
  <c r="BJ29" i="3"/>
  <c r="BI29" i="3"/>
  <c r="BI30" i="3" l="1"/>
  <c r="BJ30" i="3"/>
</calcChain>
</file>

<file path=xl/sharedStrings.xml><?xml version="1.0" encoding="utf-8"?>
<sst xmlns="http://schemas.openxmlformats.org/spreadsheetml/2006/main" count="107" uniqueCount="93">
  <si>
    <t>Date</t>
  </si>
  <si>
    <t>From</t>
  </si>
  <si>
    <t>To</t>
  </si>
  <si>
    <t>Purpose</t>
  </si>
  <si>
    <t>Type</t>
  </si>
  <si>
    <t>Miles</t>
  </si>
  <si>
    <t>Destination Location</t>
  </si>
  <si>
    <t>Start of Journey Location</t>
  </si>
  <si>
    <t>Purpose of the Journey</t>
  </si>
  <si>
    <t>Business</t>
  </si>
  <si>
    <t>Mileage Log</t>
  </si>
  <si>
    <t>Person</t>
  </si>
  <si>
    <t>Position</t>
  </si>
  <si>
    <t>Mileage</t>
  </si>
  <si>
    <t>The first</t>
  </si>
  <si>
    <t>Thereafter</t>
  </si>
  <si>
    <t>First Mile</t>
  </si>
  <si>
    <t>Second Mile</t>
  </si>
  <si>
    <t>Rate 1</t>
  </si>
  <si>
    <t>Rate 2</t>
  </si>
  <si>
    <t>Running</t>
  </si>
  <si>
    <t>Total Cost</t>
  </si>
  <si>
    <t>Journey Types</t>
  </si>
  <si>
    <t>Driver's Name</t>
  </si>
  <si>
    <t>Position (Job Title)</t>
  </si>
  <si>
    <t>Starting Month</t>
  </si>
  <si>
    <t>Months</t>
  </si>
  <si>
    <t>Jan</t>
  </si>
  <si>
    <t>Feb</t>
  </si>
  <si>
    <t>Mar</t>
  </si>
  <si>
    <t>Apr</t>
  </si>
  <si>
    <t>May</t>
  </si>
  <si>
    <t>Jun</t>
  </si>
  <si>
    <t>Jul</t>
  </si>
  <si>
    <t>Aug</t>
  </si>
  <si>
    <t>Sep</t>
  </si>
  <si>
    <t>Oct</t>
  </si>
  <si>
    <t>Nov</t>
  </si>
  <si>
    <t>Dec</t>
  </si>
  <si>
    <t>Starting Year</t>
  </si>
  <si>
    <t>Start Date</t>
  </si>
  <si>
    <t>End Date</t>
  </si>
  <si>
    <t>Month</t>
  </si>
  <si>
    <t>Used Mileage</t>
  </si>
  <si>
    <t>Your Business</t>
  </si>
  <si>
    <t>Cat</t>
  </si>
  <si>
    <t>Value</t>
  </si>
  <si>
    <t>Total</t>
  </si>
  <si>
    <t>Unassigned</t>
  </si>
  <si>
    <t>Totals</t>
  </si>
  <si>
    <t>Breakdown per Month &amp; Type in Numbers</t>
  </si>
  <si>
    <t>1st Rate</t>
  </si>
  <si>
    <t>2nd Rate</t>
  </si>
  <si>
    <t>Business Name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</si>
  <si>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</si>
  <si>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</si>
  <si>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</si>
  <si>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</si>
  <si>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</si>
  <si>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</si>
  <si>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</si>
  <si>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</si>
  <si>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</si>
  <si>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</si>
  <si>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</si>
  <si>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</si>
  <si>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</si>
  <si>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</si>
  <si>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</si>
  <si>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</si>
  <si>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Personal Mileage Cost Calculator</t>
  </si>
  <si>
    <t>We do not offer support on Basic Range spreadsheets,
but if you find any errors, please let us know.</t>
  </si>
  <si>
    <t>© Sumcor Ltd - Trading as Spreadsheet Solutions</t>
  </si>
  <si>
    <t>The business name is locked, but you can assign this spreadsheet to a person and give them a position or title.</t>
  </si>
  <si>
    <t>Select the starting month and input the year. Valid for 1 year.</t>
  </si>
  <si>
    <t>YYYY</t>
  </si>
  <si>
    <t>Select</t>
  </si>
  <si>
    <t>Don't call journey 'un-assigned'.</t>
  </si>
  <si>
    <t>You can assign each journey to a 'type' so that you can see how many miles you are travelling per journey type. Enter up to 10 types of journeys here. Don't duplicate any journey types. You will be given these journey types to select from, when assigning journeys.</t>
  </si>
  <si>
    <t>Each time you undertake a journey, simply enter the date of the journey, where the journey started and finished. Select the type of journey, and input the purpose of the journey. Lastly, input the mileage (using full Miles only). Add each new journey details under the previous one. The calculations will be based on the order of the journeys below, so ensure to sort by the date for accurate figures.</t>
  </si>
  <si>
    <t>Method</t>
  </si>
  <si>
    <t>1st</t>
  </si>
  <si>
    <t>There is usually an accepted amount, which is a rate for the first number of miles, and then another rate thereafter. If you leave this blank, it will use a default.</t>
  </si>
  <si>
    <t>Above there is a table of different travel options. A car and motorbike for example, have different rates, so you can type in all the possibilities, and the respective rates.
You can select if the mileage you entered as the first rate above, is that number of miles in total or per method (depending on legalities).
On the Mileage Log, you will be able to select each method of transport, or use the default.</t>
  </si>
  <si>
    <t>Default Method</t>
  </si>
  <si>
    <t>Rest</t>
  </si>
  <si>
    <t>Ind Run</t>
  </si>
  <si>
    <t>Calc Option</t>
  </si>
  <si>
    <t>Options</t>
  </si>
  <si>
    <t>Combined</t>
  </si>
  <si>
    <t>Per Method</t>
  </si>
  <si>
    <t>Travel (blank for default)</t>
  </si>
  <si>
    <t>Thanks for trying the Mileage for Business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</si>
</sst>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d\,\ dd\ mmm\ yyyy"/>
    <numFmt numFmtId="165" formatCode="#,##0_ ;[Red]\-#,##0\ "/>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sz val="11"/>
      <name val="Calibri"/>
      <family val="2"/>
      <scheme val="minor"/>
    </font>
    <font>
      <b/>
      <u/>
      <sz val="11"/>
      <color theme="1"/>
      <name val="Calibri"/>
      <family val="2"/>
      <scheme val="minor"/>
    </font>
    <font>
      <b/>
      <sz val="8"/>
      <color theme="0"/>
      <name val="Calibri"/>
      <family val="2"/>
      <scheme val="minor"/>
    </font>
    <font>
      <u/>
      <sz val="11"/>
      <color theme="10"/>
      <name val="Calibri"/>
      <family val="2"/>
      <scheme val="minor"/>
    </font>
    <font>
      <b/>
      <sz val="10"/>
      <color theme="1"/>
      <name val="Calibri"/>
      <family val="2"/>
      <scheme val="minor"/>
    </font>
    <font>
      <b/>
      <sz val="16"/>
      <color theme="0"/>
      <name val="Calibri"/>
      <family val="2"/>
      <scheme val="minor"/>
    </font>
    <font>
      <sz val="8"/>
      <color theme="1"/>
      <name val="Calibri"/>
      <family val="2"/>
      <scheme val="minor"/>
    </font>
    <font>
      <b/>
      <sz val="11"/>
      <color rgb="FFC00000"/>
      <name val="Calibri"/>
      <family val="2"/>
      <scheme val="minor"/>
    </font>
  </fonts>
  <fills count="15">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246">
    <xf numFmtId="0" fontId="0" fillId="0" borderId="0" xfId="0"/>
    <xf numFmtId="0" fontId="0" fillId="0" borderId="0" xfId="0" applyAlignment="1" applyProtection="1">
      <alignment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5" fillId="3" borderId="1"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165" fontId="0" fillId="0" borderId="4" xfId="0" applyNumberFormat="1" applyBorder="1" applyAlignment="1" applyProtection="1">
      <alignment shrinkToFit="1"/>
      <protection hidden="1"/>
    </xf>
    <xf numFmtId="165" fontId="0" fillId="0" borderId="9" xfId="0" applyNumberFormat="1" applyBorder="1" applyAlignment="1" applyProtection="1">
      <alignment shrinkToFit="1"/>
      <protection hidden="1"/>
    </xf>
    <xf numFmtId="165" fontId="0" fillId="0" borderId="7" xfId="0" applyNumberFormat="1" applyBorder="1" applyAlignment="1" applyProtection="1">
      <alignment shrinkToFit="1"/>
      <protection hidden="1"/>
    </xf>
    <xf numFmtId="0" fontId="4" fillId="2" borderId="5"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0" fontId="0" fillId="0" borderId="3" xfId="0" applyBorder="1" applyAlignment="1" applyProtection="1">
      <alignment horizontal="left" shrinkToFit="1"/>
      <protection locked="0"/>
    </xf>
    <xf numFmtId="0" fontId="0" fillId="0" borderId="3" xfId="0" applyBorder="1" applyAlignment="1" applyProtection="1">
      <alignment horizontal="center" shrinkToFit="1"/>
      <protection locked="0"/>
    </xf>
    <xf numFmtId="165" fontId="0" fillId="0" borderId="4" xfId="0" applyNumberFormat="1" applyBorder="1" applyAlignment="1" applyProtection="1">
      <alignment shrinkToFit="1"/>
      <protection locked="0"/>
    </xf>
    <xf numFmtId="164" fontId="0" fillId="0" borderId="8" xfId="0" applyNumberFormat="1" applyBorder="1" applyAlignment="1" applyProtection="1">
      <alignment horizontal="center" shrinkToFit="1"/>
      <protection locked="0"/>
    </xf>
    <xf numFmtId="0" fontId="0" fillId="0" borderId="0" xfId="0" applyAlignment="1" applyProtection="1">
      <alignment horizontal="left" shrinkToFit="1"/>
      <protection locked="0"/>
    </xf>
    <xf numFmtId="0" fontId="0" fillId="0" borderId="0" xfId="0" applyAlignment="1" applyProtection="1">
      <alignment horizontal="center" shrinkToFit="1"/>
      <protection locked="0"/>
    </xf>
    <xf numFmtId="165" fontId="0" fillId="0" borderId="9" xfId="0" applyNumberFormat="1" applyBorder="1" applyAlignment="1" applyProtection="1">
      <alignment shrinkToFit="1"/>
      <protection locked="0"/>
    </xf>
    <xf numFmtId="0" fontId="0" fillId="4" borderId="0" xfId="0" applyFill="1" applyAlignment="1" applyProtection="1">
      <alignment shrinkToFit="1"/>
      <protection hidden="1"/>
    </xf>
    <xf numFmtId="0" fontId="3" fillId="4" borderId="0" xfId="0" applyFont="1" applyFill="1" applyAlignment="1" applyProtection="1">
      <alignment horizontal="center" shrinkToFit="1"/>
      <protection hidden="1"/>
    </xf>
    <xf numFmtId="0" fontId="8" fillId="0" borderId="0" xfId="0" applyFont="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shrinkToFit="1"/>
      <protection hidden="1"/>
    </xf>
    <xf numFmtId="165" fontId="0" fillId="0" borderId="3" xfId="0" applyNumberFormat="1" applyBorder="1" applyAlignment="1" applyProtection="1">
      <alignment shrinkToFit="1"/>
      <protection hidden="1"/>
    </xf>
    <xf numFmtId="165" fontId="0" fillId="0" borderId="8" xfId="0" applyNumberFormat="1" applyBorder="1" applyAlignment="1" applyProtection="1">
      <alignment shrinkToFit="1"/>
      <protection hidden="1"/>
    </xf>
    <xf numFmtId="165" fontId="0" fillId="0" borderId="0" xfId="0" applyNumberFormat="1" applyAlignment="1" applyProtection="1">
      <alignment shrinkToFit="1"/>
      <protection hidden="1"/>
    </xf>
    <xf numFmtId="165" fontId="0" fillId="0" borderId="5" xfId="0" applyNumberFormat="1" applyBorder="1" applyAlignment="1" applyProtection="1">
      <alignment shrinkToFit="1"/>
      <protection hidden="1"/>
    </xf>
    <xf numFmtId="165" fontId="0" fillId="0" borderId="6" xfId="0" applyNumberFormat="1" applyBorder="1" applyAlignment="1" applyProtection="1">
      <alignment shrinkToFit="1"/>
      <protection hidden="1"/>
    </xf>
    <xf numFmtId="8" fontId="0" fillId="0" borderId="2" xfId="0" applyNumberFormat="1" applyBorder="1" applyAlignment="1" applyProtection="1">
      <alignment shrinkToFit="1"/>
      <protection hidden="1"/>
    </xf>
    <xf numFmtId="8" fontId="0" fillId="0" borderId="3" xfId="0" applyNumberFormat="1" applyBorder="1" applyAlignment="1" applyProtection="1">
      <alignment shrinkToFit="1"/>
      <protection hidden="1"/>
    </xf>
    <xf numFmtId="8" fontId="0" fillId="0" borderId="4"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8" fontId="0" fillId="0" borderId="0" xfId="0" applyNumberFormat="1" applyAlignment="1" applyProtection="1">
      <alignment shrinkToFit="1"/>
      <protection hidden="1"/>
    </xf>
    <xf numFmtId="8" fontId="0" fillId="0" borderId="9" xfId="0" applyNumberFormat="1" applyBorder="1" applyAlignment="1" applyProtection="1">
      <alignment shrinkToFit="1"/>
      <protection hidden="1"/>
    </xf>
    <xf numFmtId="8" fontId="0" fillId="0" borderId="5" xfId="0" applyNumberFormat="1" applyBorder="1" applyAlignment="1" applyProtection="1">
      <alignment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0" fontId="0" fillId="4" borderId="0" xfId="0" applyFill="1" applyAlignment="1" applyProtection="1">
      <alignment horizontal="center" shrinkToFit="1"/>
      <protection hidden="1"/>
    </xf>
    <xf numFmtId="165" fontId="0" fillId="0" borderId="10" xfId="0" applyNumberFormat="1" applyBorder="1" applyAlignment="1" applyProtection="1">
      <alignment shrinkToFit="1"/>
      <protection hidden="1"/>
    </xf>
    <xf numFmtId="165" fontId="0" fillId="0" borderId="12" xfId="0" applyNumberFormat="1" applyBorder="1" applyAlignment="1" applyProtection="1">
      <alignment shrinkToFit="1"/>
      <protection hidden="1"/>
    </xf>
    <xf numFmtId="14" fontId="0" fillId="0" borderId="0" xfId="0" applyNumberFormat="1" applyAlignment="1" applyProtection="1">
      <alignment horizontal="center" shrinkToFit="1"/>
      <protection hidden="1"/>
    </xf>
    <xf numFmtId="165" fontId="0" fillId="0" borderId="13" xfId="0" applyNumberFormat="1" applyBorder="1" applyAlignment="1" applyProtection="1">
      <alignment shrinkToFit="1"/>
      <protection hidden="1"/>
    </xf>
    <xf numFmtId="165" fontId="0" fillId="0" borderId="14" xfId="0" applyNumberFormat="1" applyBorder="1" applyAlignment="1" applyProtection="1">
      <alignment shrinkToFit="1"/>
      <protection hidden="1"/>
    </xf>
    <xf numFmtId="165" fontId="0" fillId="0" borderId="15" xfId="0" applyNumberFormat="1" applyBorder="1" applyAlignment="1" applyProtection="1">
      <alignment shrinkToFit="1"/>
      <protection hidden="1"/>
    </xf>
    <xf numFmtId="0" fontId="2" fillId="0" borderId="1" xfId="0" applyFont="1" applyBorder="1" applyAlignment="1" applyProtection="1">
      <alignment horizontal="center" shrinkToFit="1"/>
      <protection hidden="1"/>
    </xf>
    <xf numFmtId="165" fontId="0" fillId="0" borderId="2" xfId="0" applyNumberFormat="1" applyBorder="1" applyAlignment="1" applyProtection="1">
      <alignment horizontal="right" shrinkToFit="1"/>
      <protection hidden="1"/>
    </xf>
    <xf numFmtId="165" fontId="0" fillId="0" borderId="3" xfId="0" applyNumberFormat="1" applyBorder="1" applyAlignment="1" applyProtection="1">
      <alignment horizontal="right" shrinkToFit="1"/>
      <protection hidden="1"/>
    </xf>
    <xf numFmtId="165" fontId="0" fillId="0" borderId="4" xfId="0" applyNumberFormat="1" applyBorder="1" applyAlignment="1" applyProtection="1">
      <alignment horizontal="right" shrinkToFit="1"/>
      <protection hidden="1"/>
    </xf>
    <xf numFmtId="165" fontId="0" fillId="0" borderId="8" xfId="0" applyNumberFormat="1" applyBorder="1" applyAlignment="1" applyProtection="1">
      <alignment horizontal="right" shrinkToFit="1"/>
      <protection hidden="1"/>
    </xf>
    <xf numFmtId="165" fontId="0" fillId="0" borderId="0" xfId="0" applyNumberFormat="1" applyAlignment="1" applyProtection="1">
      <alignment horizontal="right" shrinkToFit="1"/>
      <protection hidden="1"/>
    </xf>
    <xf numFmtId="165" fontId="0" fillId="0" borderId="9" xfId="0" applyNumberFormat="1" applyBorder="1" applyAlignment="1" applyProtection="1">
      <alignment horizontal="right" shrinkToFit="1"/>
      <protection hidden="1"/>
    </xf>
    <xf numFmtId="165" fontId="0" fillId="0" borderId="5" xfId="0" applyNumberFormat="1" applyBorder="1" applyAlignment="1" applyProtection="1">
      <alignment horizontal="right" shrinkToFit="1"/>
      <protection hidden="1"/>
    </xf>
    <xf numFmtId="165" fontId="0" fillId="0" borderId="6" xfId="0" applyNumberFormat="1" applyBorder="1" applyAlignment="1" applyProtection="1">
      <alignment horizontal="right" shrinkToFit="1"/>
      <protection hidden="1"/>
    </xf>
    <xf numFmtId="165" fontId="0" fillId="0" borderId="7" xfId="0" applyNumberFormat="1" applyBorder="1" applyAlignment="1" applyProtection="1">
      <alignment horizontal="right" shrinkToFit="1"/>
      <protection hidden="1"/>
    </xf>
    <xf numFmtId="165" fontId="0" fillId="0" borderId="11" xfId="0" applyNumberFormat="1" applyBorder="1" applyAlignment="1" applyProtection="1">
      <alignment shrinkToFit="1"/>
      <protection hidden="1"/>
    </xf>
    <xf numFmtId="165" fontId="0" fillId="0" borderId="13" xfId="0" applyNumberFormat="1" applyBorder="1" applyAlignment="1" applyProtection="1">
      <alignment horizontal="right" shrinkToFit="1"/>
      <protection hidden="1"/>
    </xf>
    <xf numFmtId="165" fontId="0" fillId="0" borderId="14" xfId="0" applyNumberFormat="1" applyBorder="1" applyAlignment="1" applyProtection="1">
      <alignment horizontal="right" shrinkToFit="1"/>
      <protection hidden="1"/>
    </xf>
    <xf numFmtId="165" fontId="0" fillId="0" borderId="15" xfId="0" applyNumberFormat="1" applyBorder="1" applyAlignment="1" applyProtection="1">
      <alignment horizontal="right" shrinkToFit="1"/>
      <protection hidden="1"/>
    </xf>
    <xf numFmtId="0" fontId="4" fillId="2" borderId="1" xfId="0" applyFont="1" applyFill="1"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3" xfId="0" applyBorder="1" applyAlignment="1" applyProtection="1">
      <alignment horizontal="right" shrinkToFit="1"/>
      <protection hidden="1"/>
    </xf>
    <xf numFmtId="0" fontId="0" fillId="0" borderId="14" xfId="0" applyBorder="1" applyAlignment="1" applyProtection="1">
      <alignment horizontal="right" shrinkToFit="1"/>
      <protection hidden="1"/>
    </xf>
    <xf numFmtId="0" fontId="0" fillId="0" borderId="15" xfId="0" applyBorder="1" applyAlignment="1" applyProtection="1">
      <alignment horizontal="right" shrinkToFit="1"/>
      <protection hidden="1"/>
    </xf>
    <xf numFmtId="0" fontId="4" fillId="2" borderId="10" xfId="0" applyFont="1" applyFill="1" applyBorder="1" applyAlignment="1" applyProtection="1">
      <alignment horizontal="center" shrinkToFit="1"/>
      <protection hidden="1"/>
    </xf>
    <xf numFmtId="0" fontId="4" fillId="2" borderId="11" xfId="0" applyFont="1" applyFill="1" applyBorder="1" applyAlignment="1" applyProtection="1">
      <alignment horizontal="center" shrinkToFit="1"/>
      <protection hidden="1"/>
    </xf>
    <xf numFmtId="0" fontId="4" fillId="2" borderId="12" xfId="0" applyFont="1" applyFill="1" applyBorder="1" applyAlignment="1" applyProtection="1">
      <alignment horizontal="center" shrinkToFit="1"/>
      <protection hidden="1"/>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8" fontId="0" fillId="0" borderId="0" xfId="0" applyNumberFormat="1" applyAlignment="1" applyProtection="1">
      <alignment horizontal="right" shrinkToFit="1"/>
      <protection locked="0"/>
    </xf>
    <xf numFmtId="8" fontId="0" fillId="0" borderId="9" xfId="0" applyNumberFormat="1" applyBorder="1" applyAlignment="1" applyProtection="1">
      <alignment horizontal="right" shrinkToFit="1"/>
      <protection locked="0"/>
    </xf>
    <xf numFmtId="8" fontId="0" fillId="0" borderId="6" xfId="0" applyNumberFormat="1" applyBorder="1" applyAlignment="1" applyProtection="1">
      <alignment horizontal="right" shrinkToFit="1"/>
      <protection locked="0"/>
    </xf>
    <xf numFmtId="8" fontId="0" fillId="0" borderId="7" xfId="0" applyNumberFormat="1" applyBorder="1" applyAlignment="1" applyProtection="1">
      <alignment horizontal="right" shrinkToFit="1"/>
      <protection locked="0"/>
    </xf>
    <xf numFmtId="0" fontId="13" fillId="4" borderId="0" xfId="0" applyFont="1" applyFill="1" applyAlignment="1" applyProtection="1">
      <alignment horizont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locked="0"/>
    </xf>
    <xf numFmtId="0" fontId="0" fillId="0" borderId="3" xfId="0" applyBorder="1" applyAlignment="1" applyProtection="1">
      <alignment horizontal="left" shrinkToFit="1"/>
      <protection locked="0"/>
    </xf>
    <xf numFmtId="0" fontId="0" fillId="0" borderId="8" xfId="0" applyBorder="1" applyAlignment="1" applyProtection="1">
      <alignment horizontal="left" shrinkToFit="1"/>
      <protection locked="0"/>
    </xf>
    <xf numFmtId="0" fontId="0" fillId="0" borderId="0" xfId="0" applyAlignment="1" applyProtection="1">
      <alignment horizontal="left" shrinkToFit="1"/>
      <protection locked="0"/>
    </xf>
    <xf numFmtId="8" fontId="0" fillId="0" borderId="3" xfId="0" applyNumberFormat="1" applyBorder="1" applyAlignment="1" applyProtection="1">
      <alignment horizontal="right" shrinkToFit="1"/>
      <protection locked="0"/>
    </xf>
    <xf numFmtId="8" fontId="0" fillId="0" borderId="4" xfId="0" applyNumberFormat="1" applyBorder="1" applyAlignment="1" applyProtection="1">
      <alignment horizontal="right" shrinkToFit="1"/>
      <protection locked="0"/>
    </xf>
    <xf numFmtId="0" fontId="12" fillId="6" borderId="2" xfId="1" applyFont="1" applyFill="1" applyBorder="1" applyAlignment="1">
      <alignment horizontal="center" vertical="center"/>
    </xf>
    <xf numFmtId="0" fontId="12" fillId="6" borderId="3" xfId="1" applyFont="1" applyFill="1" applyBorder="1" applyAlignment="1">
      <alignment horizontal="center" vertical="center"/>
    </xf>
    <xf numFmtId="0" fontId="12" fillId="6" borderId="4" xfId="1" applyFont="1" applyFill="1" applyBorder="1" applyAlignment="1">
      <alignment horizontal="center" vertical="center"/>
    </xf>
    <xf numFmtId="0" fontId="12" fillId="6" borderId="5" xfId="1" applyFont="1" applyFill="1" applyBorder="1" applyAlignment="1">
      <alignment horizontal="center" vertical="center"/>
    </xf>
    <xf numFmtId="0" fontId="12" fillId="6" borderId="6" xfId="1" applyFont="1" applyFill="1" applyBorder="1" applyAlignment="1">
      <alignment horizontal="center" vertical="center"/>
    </xf>
    <xf numFmtId="0" fontId="12" fillId="6" borderId="7" xfId="1" applyFont="1" applyFill="1" applyBorder="1" applyAlignment="1">
      <alignment horizontal="center" vertical="center"/>
    </xf>
    <xf numFmtId="0" fontId="1" fillId="14" borderId="10" xfId="0" applyFont="1" applyFill="1" applyBorder="1" applyAlignment="1" applyProtection="1">
      <alignment horizontal="center" shrinkToFit="1"/>
      <protection hidden="1"/>
    </xf>
    <xf numFmtId="0" fontId="1" fillId="14" borderId="11" xfId="0" applyFont="1" applyFill="1" applyBorder="1" applyAlignment="1" applyProtection="1">
      <alignment horizontal="center" shrinkToFit="1"/>
      <protection hidden="1"/>
    </xf>
    <xf numFmtId="0" fontId="1" fillId="14" borderId="12"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5" xfId="0" applyBorder="1" applyAlignment="1" applyProtection="1">
      <alignment horizontal="left" shrinkToFit="1"/>
      <protection locked="0"/>
    </xf>
    <xf numFmtId="0" fontId="0" fillId="0" borderId="6" xfId="0" applyBorder="1" applyAlignment="1" applyProtection="1">
      <alignment horizontal="left" shrinkToFit="1"/>
      <protection locked="0"/>
    </xf>
    <xf numFmtId="0" fontId="3" fillId="4" borderId="2" xfId="0" applyFont="1" applyFill="1" applyBorder="1" applyAlignment="1" applyProtection="1">
      <alignment horizontal="left" vertical="top" wrapText="1"/>
      <protection hidden="1"/>
    </xf>
    <xf numFmtId="0" fontId="3" fillId="4" borderId="3" xfId="0" applyFont="1" applyFill="1" applyBorder="1" applyAlignment="1" applyProtection="1">
      <alignment horizontal="left" vertical="top" wrapText="1"/>
      <protection hidden="1"/>
    </xf>
    <xf numFmtId="0" fontId="3" fillId="4" borderId="4" xfId="0" applyFont="1" applyFill="1" applyBorder="1" applyAlignment="1" applyProtection="1">
      <alignment horizontal="left" vertical="top" wrapText="1"/>
      <protection hidden="1"/>
    </xf>
    <xf numFmtId="0" fontId="3" fillId="4" borderId="8" xfId="0" applyFont="1" applyFill="1" applyBorder="1" applyAlignment="1" applyProtection="1">
      <alignment horizontal="left" vertical="top" wrapText="1"/>
      <protection hidden="1"/>
    </xf>
    <xf numFmtId="0" fontId="3" fillId="4" borderId="0" xfId="0" applyFont="1" applyFill="1" applyAlignment="1" applyProtection="1">
      <alignment horizontal="left" vertical="top" wrapText="1"/>
      <protection hidden="1"/>
    </xf>
    <xf numFmtId="0" fontId="3" fillId="4" borderId="9" xfId="0" applyFont="1" applyFill="1" applyBorder="1" applyAlignment="1" applyProtection="1">
      <alignment horizontal="left" vertical="top" wrapText="1"/>
      <protection hidden="1"/>
    </xf>
    <xf numFmtId="0" fontId="3" fillId="4" borderId="5" xfId="0" applyFont="1" applyFill="1" applyBorder="1" applyAlignment="1" applyProtection="1">
      <alignment horizontal="left" vertical="top" wrapText="1"/>
      <protection hidden="1"/>
    </xf>
    <xf numFmtId="0" fontId="3" fillId="4" borderId="6" xfId="0" applyFont="1" applyFill="1" applyBorder="1" applyAlignment="1" applyProtection="1">
      <alignment horizontal="left" vertical="top" wrapText="1"/>
      <protection hidden="1"/>
    </xf>
    <xf numFmtId="0" fontId="3" fillId="4" borderId="7" xfId="0" applyFont="1" applyFill="1" applyBorder="1" applyAlignment="1" applyProtection="1">
      <alignment horizontal="left" vertical="top" wrapText="1"/>
      <protection hidden="1"/>
    </xf>
    <xf numFmtId="0" fontId="0" fillId="0" borderId="8"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9" xfId="0" applyBorder="1" applyAlignment="1" applyProtection="1">
      <alignment horizontal="center" shrinkToFit="1"/>
      <protection locked="0"/>
    </xf>
    <xf numFmtId="0" fontId="3" fillId="4" borderId="3" xfId="0" quotePrefix="1" applyFont="1" applyFill="1" applyBorder="1" applyAlignment="1" applyProtection="1">
      <alignment horizontal="left" vertical="top" wrapText="1"/>
      <protection hidden="1"/>
    </xf>
    <xf numFmtId="0" fontId="3" fillId="4" borderId="6" xfId="0" quotePrefix="1" applyFont="1" applyFill="1" applyBorder="1" applyAlignment="1" applyProtection="1">
      <alignment horizontal="left" vertical="top" wrapText="1"/>
      <protection hidden="1"/>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6" fillId="3" borderId="2" xfId="0" applyFont="1" applyFill="1" applyBorder="1" applyAlignment="1" applyProtection="1">
      <alignment horizontal="center" vertical="center" shrinkToFit="1"/>
      <protection hidden="1"/>
    </xf>
    <xf numFmtId="0" fontId="6" fillId="3" borderId="3" xfId="0" applyFont="1" applyFill="1" applyBorder="1" applyAlignment="1" applyProtection="1">
      <alignment horizontal="center" vertical="center" shrinkToFit="1"/>
      <protection hidden="1"/>
    </xf>
    <xf numFmtId="0" fontId="6" fillId="3" borderId="4"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0" fontId="6" fillId="3" borderId="7"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shrinkToFit="1"/>
      <protection hidden="1"/>
    </xf>
    <xf numFmtId="0" fontId="5" fillId="3" borderId="11" xfId="0" applyFont="1" applyFill="1" applyBorder="1" applyAlignment="1" applyProtection="1">
      <alignment horizontal="center" shrinkToFit="1"/>
      <protection hidden="1"/>
    </xf>
    <xf numFmtId="0" fontId="5" fillId="3" borderId="12" xfId="0" applyFont="1" applyFill="1" applyBorder="1" applyAlignment="1" applyProtection="1">
      <alignment horizontal="center" shrinkToFit="1"/>
      <protection hidden="1"/>
    </xf>
    <xf numFmtId="0" fontId="0" fillId="0" borderId="10"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9"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1" fillId="5" borderId="10" xfId="0" applyFont="1" applyFill="1" applyBorder="1" applyAlignment="1" applyProtection="1">
      <alignment horizontal="center" shrinkToFit="1"/>
      <protection hidden="1"/>
    </xf>
    <xf numFmtId="0" fontId="1" fillId="5" borderId="11" xfId="0" applyFont="1" applyFill="1" applyBorder="1" applyAlignment="1" applyProtection="1">
      <alignment horizontal="center" shrinkToFit="1"/>
      <protection hidden="1"/>
    </xf>
    <xf numFmtId="0" fontId="1" fillId="5" borderId="12" xfId="0" applyFont="1" applyFill="1" applyBorder="1" applyAlignment="1" applyProtection="1">
      <alignment horizontal="center" shrinkToFit="1"/>
      <protection hidden="1"/>
    </xf>
    <xf numFmtId="3" fontId="0" fillId="0" borderId="10" xfId="0" applyNumberFormat="1" applyBorder="1" applyAlignment="1" applyProtection="1">
      <alignment horizontal="center" shrinkToFit="1"/>
      <protection locked="0"/>
    </xf>
    <xf numFmtId="3" fontId="0" fillId="0" borderId="11" xfId="0" applyNumberFormat="1" applyBorder="1" applyAlignment="1" applyProtection="1">
      <alignment horizontal="center" shrinkToFit="1"/>
      <protection locked="0"/>
    </xf>
    <xf numFmtId="3" fontId="0" fillId="0" borderId="12" xfId="0" applyNumberFormat="1"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2" fillId="4" borderId="2"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11" fillId="4" borderId="0" xfId="0" applyFont="1" applyFill="1" applyAlignment="1" applyProtection="1">
      <alignment horizontal="center" vertical="center" shrinkToFit="1"/>
      <protection hidden="1"/>
    </xf>
    <xf numFmtId="0" fontId="3" fillId="4" borderId="11" xfId="0" applyFont="1" applyFill="1" applyBorder="1" applyAlignment="1" applyProtection="1">
      <alignment horizontal="center" shrinkToFit="1"/>
      <protection hidden="1"/>
    </xf>
    <xf numFmtId="0" fontId="3" fillId="4" borderId="6" xfId="0" applyFont="1" applyFill="1" applyBorder="1" applyAlignment="1" applyProtection="1">
      <alignment horizontal="center" shrinkToFit="1"/>
      <protection hidden="1"/>
    </xf>
    <xf numFmtId="0" fontId="11" fillId="0" borderId="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8"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8" fillId="0" borderId="6" xfId="0" applyFont="1" applyBorder="1" applyAlignment="1" applyProtection="1">
      <alignment horizontal="center" shrinkToFit="1"/>
      <protection hidden="1"/>
    </xf>
    <xf numFmtId="0" fontId="14" fillId="4" borderId="0" xfId="0" applyFont="1" applyFill="1" applyAlignment="1" applyProtection="1">
      <alignment horizontal="center" vertical="center" shrinkToFit="1"/>
      <protection hidden="1"/>
    </xf>
    <xf numFmtId="0" fontId="3" fillId="4" borderId="11" xfId="0" applyFont="1" applyFill="1" applyBorder="1" applyAlignment="1" applyProtection="1">
      <alignment horizontal="center" vertical="center" shrinkToFit="1"/>
      <protection hidden="1"/>
    </xf>
    <xf numFmtId="0" fontId="0" fillId="0" borderId="1" xfId="0" applyBorder="1" applyAlignment="1" applyProtection="1">
      <alignment horizontal="center" shrinkToFit="1"/>
      <protection hidden="1"/>
    </xf>
    <xf numFmtId="0" fontId="7" fillId="0" borderId="0" xfId="0" applyFont="1" applyAlignment="1" applyProtection="1">
      <alignment horizontal="center" shrinkToFit="1"/>
      <protection hidden="1"/>
    </xf>
    <xf numFmtId="0" fontId="2" fillId="0" borderId="8" xfId="0" applyFont="1" applyBorder="1" applyAlignment="1" applyProtection="1">
      <alignment horizontal="center" shrinkToFit="1"/>
      <protection hidden="1"/>
    </xf>
    <xf numFmtId="0" fontId="2" fillId="0" borderId="0" xfId="0" applyFont="1" applyAlignment="1" applyProtection="1">
      <alignment horizontal="center" shrinkToFit="1"/>
      <protection hidden="1"/>
    </xf>
    <xf numFmtId="0" fontId="2" fillId="0" borderId="5" xfId="0" applyFont="1" applyBorder="1" applyAlignment="1" applyProtection="1">
      <alignment horizontal="center" shrinkToFit="1"/>
      <protection hidden="1"/>
    </xf>
    <xf numFmtId="0" fontId="2" fillId="0" borderId="6" xfId="0" applyFont="1" applyBorder="1" applyAlignment="1" applyProtection="1">
      <alignment horizontal="center" shrinkToFit="1"/>
      <protection hidden="1"/>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5" fillId="3" borderId="13" xfId="0" applyFont="1" applyFill="1" applyBorder="1" applyAlignment="1" applyProtection="1">
      <alignment horizontal="center" vertical="center" shrinkToFit="1"/>
      <protection hidden="1"/>
    </xf>
    <xf numFmtId="0" fontId="9" fillId="6" borderId="13" xfId="0" applyFont="1" applyFill="1" applyBorder="1" applyAlignment="1" applyProtection="1">
      <alignment horizontal="center" vertical="center" shrinkToFit="1"/>
      <protection hidden="1"/>
    </xf>
    <xf numFmtId="0" fontId="9" fillId="7" borderId="13" xfId="0" applyFont="1" applyFill="1" applyBorder="1" applyAlignment="1" applyProtection="1">
      <alignment horizontal="center" vertical="center" shrinkToFit="1"/>
      <protection hidden="1"/>
    </xf>
    <xf numFmtId="0" fontId="3" fillId="2" borderId="13" xfId="0" applyFont="1" applyFill="1" applyBorder="1" applyAlignment="1" applyProtection="1">
      <alignment horizontal="center" vertical="center" shrinkToFit="1"/>
      <protection hidden="1"/>
    </xf>
    <xf numFmtId="0" fontId="3" fillId="8" borderId="13" xfId="0" applyFont="1" applyFill="1" applyBorder="1" applyAlignment="1" applyProtection="1">
      <alignment horizontal="center" vertical="center" shrinkToFit="1"/>
      <protection hidden="1"/>
    </xf>
    <xf numFmtId="0" fontId="9" fillId="10" borderId="13" xfId="0" applyFont="1" applyFill="1" applyBorder="1" applyAlignment="1" applyProtection="1">
      <alignment horizontal="center" vertical="center" shrinkToFit="1"/>
      <protection hidden="1"/>
    </xf>
    <xf numFmtId="0" fontId="9" fillId="9" borderId="13" xfId="0" applyFont="1" applyFill="1" applyBorder="1" applyAlignment="1" applyProtection="1">
      <alignment horizontal="center" vertical="center" shrinkToFit="1"/>
      <protection hidden="1"/>
    </xf>
    <xf numFmtId="0" fontId="9" fillId="11" borderId="13" xfId="0" applyFont="1" applyFill="1" applyBorder="1" applyAlignment="1" applyProtection="1">
      <alignment horizontal="center" vertical="center" shrinkToFit="1"/>
      <protection hidden="1"/>
    </xf>
    <xf numFmtId="0" fontId="9" fillId="3" borderId="13" xfId="0" applyFont="1" applyFill="1" applyBorder="1" applyAlignment="1" applyProtection="1">
      <alignment horizontal="center" vertical="center" shrinkToFit="1"/>
      <protection hidden="1"/>
    </xf>
    <xf numFmtId="0" fontId="9" fillId="12" borderId="13" xfId="0" applyFont="1" applyFill="1" applyBorder="1" applyAlignment="1" applyProtection="1">
      <alignment horizontal="center" vertical="center" shrinkToFit="1"/>
      <protection hidden="1"/>
    </xf>
    <xf numFmtId="0" fontId="9" fillId="5" borderId="13" xfId="0" applyFont="1" applyFill="1" applyBorder="1" applyAlignment="1" applyProtection="1">
      <alignment horizontal="center" vertical="center" shrinkToFit="1"/>
      <protection hidden="1"/>
    </xf>
    <xf numFmtId="0" fontId="3" fillId="13" borderId="13" xfId="0" applyFont="1" applyFill="1" applyBorder="1" applyAlignment="1" applyProtection="1">
      <alignment horizontal="center" vertical="center" shrinkToFit="1"/>
      <protection hidden="1"/>
    </xf>
    <xf numFmtId="0" fontId="0" fillId="4" borderId="8" xfId="0" applyFill="1" applyBorder="1" applyAlignment="1" applyProtection="1">
      <alignment horizontal="center" shrinkToFit="1"/>
      <protection hidden="1"/>
    </xf>
    <xf numFmtId="0" fontId="0" fillId="4" borderId="0" xfId="0" applyFill="1" applyAlignment="1" applyProtection="1">
      <alignment horizontal="center" shrinkToFit="1"/>
      <protection hidden="1"/>
    </xf>
    <xf numFmtId="165" fontId="0" fillId="4" borderId="8" xfId="0" applyNumberFormat="1" applyFill="1" applyBorder="1" applyAlignment="1" applyProtection="1">
      <alignment horizontal="right" shrinkToFit="1"/>
      <protection hidden="1"/>
    </xf>
    <xf numFmtId="165" fontId="0" fillId="4" borderId="0" xfId="0" applyNumberFormat="1" applyFill="1" applyAlignment="1" applyProtection="1">
      <alignment horizontal="right" shrinkToFit="1"/>
      <protection hidden="1"/>
    </xf>
    <xf numFmtId="165" fontId="0" fillId="4" borderId="9" xfId="0" applyNumberFormat="1" applyFill="1" applyBorder="1" applyAlignment="1" applyProtection="1">
      <alignment horizontal="right" shrinkToFit="1"/>
      <protection hidden="1"/>
    </xf>
    <xf numFmtId="8" fontId="0" fillId="4" borderId="0" xfId="0" applyNumberFormat="1" applyFill="1" applyAlignment="1" applyProtection="1">
      <alignment horizontal="right" shrinkToFit="1"/>
      <protection hidden="1"/>
    </xf>
    <xf numFmtId="8" fontId="0" fillId="4" borderId="9" xfId="0" applyNumberFormat="1" applyFill="1" applyBorder="1" applyAlignment="1" applyProtection="1">
      <alignment horizontal="right" shrinkToFit="1"/>
      <protection hidden="1"/>
    </xf>
    <xf numFmtId="0" fontId="0" fillId="4" borderId="5" xfId="0" applyFill="1" applyBorder="1" applyAlignment="1" applyProtection="1">
      <alignment horizontal="center" shrinkToFit="1"/>
      <protection hidden="1"/>
    </xf>
    <xf numFmtId="0" fontId="0" fillId="4" borderId="6" xfId="0" applyFill="1" applyBorder="1" applyAlignment="1" applyProtection="1">
      <alignment horizontal="center" shrinkToFit="1"/>
      <protection hidden="1"/>
    </xf>
    <xf numFmtId="165" fontId="0" fillId="4" borderId="5" xfId="0" applyNumberFormat="1" applyFill="1" applyBorder="1" applyAlignment="1" applyProtection="1">
      <alignment horizontal="right" shrinkToFit="1"/>
      <protection hidden="1"/>
    </xf>
    <xf numFmtId="165" fontId="0" fillId="4" borderId="6" xfId="0" applyNumberFormat="1" applyFill="1" applyBorder="1" applyAlignment="1" applyProtection="1">
      <alignment horizontal="right" shrinkToFit="1"/>
      <protection hidden="1"/>
    </xf>
    <xf numFmtId="165" fontId="0" fillId="4" borderId="7" xfId="0" applyNumberFormat="1" applyFill="1" applyBorder="1" applyAlignment="1" applyProtection="1">
      <alignment horizontal="right" shrinkToFit="1"/>
      <protection hidden="1"/>
    </xf>
    <xf numFmtId="8" fontId="0" fillId="4" borderId="6" xfId="0" applyNumberFormat="1" applyFill="1" applyBorder="1" applyAlignment="1" applyProtection="1">
      <alignment horizontal="right" shrinkToFit="1"/>
      <protection hidden="1"/>
    </xf>
    <xf numFmtId="8" fontId="0" fillId="4" borderId="7" xfId="0" applyNumberFormat="1" applyFill="1" applyBorder="1" applyAlignment="1" applyProtection="1">
      <alignment horizontal="right" shrinkToFit="1"/>
      <protection hidden="1"/>
    </xf>
    <xf numFmtId="0" fontId="0" fillId="4" borderId="2" xfId="0" applyFill="1" applyBorder="1" applyAlignment="1" applyProtection="1">
      <alignment horizontal="center" shrinkToFit="1"/>
      <protection hidden="1"/>
    </xf>
    <xf numFmtId="0" fontId="0" fillId="4" borderId="3" xfId="0" applyFill="1" applyBorder="1" applyAlignment="1" applyProtection="1">
      <alignment horizontal="center" shrinkToFit="1"/>
      <protection hidden="1"/>
    </xf>
    <xf numFmtId="165" fontId="0" fillId="4" borderId="2" xfId="0" applyNumberFormat="1" applyFill="1" applyBorder="1" applyAlignment="1" applyProtection="1">
      <alignment horizontal="right" shrinkToFit="1"/>
      <protection hidden="1"/>
    </xf>
    <xf numFmtId="165" fontId="0" fillId="4" borderId="3" xfId="0" applyNumberFormat="1" applyFill="1" applyBorder="1" applyAlignment="1" applyProtection="1">
      <alignment horizontal="right" shrinkToFit="1"/>
      <protection hidden="1"/>
    </xf>
    <xf numFmtId="165" fontId="0" fillId="4" borderId="4" xfId="0" applyNumberFormat="1" applyFill="1" applyBorder="1" applyAlignment="1" applyProtection="1">
      <alignment horizontal="right" shrinkToFit="1"/>
      <protection hidden="1"/>
    </xf>
    <xf numFmtId="8" fontId="0" fillId="4" borderId="3" xfId="0" applyNumberFormat="1" applyFill="1" applyBorder="1" applyAlignment="1" applyProtection="1">
      <alignment horizontal="right" shrinkToFit="1"/>
      <protection hidden="1"/>
    </xf>
    <xf numFmtId="0" fontId="0" fillId="4" borderId="3" xfId="0" applyFill="1" applyBorder="1" applyAlignment="1" applyProtection="1">
      <alignment horizontal="right" shrinkToFit="1"/>
      <protection hidden="1"/>
    </xf>
    <xf numFmtId="0" fontId="0" fillId="4" borderId="4" xfId="0" applyFill="1" applyBorder="1" applyAlignment="1" applyProtection="1">
      <alignment horizontal="right" shrinkToFit="1"/>
      <protection hidden="1"/>
    </xf>
    <xf numFmtId="0" fontId="2" fillId="4" borderId="3" xfId="0" applyFont="1" applyFill="1" applyBorder="1" applyAlignment="1" applyProtection="1">
      <alignment horizontal="center" vertical="center" shrinkToFit="1"/>
      <protection hidden="1"/>
    </xf>
    <xf numFmtId="0" fontId="5" fillId="3" borderId="2" xfId="0" applyFont="1" applyFill="1" applyBorder="1" applyAlignment="1" applyProtection="1">
      <alignment horizontal="center" shrinkToFit="1"/>
      <protection hidden="1"/>
    </xf>
    <xf numFmtId="0" fontId="5" fillId="3" borderId="3" xfId="0" applyFont="1" applyFill="1" applyBorder="1" applyAlignment="1" applyProtection="1">
      <alignment horizontal="center" shrinkToFit="1"/>
      <protection hidden="1"/>
    </xf>
    <xf numFmtId="0" fontId="5" fillId="3" borderId="4" xfId="0" applyFont="1" applyFill="1" applyBorder="1" applyAlignment="1" applyProtection="1">
      <alignment horizontal="center" shrinkToFit="1"/>
      <protection hidden="1"/>
    </xf>
    <xf numFmtId="165" fontId="2" fillId="4" borderId="10" xfId="0" applyNumberFormat="1" applyFont="1" applyFill="1" applyBorder="1" applyAlignment="1" applyProtection="1">
      <alignment horizontal="right" shrinkToFit="1"/>
      <protection hidden="1"/>
    </xf>
    <xf numFmtId="0" fontId="2" fillId="4" borderId="11" xfId="0" applyFont="1" applyFill="1" applyBorder="1" applyAlignment="1" applyProtection="1">
      <alignment horizontal="right" shrinkToFit="1"/>
      <protection hidden="1"/>
    </xf>
    <xf numFmtId="8" fontId="2" fillId="4" borderId="10" xfId="0" applyNumberFormat="1" applyFont="1" applyFill="1" applyBorder="1" applyAlignment="1" applyProtection="1">
      <alignment horizontal="right" shrinkToFit="1"/>
      <protection hidden="1"/>
    </xf>
    <xf numFmtId="0" fontId="2" fillId="4" borderId="12" xfId="0" applyFont="1" applyFill="1" applyBorder="1" applyAlignment="1" applyProtection="1">
      <alignment horizontal="right" shrinkToFit="1"/>
      <protection hidden="1"/>
    </xf>
    <xf numFmtId="164" fontId="0" fillId="5" borderId="2" xfId="0" applyNumberFormat="1" applyFill="1" applyBorder="1" applyAlignment="1" applyProtection="1">
      <alignment horizontal="center" shrinkToFit="1"/>
      <protection hidden="1"/>
    </xf>
    <xf numFmtId="0" fontId="0" fillId="5" borderId="3" xfId="0" applyFill="1" applyBorder="1" applyAlignment="1" applyProtection="1">
      <alignment horizontal="left" shrinkToFit="1"/>
      <protection hidden="1"/>
    </xf>
    <xf numFmtId="0" fontId="0" fillId="5" borderId="3" xfId="0" applyFill="1" applyBorder="1" applyAlignment="1" applyProtection="1">
      <alignment horizontal="center" shrinkToFit="1"/>
      <protection hidden="1"/>
    </xf>
    <xf numFmtId="165" fontId="0" fillId="5" borderId="4" xfId="0" applyNumberFormat="1" applyFill="1" applyBorder="1" applyAlignment="1" applyProtection="1">
      <alignment shrinkToFit="1"/>
      <protection hidden="1"/>
    </xf>
    <xf numFmtId="164" fontId="0" fillId="5" borderId="8" xfId="0" applyNumberFormat="1" applyFill="1" applyBorder="1" applyAlignment="1" applyProtection="1">
      <alignment horizontal="center" shrinkToFit="1"/>
      <protection hidden="1"/>
    </xf>
    <xf numFmtId="0" fontId="0" fillId="5" borderId="0" xfId="0" applyFill="1" applyBorder="1" applyAlignment="1" applyProtection="1">
      <alignment horizontal="left" shrinkToFit="1"/>
      <protection hidden="1"/>
    </xf>
    <xf numFmtId="0" fontId="0" fillId="5" borderId="0" xfId="0" applyFill="1" applyBorder="1" applyAlignment="1" applyProtection="1">
      <alignment horizontal="center" shrinkToFit="1"/>
      <protection hidden="1"/>
    </xf>
    <xf numFmtId="165" fontId="0" fillId="5" borderId="9" xfId="0" applyNumberFormat="1" applyFill="1" applyBorder="1" applyAlignment="1" applyProtection="1">
      <alignment shrinkToFit="1"/>
      <protection hidden="1"/>
    </xf>
    <xf numFmtId="164" fontId="0" fillId="5" borderId="5" xfId="0" applyNumberFormat="1" applyFill="1" applyBorder="1" applyAlignment="1" applyProtection="1">
      <alignment horizontal="center" shrinkToFit="1"/>
      <protection hidden="1"/>
    </xf>
    <xf numFmtId="0" fontId="0" fillId="5" borderId="6" xfId="0" applyFill="1" applyBorder="1" applyAlignment="1" applyProtection="1">
      <alignment horizontal="left" shrinkToFit="1"/>
      <protection hidden="1"/>
    </xf>
    <xf numFmtId="0" fontId="0" fillId="5" borderId="6" xfId="0" applyFill="1" applyBorder="1" applyAlignment="1" applyProtection="1">
      <alignment horizontal="center" shrinkToFit="1"/>
      <protection hidden="1"/>
    </xf>
    <xf numFmtId="165" fontId="0" fillId="5" borderId="7" xfId="0" applyNumberFormat="1" applyFill="1" applyBorder="1" applyAlignment="1" applyProtection="1">
      <alignment shrinkToFit="1"/>
      <protection hidden="1"/>
    </xf>
  </cellXfs>
  <cellStyles count="2">
    <cellStyle name="Hyperlink" xfId="1" builtinId="8"/>
    <cellStyle name="Normal" xfId="0" builtinId="0"/>
  </cellStyles>
  <dxfs count="5">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Mileage</a:t>
            </a:r>
            <a:r>
              <a:rPr lang="en-GB" baseline="0"/>
              <a:t> Breakdown per Month by Type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Report!$BG$2</c:f>
              <c:strCache>
                <c:ptCount val="1"/>
              </c:strCache>
            </c:strRef>
          </c:tx>
          <c:spPr>
            <a:solidFill>
              <a:srgbClr val="FF0000"/>
            </a:solidFill>
            <a:ln>
              <a:noFill/>
            </a:ln>
            <a:effectLst/>
          </c:spPr>
          <c:invertIfNegative val="0"/>
          <c:cat>
            <c:strRef>
              <c:f>Report!$BC$3:$BC$14</c:f>
            </c:strRef>
          </c:cat>
          <c:val>
            <c:numRef>
              <c:f>Report!$BG$3:$BG$14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699-47DD-BAAD-9C2E42DFC2A2}"/>
            </c:ext>
          </c:extLst>
        </c:ser>
        <c:ser>
          <c:idx val="1"/>
          <c:order val="1"/>
          <c:tx>
            <c:strRef>
              <c:f>Report!$BH$2</c:f>
              <c:strCache>
                <c:ptCount val="1"/>
              </c:strCache>
            </c:strRef>
          </c:tx>
          <c:spPr>
            <a:solidFill>
              <a:srgbClr val="FF6600"/>
            </a:solidFill>
            <a:ln>
              <a:noFill/>
            </a:ln>
            <a:effectLst/>
          </c:spPr>
          <c:invertIfNegative val="0"/>
          <c:cat>
            <c:strRef>
              <c:f>Report!$BC$3:$BC$14</c:f>
            </c:strRef>
          </c:cat>
          <c:val>
            <c:numRef>
              <c:f>Report!$BH$3:$BH$14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699-47DD-BAAD-9C2E42DFC2A2}"/>
            </c:ext>
          </c:extLst>
        </c:ser>
        <c:ser>
          <c:idx val="2"/>
          <c:order val="2"/>
          <c:tx>
            <c:strRef>
              <c:f>Report!$BI$2</c:f>
              <c:strCache>
                <c:ptCount val="1"/>
              </c:strCache>
            </c:strRef>
          </c:tx>
          <c:spPr>
            <a:solidFill>
              <a:srgbClr val="FFC000"/>
            </a:solidFill>
            <a:ln>
              <a:noFill/>
            </a:ln>
            <a:effectLst/>
          </c:spPr>
          <c:invertIfNegative val="0"/>
          <c:cat>
            <c:strRef>
              <c:f>Report!$BC$3:$BC$14</c:f>
            </c:strRef>
          </c:cat>
          <c:val>
            <c:numRef>
              <c:f>Report!$BI$3:$BI$14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699-47DD-BAAD-9C2E42DFC2A2}"/>
            </c:ext>
          </c:extLst>
        </c:ser>
        <c:ser>
          <c:idx val="3"/>
          <c:order val="3"/>
          <c:tx>
            <c:strRef>
              <c:f>Report!$BJ$2</c:f>
              <c:strCache>
                <c:ptCount val="1"/>
              </c:strCache>
            </c:strRef>
          </c:tx>
          <c:spPr>
            <a:solidFill>
              <a:srgbClr val="92D050"/>
            </a:solidFill>
            <a:ln>
              <a:noFill/>
            </a:ln>
            <a:effectLst/>
          </c:spPr>
          <c:invertIfNegative val="0"/>
          <c:cat>
            <c:strRef>
              <c:f>Report!$BC$3:$BC$14</c:f>
            </c:strRef>
          </c:cat>
          <c:val>
            <c:numRef>
              <c:f>Report!$BJ$3:$BJ$14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3699-47DD-BAAD-9C2E42DFC2A2}"/>
            </c:ext>
          </c:extLst>
        </c:ser>
        <c:ser>
          <c:idx val="4"/>
          <c:order val="4"/>
          <c:tx>
            <c:strRef>
              <c:f>Report!$BK$2</c:f>
              <c:strCache>
                <c:ptCount val="1"/>
              </c:strCache>
            </c:strRef>
          </c:tx>
          <c:spPr>
            <a:solidFill>
              <a:srgbClr val="00B050"/>
            </a:solidFill>
            <a:ln>
              <a:noFill/>
            </a:ln>
            <a:effectLst/>
          </c:spPr>
          <c:invertIfNegative val="0"/>
          <c:cat>
            <c:strRef>
              <c:f>Report!$BC$3:$BC$14</c:f>
            </c:strRef>
          </c:cat>
          <c:val>
            <c:numRef>
              <c:f>Report!$BK$3:$BK$14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699-47DD-BAAD-9C2E42DFC2A2}"/>
            </c:ext>
          </c:extLst>
        </c:ser>
        <c:ser>
          <c:idx val="5"/>
          <c:order val="5"/>
          <c:tx>
            <c:strRef>
              <c:f>Report!$BL$2</c:f>
              <c:strCache>
                <c:ptCount val="1"/>
              </c:strCache>
            </c:strRef>
          </c:tx>
          <c:spPr>
            <a:solidFill>
              <a:srgbClr val="00B0F0"/>
            </a:solidFill>
            <a:ln>
              <a:noFill/>
            </a:ln>
            <a:effectLst/>
          </c:spPr>
          <c:invertIfNegative val="0"/>
          <c:cat>
            <c:strRef>
              <c:f>Report!$BC$3:$BC$14</c:f>
            </c:strRef>
          </c:cat>
          <c:val>
            <c:numRef>
              <c:f>Report!$BL$3:$BL$14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3699-47DD-BAAD-9C2E42DFC2A2}"/>
            </c:ext>
          </c:extLst>
        </c:ser>
        <c:ser>
          <c:idx val="6"/>
          <c:order val="6"/>
          <c:tx>
            <c:strRef>
              <c:f>Report!$BM$2</c:f>
              <c:strCache>
                <c:ptCount val="1"/>
              </c:strCache>
            </c:strRef>
          </c:tx>
          <c:spPr>
            <a:solidFill>
              <a:srgbClr val="0070C0"/>
            </a:solidFill>
            <a:ln>
              <a:noFill/>
            </a:ln>
            <a:effectLst/>
          </c:spPr>
          <c:invertIfNegative val="0"/>
          <c:cat>
            <c:strRef>
              <c:f>Report!$BC$3:$BC$14</c:f>
            </c:strRef>
          </c:cat>
          <c:val>
            <c:numRef>
              <c:f>Report!$BM$3:$BM$14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3699-47DD-BAAD-9C2E42DFC2A2}"/>
            </c:ext>
          </c:extLst>
        </c:ser>
        <c:ser>
          <c:idx val="7"/>
          <c:order val="7"/>
          <c:tx>
            <c:strRef>
              <c:f>Report!$BN$2</c:f>
              <c:strCache>
                <c:ptCount val="1"/>
              </c:strCache>
            </c:strRef>
          </c:tx>
          <c:spPr>
            <a:solidFill>
              <a:srgbClr val="002060"/>
            </a:solidFill>
            <a:ln>
              <a:noFill/>
            </a:ln>
            <a:effectLst/>
          </c:spPr>
          <c:invertIfNegative val="0"/>
          <c:cat>
            <c:strRef>
              <c:f>Report!$BC$3:$BC$14</c:f>
            </c:strRef>
          </c:cat>
          <c:val>
            <c:numRef>
              <c:f>Report!$BN$3:$BN$14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3699-47DD-BAAD-9C2E42DFC2A2}"/>
            </c:ext>
          </c:extLst>
        </c:ser>
        <c:ser>
          <c:idx val="8"/>
          <c:order val="8"/>
          <c:tx>
            <c:strRef>
              <c:f>Report!$BO$2</c:f>
              <c:strCache>
                <c:ptCount val="1"/>
              </c:strCache>
            </c:strRef>
          </c:tx>
          <c:spPr>
            <a:solidFill>
              <a:srgbClr val="7030A0"/>
            </a:solidFill>
            <a:ln>
              <a:noFill/>
            </a:ln>
            <a:effectLst/>
          </c:spPr>
          <c:invertIfNegative val="0"/>
          <c:cat>
            <c:strRef>
              <c:f>Report!$BC$3:$BC$14</c:f>
            </c:strRef>
          </c:cat>
          <c:val>
            <c:numRef>
              <c:f>Report!$BO$3:$BO$14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3699-47DD-BAAD-9C2E42DFC2A2}"/>
            </c:ext>
          </c:extLst>
        </c:ser>
        <c:ser>
          <c:idx val="9"/>
          <c:order val="9"/>
          <c:tx>
            <c:strRef>
              <c:f>Report!$BP$2</c:f>
              <c:strCache>
                <c:ptCount val="1"/>
              </c:strCache>
            </c:strRef>
          </c:tx>
          <c:spPr>
            <a:solidFill>
              <a:schemeClr val="bg1">
                <a:lumMod val="50000"/>
              </a:schemeClr>
            </a:solidFill>
            <a:ln>
              <a:noFill/>
            </a:ln>
            <a:effectLst/>
          </c:spPr>
          <c:invertIfNegative val="0"/>
          <c:cat>
            <c:strRef>
              <c:f>Report!$BC$3:$BC$14</c:f>
            </c:strRef>
          </c:cat>
          <c:val>
            <c:numRef>
              <c:f>Report!$BP$3:$BP$14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3699-47DD-BAAD-9C2E42DFC2A2}"/>
            </c:ext>
          </c:extLst>
        </c:ser>
        <c:ser>
          <c:idx val="10"/>
          <c:order val="10"/>
          <c:tx>
            <c:strRef>
              <c:f>Report!$BQ$2</c:f>
              <c:strCache>
                <c:ptCount val="1"/>
                <c:pt idx="0">
                  <c:v>Unassigned</c:v>
                </c:pt>
              </c:strCache>
            </c:strRef>
          </c:tx>
          <c:spPr>
            <a:solidFill>
              <a:schemeClr val="bg1">
                <a:lumMod val="75000"/>
              </a:schemeClr>
            </a:solidFill>
            <a:ln>
              <a:noFill/>
            </a:ln>
            <a:effectLst/>
          </c:spPr>
          <c:invertIfNegative val="0"/>
          <c:cat>
            <c:strRef>
              <c:f>Report!$BC$3:$BC$14</c:f>
            </c:strRef>
          </c:cat>
          <c:val>
            <c:numRef>
              <c:f>Report!$BQ$3:$BQ$14</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3699-47DD-BAAD-9C2E42DFC2A2}"/>
            </c:ext>
          </c:extLst>
        </c:ser>
        <c:dLbls>
          <c:showLegendKey val="0"/>
          <c:showVal val="0"/>
          <c:showCatName val="0"/>
          <c:showSerName val="0"/>
          <c:showPercent val="0"/>
          <c:showBubbleSize val="0"/>
        </c:dLbls>
        <c:gapWidth val="150"/>
        <c:overlap val="100"/>
        <c:axId val="694090656"/>
        <c:axId val="694090984"/>
      </c:barChart>
      <c:catAx>
        <c:axId val="69409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090984"/>
        <c:crosses val="autoZero"/>
        <c:auto val="1"/>
        <c:lblAlgn val="ctr"/>
        <c:lblOffset val="100"/>
        <c:noMultiLvlLbl val="0"/>
      </c:catAx>
      <c:valAx>
        <c:axId val="6940909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4090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Annual Breakdown</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1-47EA-40F1-B850-9A24569779DC}"/>
              </c:ext>
            </c:extLst>
          </c:dPt>
          <c:dPt>
            <c:idx val="1"/>
            <c:bubble3D val="0"/>
            <c:spPr>
              <a:solidFill>
                <a:srgbClr val="FF6600"/>
              </a:solidFill>
              <a:ln w="19050">
                <a:noFill/>
              </a:ln>
              <a:effectLst/>
            </c:spPr>
            <c:extLst>
              <c:ext xmlns:c16="http://schemas.microsoft.com/office/drawing/2014/chart" uri="{C3380CC4-5D6E-409C-BE32-E72D297353CC}">
                <c16:uniqueId val="{00000002-47EA-40F1-B850-9A24569779DC}"/>
              </c:ext>
            </c:extLst>
          </c:dPt>
          <c:dPt>
            <c:idx val="2"/>
            <c:bubble3D val="0"/>
            <c:spPr>
              <a:solidFill>
                <a:srgbClr val="FFC000"/>
              </a:solidFill>
              <a:ln w="19050">
                <a:noFill/>
              </a:ln>
              <a:effectLst/>
            </c:spPr>
            <c:extLst>
              <c:ext xmlns:c16="http://schemas.microsoft.com/office/drawing/2014/chart" uri="{C3380CC4-5D6E-409C-BE32-E72D297353CC}">
                <c16:uniqueId val="{00000003-47EA-40F1-B850-9A24569779DC}"/>
              </c:ext>
            </c:extLst>
          </c:dPt>
          <c:dPt>
            <c:idx val="3"/>
            <c:bubble3D val="0"/>
            <c:spPr>
              <a:solidFill>
                <a:srgbClr val="92D050"/>
              </a:solidFill>
              <a:ln w="19050">
                <a:noFill/>
              </a:ln>
              <a:effectLst/>
            </c:spPr>
            <c:extLst>
              <c:ext xmlns:c16="http://schemas.microsoft.com/office/drawing/2014/chart" uri="{C3380CC4-5D6E-409C-BE32-E72D297353CC}">
                <c16:uniqueId val="{00000004-47EA-40F1-B850-9A24569779DC}"/>
              </c:ext>
            </c:extLst>
          </c:dPt>
          <c:dPt>
            <c:idx val="4"/>
            <c:bubble3D val="0"/>
            <c:spPr>
              <a:solidFill>
                <a:srgbClr val="00B050"/>
              </a:solidFill>
              <a:ln w="19050">
                <a:noFill/>
              </a:ln>
              <a:effectLst/>
            </c:spPr>
            <c:extLst>
              <c:ext xmlns:c16="http://schemas.microsoft.com/office/drawing/2014/chart" uri="{C3380CC4-5D6E-409C-BE32-E72D297353CC}">
                <c16:uniqueId val="{00000005-47EA-40F1-B850-9A24569779DC}"/>
              </c:ext>
            </c:extLst>
          </c:dPt>
          <c:dPt>
            <c:idx val="5"/>
            <c:bubble3D val="0"/>
            <c:spPr>
              <a:solidFill>
                <a:srgbClr val="00B0F0"/>
              </a:solidFill>
              <a:ln w="19050">
                <a:noFill/>
              </a:ln>
              <a:effectLst/>
            </c:spPr>
            <c:extLst>
              <c:ext xmlns:c16="http://schemas.microsoft.com/office/drawing/2014/chart" uri="{C3380CC4-5D6E-409C-BE32-E72D297353CC}">
                <c16:uniqueId val="{00000006-47EA-40F1-B850-9A24569779DC}"/>
              </c:ext>
            </c:extLst>
          </c:dPt>
          <c:dPt>
            <c:idx val="6"/>
            <c:bubble3D val="0"/>
            <c:spPr>
              <a:solidFill>
                <a:srgbClr val="0070C0"/>
              </a:solidFill>
              <a:ln w="19050">
                <a:noFill/>
              </a:ln>
              <a:effectLst/>
            </c:spPr>
            <c:extLst>
              <c:ext xmlns:c16="http://schemas.microsoft.com/office/drawing/2014/chart" uri="{C3380CC4-5D6E-409C-BE32-E72D297353CC}">
                <c16:uniqueId val="{00000007-47EA-40F1-B850-9A24569779DC}"/>
              </c:ext>
            </c:extLst>
          </c:dPt>
          <c:dPt>
            <c:idx val="7"/>
            <c:bubble3D val="0"/>
            <c:spPr>
              <a:solidFill>
                <a:srgbClr val="002060"/>
              </a:solidFill>
              <a:ln w="19050">
                <a:noFill/>
              </a:ln>
              <a:effectLst/>
            </c:spPr>
            <c:extLst>
              <c:ext xmlns:c16="http://schemas.microsoft.com/office/drawing/2014/chart" uri="{C3380CC4-5D6E-409C-BE32-E72D297353CC}">
                <c16:uniqueId val="{00000008-47EA-40F1-B850-9A24569779DC}"/>
              </c:ext>
            </c:extLst>
          </c:dPt>
          <c:dPt>
            <c:idx val="8"/>
            <c:bubble3D val="0"/>
            <c:spPr>
              <a:solidFill>
                <a:srgbClr val="7030A0"/>
              </a:solidFill>
              <a:ln w="19050">
                <a:noFill/>
              </a:ln>
              <a:effectLst/>
            </c:spPr>
            <c:extLst>
              <c:ext xmlns:c16="http://schemas.microsoft.com/office/drawing/2014/chart" uri="{C3380CC4-5D6E-409C-BE32-E72D297353CC}">
                <c16:uniqueId val="{00000009-47EA-40F1-B850-9A24569779DC}"/>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0A-47EA-40F1-B850-9A24569779DC}"/>
              </c:ext>
            </c:extLst>
          </c:dPt>
          <c:dPt>
            <c:idx val="10"/>
            <c:bubble3D val="0"/>
            <c:spPr>
              <a:solidFill>
                <a:schemeClr val="bg1">
                  <a:lumMod val="75000"/>
                </a:schemeClr>
              </a:solidFill>
              <a:ln w="19050">
                <a:noFill/>
              </a:ln>
              <a:effectLst/>
            </c:spPr>
            <c:extLst>
              <c:ext xmlns:c16="http://schemas.microsoft.com/office/drawing/2014/chart" uri="{C3380CC4-5D6E-409C-BE32-E72D297353CC}">
                <c16:uniqueId val="{0000000B-47EA-40F1-B850-9A24569779DC}"/>
              </c:ext>
            </c:extLst>
          </c:dPt>
          <c:cat>
            <c:strRef>
              <c:f>Report!$BG$15:$BQ$15</c:f>
              <c:strCache>
                <c:ptCount val="11"/>
                <c:pt idx="10">
                  <c:v>Unassigned</c:v>
                </c:pt>
              </c:strCache>
            </c:strRef>
          </c:cat>
          <c:val>
            <c:numRef>
              <c:f>Report!$BG$16:$BQ$16</c:f>
              <c:numCache>
                <c:formatCode>#,##0_ ;[Red]\-#,##0\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7EA-40F1-B850-9A24569779DC}"/>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Mileage at the END of Each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Report!$BI$18</c:f>
              <c:strCache>
                <c:ptCount val="1"/>
                <c:pt idx="0">
                  <c:v>1st Rate</c:v>
                </c:pt>
              </c:strCache>
            </c:strRef>
          </c:tx>
          <c:spPr>
            <a:solidFill>
              <a:srgbClr val="002060"/>
            </a:solidFill>
            <a:ln>
              <a:noFill/>
            </a:ln>
            <a:effectLst/>
          </c:spPr>
          <c:invertIfNegative val="0"/>
          <c:cat>
            <c:strRef>
              <c:f>Report!$BH$19:$BH$30</c:f>
            </c:strRef>
          </c:cat>
          <c:val>
            <c:numRef>
              <c:f>Report!$BI$19:$BI$30</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1BE-4A8A-A747-14A17A27706B}"/>
            </c:ext>
          </c:extLst>
        </c:ser>
        <c:ser>
          <c:idx val="1"/>
          <c:order val="1"/>
          <c:tx>
            <c:strRef>
              <c:f>Report!$BJ$18</c:f>
              <c:strCache>
                <c:ptCount val="1"/>
                <c:pt idx="0">
                  <c:v>2nd Rate</c:v>
                </c:pt>
              </c:strCache>
            </c:strRef>
          </c:tx>
          <c:spPr>
            <a:solidFill>
              <a:srgbClr val="FFC000"/>
            </a:solidFill>
            <a:ln>
              <a:noFill/>
            </a:ln>
            <a:effectLst/>
          </c:spPr>
          <c:invertIfNegative val="0"/>
          <c:cat>
            <c:strRef>
              <c:f>Report!$BH$19:$BH$30</c:f>
            </c:strRef>
          </c:cat>
          <c:val>
            <c:numRef>
              <c:f>Report!$BJ$19:$BJ$30</c:f>
              <c:numCache>
                <c:formatCode>#,##0_ ;[Red]\-#,##0\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1BE-4A8A-A747-14A17A27706B}"/>
            </c:ext>
          </c:extLst>
        </c:ser>
        <c:dLbls>
          <c:showLegendKey val="0"/>
          <c:showVal val="0"/>
          <c:showCatName val="0"/>
          <c:showSerName val="0"/>
          <c:showPercent val="0"/>
          <c:showBubbleSize val="0"/>
        </c:dLbls>
        <c:gapWidth val="150"/>
        <c:overlap val="100"/>
        <c:axId val="690470096"/>
        <c:axId val="690470424"/>
      </c:barChart>
      <c:catAx>
        <c:axId val="69047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470424"/>
        <c:crosses val="autoZero"/>
        <c:auto val="1"/>
        <c:lblAlgn val="ctr"/>
        <c:lblOffset val="100"/>
        <c:noMultiLvlLbl val="0"/>
      </c:catAx>
      <c:valAx>
        <c:axId val="6904704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470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mileage-for-business-us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24</xdr:col>
      <xdr:colOff>47625</xdr:colOff>
      <xdr:row>35</xdr:row>
      <xdr:rowOff>47625</xdr:rowOff>
    </xdr:from>
    <xdr:to>
      <xdr:col>44</xdr:col>
      <xdr:colOff>142874</xdr:colOff>
      <xdr:row>39</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515C04B0-9043-460F-B10C-4D2AC8DC9B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9625" y="6715125"/>
          <a:ext cx="3905249" cy="876300"/>
        </a:xfrm>
        <a:prstGeom prst="rect">
          <a:avLst/>
        </a:prstGeom>
      </xdr:spPr>
    </xdr:pic>
    <xdr:clientData/>
  </xdr:twoCellAnchor>
  <xdr:twoCellAnchor editAs="oneCell">
    <xdr:from>
      <xdr:col>24</xdr:col>
      <xdr:colOff>57150</xdr:colOff>
      <xdr:row>42</xdr:row>
      <xdr:rowOff>95251</xdr:rowOff>
    </xdr:from>
    <xdr:to>
      <xdr:col>44</xdr:col>
      <xdr:colOff>152400</xdr:colOff>
      <xdr:row>48</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1C46097D-3E89-4F0C-9E29-E5B38BDF5F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50</xdr:row>
      <xdr:rowOff>178948</xdr:rowOff>
    </xdr:from>
    <xdr:to>
      <xdr:col>44</xdr:col>
      <xdr:colOff>161924</xdr:colOff>
      <xdr:row>53</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15A8BCE0-6943-460F-A015-96651B8B517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42</xdr:row>
      <xdr:rowOff>76201</xdr:rowOff>
    </xdr:from>
    <xdr:to>
      <xdr:col>21</xdr:col>
      <xdr:colOff>145771</xdr:colOff>
      <xdr:row>48</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8E3E6CCB-6ECD-484C-9210-AA9CE24152B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50</xdr:row>
      <xdr:rowOff>142875</xdr:rowOff>
    </xdr:from>
    <xdr:to>
      <xdr:col>22</xdr:col>
      <xdr:colOff>0</xdr:colOff>
      <xdr:row>53</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9A08A596-9B1E-47C0-A64B-E0109E5D7DA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666750</xdr:colOff>
      <xdr:row>20</xdr:row>
      <xdr:rowOff>161925</xdr:rowOff>
    </xdr:from>
    <xdr:ext cx="3367845" cy="405432"/>
    <xdr:sp macro="" textlink="">
      <xdr:nvSpPr>
        <xdr:cNvPr id="2" name="TextBox 1">
          <a:extLst>
            <a:ext uri="{FF2B5EF4-FFF2-40B4-BE49-F238E27FC236}">
              <a16:creationId xmlns:a16="http://schemas.microsoft.com/office/drawing/2014/main" id="{8CEE5FAA-50A5-3443-B236-6AEA2264E593}"/>
            </a:ext>
          </a:extLst>
        </xdr:cNvPr>
        <xdr:cNvSpPr txBox="1"/>
      </xdr:nvSpPr>
      <xdr:spPr>
        <a:xfrm>
          <a:off x="3333750" y="397192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a:t>
          </a:r>
          <a:r>
            <a:rPr lang="en-GB" sz="2000" b="1" baseline="0"/>
            <a:t> FOR PAID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4762</xdr:rowOff>
    </xdr:from>
    <xdr:to>
      <xdr:col>32</xdr:col>
      <xdr:colOff>0</xdr:colOff>
      <xdr:row>32</xdr:row>
      <xdr:rowOff>0</xdr:rowOff>
    </xdr:to>
    <xdr:graphicFrame macro="">
      <xdr:nvGraphicFramePr>
        <xdr:cNvPr id="2" name="Chart 1">
          <a:extLst>
            <a:ext uri="{FF2B5EF4-FFF2-40B4-BE49-F238E27FC236}">
              <a16:creationId xmlns:a16="http://schemas.microsoft.com/office/drawing/2014/main" id="{A3A6A4AB-4D84-4A35-AC25-E1342DED19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0</xdr:colOff>
      <xdr:row>21</xdr:row>
      <xdr:rowOff>4762</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B4CFE7CD-4C9A-43FA-B7AE-7B9560D731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4762</xdr:rowOff>
    </xdr:from>
    <xdr:to>
      <xdr:col>45</xdr:col>
      <xdr:colOff>0</xdr:colOff>
      <xdr:row>47</xdr:row>
      <xdr:rowOff>0</xdr:rowOff>
    </xdr:to>
    <xdr:graphicFrame macro="">
      <xdr:nvGraphicFramePr>
        <xdr:cNvPr id="4" name="Chart 3">
          <a:extLst>
            <a:ext uri="{FF2B5EF4-FFF2-40B4-BE49-F238E27FC236}">
              <a16:creationId xmlns:a16="http://schemas.microsoft.com/office/drawing/2014/main" id="{2498E8A4-04AB-4B5E-A1AE-5FFA417F81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ch?v=8i4p1q9fDIQ" TargetMode="External"/><Relationship Id="rId1" Type="http://schemas.openxmlformats.org/officeDocument/2006/relationships/hyperlink" Target="https://www.youtube.com/watch?v=lmopSd1xOE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22C94-64F6-4518-B9F2-69716BEBD307}">
  <sheetPr>
    <tabColor theme="1"/>
  </sheetPr>
  <dimension ref="A1:BN69"/>
  <sheetViews>
    <sheetView tabSelected="1" zoomScaleNormal="100" workbookViewId="0"/>
  </sheetViews>
  <sheetFormatPr defaultColWidth="0" defaultRowHeight="15" zeroHeight="1" x14ac:dyDescent="0.25"/>
  <cols>
    <col min="1" max="46" width="2.85546875" style="1" customWidth="1"/>
    <col min="47" max="61" width="2.85546875" style="1" hidden="1" customWidth="1"/>
    <col min="62" max="62" width="5.7109375" style="1" hidden="1" customWidth="1"/>
    <col min="63" max="64" width="2.85546875" style="1" hidden="1" customWidth="1"/>
    <col min="65" max="65" width="17.140625" style="1" hidden="1" customWidth="1"/>
    <col min="66" max="16384" width="2.85546875" style="1" hidden="1"/>
  </cols>
  <sheetData>
    <row r="1" spans="1:65"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row>
    <row r="2" spans="1:65" x14ac:dyDescent="0.25">
      <c r="A2" s="21"/>
      <c r="B2" s="130" t="s">
        <v>92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2"/>
      <c r="AT2" s="21"/>
      <c r="BM2" s="23" t="s">
        <v>40</v>
      </c>
    </row>
    <row r="3" spans="1:65" x14ac:dyDescent="0.25">
      <c r="A3" s="21"/>
      <c r="B3" s="133"/>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5"/>
      <c r="AT3" s="21"/>
      <c r="BM3" s="43" t="str">
        <f>IF(OR($Z$29="", $Z$31=""), "", IFERROR(DATE($Z$31, INDEX($BN$18:$BN$29, MATCH($Z$29, $BM$18:$BM$29, 0)), 1), ""))</f>
        <v/>
      </c>
    </row>
    <row r="4" spans="1:65"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BM4" s="23" t="s">
        <v>41</v>
      </c>
    </row>
    <row r="5" spans="1:65" x14ac:dyDescent="0.25">
      <c r="A5" s="21"/>
      <c r="B5" s="136" t="s">
        <v>54</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8"/>
      <c r="AT5" s="21"/>
      <c r="BM5" s="43" t="str">
        <f>IFERROR(DATE(YEAR($BM$3)+1, MONTH($BM$3), DAY($BM$3)-1), "")</f>
        <v/>
      </c>
    </row>
    <row r="6" spans="1:65"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BM6" s="23" t="s">
        <v>14</v>
      </c>
    </row>
    <row r="7" spans="1:65" x14ac:dyDescent="0.25">
      <c r="A7" s="21"/>
      <c r="B7" s="73" t="s">
        <v>55</v>
      </c>
      <c r="C7" s="74"/>
      <c r="D7" s="74"/>
      <c r="E7" s="74"/>
      <c r="F7" s="74"/>
      <c r="G7" s="75"/>
      <c r="H7" s="139" t="s">
        <v>56</v>
      </c>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1"/>
      <c r="AT7" s="21"/>
      <c r="BM7" s="24">
        <f>IF($AH18="", 10000, $AH18)</f>
        <v>10000</v>
      </c>
    </row>
    <row r="8" spans="1:65" x14ac:dyDescent="0.25">
      <c r="A8" s="21"/>
      <c r="B8" s="136" t="s">
        <v>57</v>
      </c>
      <c r="C8" s="137"/>
      <c r="D8" s="137"/>
      <c r="E8" s="137"/>
      <c r="F8" s="137"/>
      <c r="G8" s="138"/>
      <c r="H8" s="139" t="s">
        <v>58</v>
      </c>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1"/>
      <c r="AT8" s="21"/>
      <c r="BM8" s="23" t="s">
        <v>53</v>
      </c>
    </row>
    <row r="9" spans="1:65" x14ac:dyDescent="0.25">
      <c r="A9" s="21"/>
      <c r="B9" s="139" t="s">
        <v>59</v>
      </c>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1"/>
      <c r="AT9" s="21"/>
      <c r="BM9" s="6" t="str">
        <f>$H$16</f>
        <v>Your Business</v>
      </c>
    </row>
    <row r="10" spans="1:65" x14ac:dyDescent="0.25">
      <c r="A10" s="21"/>
      <c r="B10" s="139" t="s">
        <v>60</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1"/>
      <c r="AT10" s="21"/>
      <c r="BM10" s="23" t="s">
        <v>88</v>
      </c>
    </row>
    <row r="11" spans="1:65" x14ac:dyDescent="0.25">
      <c r="A11" s="21"/>
      <c r="B11" s="139" t="s">
        <v>61</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1"/>
      <c r="AT11" s="21"/>
      <c r="BM11" s="40" t="s">
        <v>89</v>
      </c>
    </row>
    <row r="12" spans="1:65" x14ac:dyDescent="0.25">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BM12" s="42" t="s">
        <v>90</v>
      </c>
    </row>
    <row r="13" spans="1:65" x14ac:dyDescent="0.25">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BM13" s="6" t="str">
        <f>IF($AH$22=$BM$12, $BM$12, $BM$11)</f>
        <v>Combined</v>
      </c>
    </row>
    <row r="14" spans="1:65" x14ac:dyDescent="0.25">
      <c r="A14" s="21"/>
      <c r="B14" s="136" t="s">
        <v>62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8"/>
      <c r="AT14" s="21"/>
    </row>
    <row r="15" spans="1:65"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row>
    <row r="16" spans="1:65" x14ac:dyDescent="0.25">
      <c r="A16" s="21"/>
      <c r="B16" s="99" t="s">
        <v>63</v>
      </c>
      <c r="C16" s="100"/>
      <c r="D16" s="100"/>
      <c r="E16" s="100"/>
      <c r="F16" s="100"/>
      <c r="G16" s="101"/>
      <c r="H16" s="142" t="s">
        <v>44</v>
      </c>
      <c r="I16" s="143"/>
      <c r="J16" s="143"/>
      <c r="K16" s="143"/>
      <c r="L16" s="143"/>
      <c r="M16" s="143"/>
      <c r="N16" s="143"/>
      <c r="O16" s="143"/>
      <c r="P16" s="143"/>
      <c r="Q16" s="144"/>
      <c r="R16" s="21"/>
      <c r="S16" s="21"/>
      <c r="T16" s="84" t="s">
        <v>22</v>
      </c>
      <c r="U16" s="85"/>
      <c r="V16" s="85"/>
      <c r="W16" s="85"/>
      <c r="X16" s="85"/>
      <c r="Y16" s="86"/>
      <c r="Z16" s="21"/>
      <c r="AA16" s="145" t="s">
        <v>78</v>
      </c>
      <c r="AB16" s="146"/>
      <c r="AC16" s="146"/>
      <c r="AD16" s="146"/>
      <c r="AE16" s="147"/>
      <c r="AF16" s="21"/>
      <c r="AG16" s="21"/>
      <c r="AH16" s="73" t="s">
        <v>13</v>
      </c>
      <c r="AI16" s="74"/>
      <c r="AJ16" s="74"/>
      <c r="AK16" s="74"/>
      <c r="AL16" s="75"/>
      <c r="AM16" s="21"/>
      <c r="AN16" s="145" t="s">
        <v>82</v>
      </c>
      <c r="AO16" s="146"/>
      <c r="AP16" s="146"/>
      <c r="AQ16" s="146"/>
      <c r="AR16" s="146"/>
      <c r="AS16" s="147"/>
      <c r="AT16" s="21"/>
      <c r="BM16" s="23" t="s">
        <v>26</v>
      </c>
    </row>
    <row r="17" spans="1:66" x14ac:dyDescent="0.25">
      <c r="A17" s="21"/>
      <c r="B17" s="21"/>
      <c r="C17" s="21"/>
      <c r="D17" s="21"/>
      <c r="E17" s="21"/>
      <c r="F17" s="21"/>
      <c r="G17" s="21"/>
      <c r="H17" s="21"/>
      <c r="I17" s="21"/>
      <c r="J17" s="21"/>
      <c r="K17" s="21"/>
      <c r="L17" s="21"/>
      <c r="M17" s="21"/>
      <c r="N17" s="21"/>
      <c r="O17" s="21"/>
      <c r="P17" s="21"/>
      <c r="Q17" s="21"/>
      <c r="R17" s="21"/>
      <c r="S17" s="21"/>
      <c r="T17" s="160"/>
      <c r="U17" s="161"/>
      <c r="V17" s="161"/>
      <c r="W17" s="161"/>
      <c r="X17" s="161"/>
      <c r="Y17" s="162"/>
      <c r="Z17" s="21"/>
      <c r="AA17" s="148"/>
      <c r="AB17" s="149"/>
      <c r="AC17" s="149"/>
      <c r="AD17" s="149"/>
      <c r="AE17" s="150"/>
      <c r="AF17" s="21"/>
      <c r="AG17" s="21"/>
      <c r="AH17" s="154" t="s">
        <v>14</v>
      </c>
      <c r="AI17" s="155"/>
      <c r="AJ17" s="155"/>
      <c r="AK17" s="155"/>
      <c r="AL17" s="156"/>
      <c r="AM17" s="21"/>
      <c r="AN17" s="148"/>
      <c r="AO17" s="149"/>
      <c r="AP17" s="149"/>
      <c r="AQ17" s="149"/>
      <c r="AR17" s="149"/>
      <c r="AS17" s="150"/>
      <c r="AT17" s="21"/>
      <c r="BJ17" s="40" t="str">
        <f>IF($T17="", "", IF(COUNTIF($T$17:$T$26, $T17)&gt;1, "X", ""))</f>
        <v/>
      </c>
      <c r="BM17" s="6"/>
    </row>
    <row r="18" spans="1:66" x14ac:dyDescent="0.25">
      <c r="A18" s="21"/>
      <c r="B18" s="172" t="s">
        <v>64</v>
      </c>
      <c r="C18" s="173"/>
      <c r="D18" s="173"/>
      <c r="E18" s="173"/>
      <c r="F18" s="173"/>
      <c r="G18" s="173"/>
      <c r="H18" s="173"/>
      <c r="I18" s="173"/>
      <c r="J18" s="173"/>
      <c r="K18" s="173"/>
      <c r="L18" s="173"/>
      <c r="M18" s="173"/>
      <c r="N18" s="173"/>
      <c r="O18" s="173"/>
      <c r="P18" s="173"/>
      <c r="Q18" s="174"/>
      <c r="R18" s="21"/>
      <c r="S18" s="21"/>
      <c r="T18" s="122"/>
      <c r="U18" s="123"/>
      <c r="V18" s="123"/>
      <c r="W18" s="123"/>
      <c r="X18" s="123"/>
      <c r="Y18" s="124"/>
      <c r="Z18" s="21"/>
      <c r="AA18" s="148"/>
      <c r="AB18" s="149"/>
      <c r="AC18" s="149"/>
      <c r="AD18" s="149"/>
      <c r="AE18" s="150"/>
      <c r="AF18" s="21"/>
      <c r="AG18" s="21"/>
      <c r="AH18" s="157"/>
      <c r="AI18" s="158"/>
      <c r="AJ18" s="158"/>
      <c r="AK18" s="158"/>
      <c r="AL18" s="159"/>
      <c r="AM18" s="21"/>
      <c r="AN18" s="148"/>
      <c r="AO18" s="149"/>
      <c r="AP18" s="149"/>
      <c r="AQ18" s="149"/>
      <c r="AR18" s="149"/>
      <c r="AS18" s="150"/>
      <c r="AT18" s="21"/>
      <c r="BJ18" s="41" t="str">
        <f t="shared" ref="BJ18:BJ26" si="0">IF($T18="", "", IF(COUNTIF($T$17:$T$26, $T18)&gt;1, "X", ""))</f>
        <v/>
      </c>
      <c r="BM18" s="40" t="s">
        <v>27</v>
      </c>
      <c r="BN18" s="40">
        <v>1</v>
      </c>
    </row>
    <row r="19" spans="1:66" x14ac:dyDescent="0.25">
      <c r="A19" s="21"/>
      <c r="B19" s="175"/>
      <c r="C19" s="176"/>
      <c r="D19" s="176"/>
      <c r="E19" s="176"/>
      <c r="F19" s="176"/>
      <c r="G19" s="176"/>
      <c r="H19" s="176"/>
      <c r="I19" s="176"/>
      <c r="J19" s="176"/>
      <c r="K19" s="176"/>
      <c r="L19" s="176"/>
      <c r="M19" s="176"/>
      <c r="N19" s="176"/>
      <c r="O19" s="176"/>
      <c r="P19" s="176"/>
      <c r="Q19" s="177"/>
      <c r="R19" s="21"/>
      <c r="S19" s="21"/>
      <c r="T19" s="122"/>
      <c r="U19" s="123"/>
      <c r="V19" s="123"/>
      <c r="W19" s="123"/>
      <c r="X19" s="123"/>
      <c r="Y19" s="124"/>
      <c r="Z19" s="21"/>
      <c r="AA19" s="148"/>
      <c r="AB19" s="149"/>
      <c r="AC19" s="149"/>
      <c r="AD19" s="149"/>
      <c r="AE19" s="150"/>
      <c r="AF19" s="21"/>
      <c r="AG19" s="21"/>
      <c r="AH19" s="21"/>
      <c r="AI19" s="21"/>
      <c r="AJ19" s="21"/>
      <c r="AK19" s="21"/>
      <c r="AL19" s="21"/>
      <c r="AM19" s="21"/>
      <c r="AN19" s="148"/>
      <c r="AO19" s="149"/>
      <c r="AP19" s="149"/>
      <c r="AQ19" s="149"/>
      <c r="AR19" s="149"/>
      <c r="AS19" s="150"/>
      <c r="AT19" s="21"/>
      <c r="BJ19" s="41" t="str">
        <f t="shared" si="0"/>
        <v/>
      </c>
      <c r="BM19" s="41" t="s">
        <v>28</v>
      </c>
      <c r="BN19" s="41">
        <v>2</v>
      </c>
    </row>
    <row r="20" spans="1:66" x14ac:dyDescent="0.25">
      <c r="A20" s="21"/>
      <c r="B20" s="178"/>
      <c r="C20" s="179"/>
      <c r="D20" s="179"/>
      <c r="E20" s="179"/>
      <c r="F20" s="179"/>
      <c r="G20" s="179"/>
      <c r="H20" s="179"/>
      <c r="I20" s="179"/>
      <c r="J20" s="179"/>
      <c r="K20" s="179"/>
      <c r="L20" s="179"/>
      <c r="M20" s="179"/>
      <c r="N20" s="179"/>
      <c r="O20" s="179"/>
      <c r="P20" s="179"/>
      <c r="Q20" s="180"/>
      <c r="R20" s="21"/>
      <c r="S20" s="21"/>
      <c r="T20" s="122"/>
      <c r="U20" s="123"/>
      <c r="V20" s="123"/>
      <c r="W20" s="123"/>
      <c r="X20" s="123"/>
      <c r="Y20" s="124"/>
      <c r="Z20" s="21"/>
      <c r="AA20" s="148"/>
      <c r="AB20" s="149"/>
      <c r="AC20" s="149"/>
      <c r="AD20" s="149"/>
      <c r="AE20" s="150"/>
      <c r="AF20" s="21"/>
      <c r="AG20" s="21"/>
      <c r="AH20" s="21"/>
      <c r="AI20" s="21"/>
      <c r="AJ20" s="21"/>
      <c r="AK20" s="21"/>
      <c r="AL20" s="21"/>
      <c r="AM20" s="21"/>
      <c r="AN20" s="148"/>
      <c r="AO20" s="149"/>
      <c r="AP20" s="149"/>
      <c r="AQ20" s="149"/>
      <c r="AR20" s="149"/>
      <c r="AS20" s="150"/>
      <c r="AT20" s="21"/>
      <c r="BJ20" s="41" t="str">
        <f t="shared" si="0"/>
        <v/>
      </c>
      <c r="BM20" s="41" t="s">
        <v>29</v>
      </c>
      <c r="BN20" s="41">
        <v>3</v>
      </c>
    </row>
    <row r="21" spans="1:66" x14ac:dyDescent="0.25">
      <c r="A21" s="21"/>
      <c r="B21" s="21"/>
      <c r="C21" s="21"/>
      <c r="D21" s="21"/>
      <c r="E21" s="21"/>
      <c r="F21" s="21"/>
      <c r="G21" s="21"/>
      <c r="H21" s="21"/>
      <c r="I21" s="21"/>
      <c r="J21" s="83" t="s">
        <v>5</v>
      </c>
      <c r="K21" s="83"/>
      <c r="L21" s="83"/>
      <c r="M21" s="83"/>
      <c r="N21" s="83" t="s">
        <v>5</v>
      </c>
      <c r="O21" s="83"/>
      <c r="P21" s="83"/>
      <c r="Q21" s="83"/>
      <c r="R21" s="21"/>
      <c r="S21" s="21"/>
      <c r="T21" s="122"/>
      <c r="U21" s="123"/>
      <c r="V21" s="123"/>
      <c r="W21" s="123"/>
      <c r="X21" s="123"/>
      <c r="Y21" s="124"/>
      <c r="Z21" s="21"/>
      <c r="AA21" s="148"/>
      <c r="AB21" s="149"/>
      <c r="AC21" s="149"/>
      <c r="AD21" s="149"/>
      <c r="AE21" s="150"/>
      <c r="AF21" s="21"/>
      <c r="AG21" s="21"/>
      <c r="AH21" s="73" t="s">
        <v>87</v>
      </c>
      <c r="AI21" s="74"/>
      <c r="AJ21" s="74"/>
      <c r="AK21" s="74"/>
      <c r="AL21" s="75"/>
      <c r="AM21" s="21"/>
      <c r="AN21" s="148"/>
      <c r="AO21" s="149"/>
      <c r="AP21" s="149"/>
      <c r="AQ21" s="149"/>
      <c r="AR21" s="149"/>
      <c r="AS21" s="150"/>
      <c r="AT21" s="21"/>
      <c r="BJ21" s="41" t="str">
        <f t="shared" si="0"/>
        <v/>
      </c>
      <c r="BM21" s="41" t="s">
        <v>30</v>
      </c>
      <c r="BN21" s="41">
        <v>4</v>
      </c>
    </row>
    <row r="22" spans="1:66" x14ac:dyDescent="0.25">
      <c r="A22" s="21"/>
      <c r="B22" s="84" t="s">
        <v>80</v>
      </c>
      <c r="C22" s="85"/>
      <c r="D22" s="85"/>
      <c r="E22" s="85"/>
      <c r="F22" s="85"/>
      <c r="G22" s="85"/>
      <c r="H22" s="85"/>
      <c r="I22" s="86"/>
      <c r="J22" s="84" t="str">
        <f>CONCATENATE("1st ", TEXT($BM$7, "#,###,###"))</f>
        <v>1st 10,000</v>
      </c>
      <c r="K22" s="85"/>
      <c r="L22" s="85"/>
      <c r="M22" s="86"/>
      <c r="N22" s="84" t="s">
        <v>15</v>
      </c>
      <c r="O22" s="85"/>
      <c r="P22" s="85"/>
      <c r="Q22" s="86"/>
      <c r="R22" s="21"/>
      <c r="S22" s="21"/>
      <c r="T22" s="122"/>
      <c r="U22" s="123"/>
      <c r="V22" s="123"/>
      <c r="W22" s="123"/>
      <c r="X22" s="123"/>
      <c r="Y22" s="124"/>
      <c r="Z22" s="21"/>
      <c r="AA22" s="148"/>
      <c r="AB22" s="149"/>
      <c r="AC22" s="149"/>
      <c r="AD22" s="149"/>
      <c r="AE22" s="150"/>
      <c r="AF22" s="21"/>
      <c r="AG22" s="21"/>
      <c r="AH22" s="76" t="s">
        <v>89</v>
      </c>
      <c r="AI22" s="77"/>
      <c r="AJ22" s="77"/>
      <c r="AK22" s="77"/>
      <c r="AL22" s="78"/>
      <c r="AM22" s="21"/>
      <c r="AN22" s="151"/>
      <c r="AO22" s="152"/>
      <c r="AP22" s="152"/>
      <c r="AQ22" s="152"/>
      <c r="AR22" s="152"/>
      <c r="AS22" s="153"/>
      <c r="AT22" s="21"/>
      <c r="BJ22" s="41" t="str">
        <f t="shared" si="0"/>
        <v/>
      </c>
      <c r="BM22" s="41" t="s">
        <v>31</v>
      </c>
      <c r="BN22" s="41">
        <v>5</v>
      </c>
    </row>
    <row r="23" spans="1:66" x14ac:dyDescent="0.25">
      <c r="A23" s="21"/>
      <c r="B23" s="87"/>
      <c r="C23" s="88"/>
      <c r="D23" s="88"/>
      <c r="E23" s="88"/>
      <c r="F23" s="88"/>
      <c r="G23" s="88"/>
      <c r="H23" s="88"/>
      <c r="I23" s="88"/>
      <c r="J23" s="91"/>
      <c r="K23" s="91"/>
      <c r="L23" s="91"/>
      <c r="M23" s="91"/>
      <c r="N23" s="91"/>
      <c r="O23" s="91"/>
      <c r="P23" s="91"/>
      <c r="Q23" s="92"/>
      <c r="R23" s="21"/>
      <c r="S23" s="21"/>
      <c r="T23" s="122"/>
      <c r="U23" s="123"/>
      <c r="V23" s="123"/>
      <c r="W23" s="123"/>
      <c r="X23" s="123"/>
      <c r="Y23" s="124"/>
      <c r="Z23" s="21"/>
      <c r="AA23" s="148"/>
      <c r="AB23" s="149"/>
      <c r="AC23" s="149"/>
      <c r="AD23" s="149"/>
      <c r="AE23" s="150"/>
      <c r="AF23" s="21"/>
      <c r="AG23" s="21"/>
      <c r="AH23" s="21"/>
      <c r="AI23" s="21"/>
      <c r="AJ23" s="21"/>
      <c r="AK23" s="21"/>
      <c r="AL23" s="21"/>
      <c r="AM23" s="21"/>
      <c r="AN23" s="21"/>
      <c r="AO23" s="21"/>
      <c r="AP23" s="21"/>
      <c r="AQ23" s="21"/>
      <c r="AR23" s="21"/>
      <c r="AS23" s="21"/>
      <c r="AT23" s="21"/>
      <c r="BJ23" s="41" t="str">
        <f t="shared" si="0"/>
        <v/>
      </c>
      <c r="BM23" s="41" t="s">
        <v>32</v>
      </c>
      <c r="BN23" s="41">
        <v>6</v>
      </c>
    </row>
    <row r="24" spans="1:66" x14ac:dyDescent="0.25">
      <c r="A24" s="21"/>
      <c r="B24" s="89"/>
      <c r="C24" s="90"/>
      <c r="D24" s="90"/>
      <c r="E24" s="90"/>
      <c r="F24" s="90"/>
      <c r="G24" s="90"/>
      <c r="H24" s="90"/>
      <c r="I24" s="90"/>
      <c r="J24" s="79"/>
      <c r="K24" s="79"/>
      <c r="L24" s="79"/>
      <c r="M24" s="79"/>
      <c r="N24" s="79"/>
      <c r="O24" s="79"/>
      <c r="P24" s="79"/>
      <c r="Q24" s="80"/>
      <c r="R24" s="21"/>
      <c r="S24" s="21"/>
      <c r="T24" s="122"/>
      <c r="U24" s="123"/>
      <c r="V24" s="123"/>
      <c r="W24" s="123"/>
      <c r="X24" s="123"/>
      <c r="Y24" s="124"/>
      <c r="Z24" s="21"/>
      <c r="AA24" s="148"/>
      <c r="AB24" s="149"/>
      <c r="AC24" s="149"/>
      <c r="AD24" s="149"/>
      <c r="AE24" s="150"/>
      <c r="AF24" s="21"/>
      <c r="AG24" s="21"/>
      <c r="AH24" s="21"/>
      <c r="AI24" s="21"/>
      <c r="AJ24" s="21"/>
      <c r="AK24" s="21"/>
      <c r="AL24" s="21"/>
      <c r="AM24" s="21"/>
      <c r="AN24" s="21"/>
      <c r="AO24" s="21"/>
      <c r="AP24" s="21"/>
      <c r="AQ24" s="21"/>
      <c r="AR24" s="21"/>
      <c r="AS24" s="21"/>
      <c r="AT24" s="21"/>
      <c r="BJ24" s="41" t="str">
        <f t="shared" si="0"/>
        <v/>
      </c>
      <c r="BM24" s="41" t="s">
        <v>33</v>
      </c>
      <c r="BN24" s="41">
        <v>7</v>
      </c>
    </row>
    <row r="25" spans="1:66" x14ac:dyDescent="0.25">
      <c r="A25" s="21"/>
      <c r="B25" s="89"/>
      <c r="C25" s="90"/>
      <c r="D25" s="90"/>
      <c r="E25" s="90"/>
      <c r="F25" s="90"/>
      <c r="G25" s="90"/>
      <c r="H25" s="90"/>
      <c r="I25" s="90"/>
      <c r="J25" s="79"/>
      <c r="K25" s="79"/>
      <c r="L25" s="79"/>
      <c r="M25" s="79"/>
      <c r="N25" s="79"/>
      <c r="O25" s="79"/>
      <c r="P25" s="79"/>
      <c r="Q25" s="80"/>
      <c r="R25" s="21"/>
      <c r="S25" s="21"/>
      <c r="T25" s="122"/>
      <c r="U25" s="123"/>
      <c r="V25" s="123"/>
      <c r="W25" s="123"/>
      <c r="X25" s="123"/>
      <c r="Y25" s="124"/>
      <c r="Z25" s="21"/>
      <c r="AA25" s="148"/>
      <c r="AB25" s="149"/>
      <c r="AC25" s="149"/>
      <c r="AD25" s="149"/>
      <c r="AE25" s="150"/>
      <c r="AF25" s="21"/>
      <c r="AG25" s="21"/>
      <c r="AH25" s="21"/>
      <c r="AI25" s="21"/>
      <c r="AJ25" s="73" t="s">
        <v>23</v>
      </c>
      <c r="AK25" s="74"/>
      <c r="AL25" s="74"/>
      <c r="AM25" s="74"/>
      <c r="AN25" s="74"/>
      <c r="AO25" s="74"/>
      <c r="AP25" s="74"/>
      <c r="AQ25" s="74"/>
      <c r="AR25" s="74"/>
      <c r="AS25" s="75"/>
      <c r="AT25" s="21"/>
      <c r="BJ25" s="41" t="str">
        <f t="shared" si="0"/>
        <v/>
      </c>
      <c r="BM25" s="41" t="s">
        <v>34</v>
      </c>
      <c r="BN25" s="41">
        <v>8</v>
      </c>
    </row>
    <row r="26" spans="1:66" x14ac:dyDescent="0.25">
      <c r="A26" s="21"/>
      <c r="B26" s="89"/>
      <c r="C26" s="90"/>
      <c r="D26" s="90"/>
      <c r="E26" s="90"/>
      <c r="F26" s="90"/>
      <c r="G26" s="90"/>
      <c r="H26" s="90"/>
      <c r="I26" s="90"/>
      <c r="J26" s="79"/>
      <c r="K26" s="79"/>
      <c r="L26" s="79"/>
      <c r="M26" s="79"/>
      <c r="N26" s="79"/>
      <c r="O26" s="79"/>
      <c r="P26" s="79"/>
      <c r="Q26" s="80"/>
      <c r="R26" s="21"/>
      <c r="S26" s="21"/>
      <c r="T26" s="127"/>
      <c r="U26" s="128"/>
      <c r="V26" s="128"/>
      <c r="W26" s="128"/>
      <c r="X26" s="128"/>
      <c r="Y26" s="129"/>
      <c r="Z26" s="21"/>
      <c r="AA26" s="151"/>
      <c r="AB26" s="152"/>
      <c r="AC26" s="152"/>
      <c r="AD26" s="152"/>
      <c r="AE26" s="153"/>
      <c r="AF26" s="21"/>
      <c r="AG26" s="21"/>
      <c r="AH26" s="21"/>
      <c r="AI26" s="21"/>
      <c r="AJ26" s="76"/>
      <c r="AK26" s="77"/>
      <c r="AL26" s="77"/>
      <c r="AM26" s="77"/>
      <c r="AN26" s="77"/>
      <c r="AO26" s="77"/>
      <c r="AP26" s="77"/>
      <c r="AQ26" s="77"/>
      <c r="AR26" s="77"/>
      <c r="AS26" s="78"/>
      <c r="AT26" s="21"/>
      <c r="BJ26" s="42" t="str">
        <f t="shared" si="0"/>
        <v/>
      </c>
      <c r="BM26" s="41" t="s">
        <v>35</v>
      </c>
      <c r="BN26" s="41">
        <v>9</v>
      </c>
    </row>
    <row r="27" spans="1:66" x14ac:dyDescent="0.25">
      <c r="A27" s="21"/>
      <c r="B27" s="89"/>
      <c r="C27" s="90"/>
      <c r="D27" s="90"/>
      <c r="E27" s="90"/>
      <c r="F27" s="90"/>
      <c r="G27" s="90"/>
      <c r="H27" s="90"/>
      <c r="I27" s="90"/>
      <c r="J27" s="79"/>
      <c r="K27" s="79"/>
      <c r="L27" s="79"/>
      <c r="M27" s="79"/>
      <c r="N27" s="79"/>
      <c r="O27" s="79"/>
      <c r="P27" s="79"/>
      <c r="Q27" s="80"/>
      <c r="R27" s="21"/>
      <c r="S27" s="21"/>
      <c r="T27" s="125" t="s">
        <v>77</v>
      </c>
      <c r="U27" s="125"/>
      <c r="V27" s="125"/>
      <c r="W27" s="125"/>
      <c r="X27" s="125"/>
      <c r="Y27" s="125"/>
      <c r="Z27" s="21"/>
      <c r="AA27" s="21"/>
      <c r="AB27" s="21"/>
      <c r="AC27" s="21"/>
      <c r="AD27" s="21"/>
      <c r="AE27" s="21"/>
      <c r="AF27" s="21"/>
      <c r="AG27" s="21"/>
      <c r="AH27" s="21"/>
      <c r="AI27" s="21"/>
      <c r="AJ27" s="21"/>
      <c r="AK27" s="21"/>
      <c r="AL27" s="21"/>
      <c r="AM27" s="21"/>
      <c r="AN27" s="21"/>
      <c r="AO27" s="21"/>
      <c r="AP27" s="21"/>
      <c r="AQ27" s="21"/>
      <c r="AR27" s="21"/>
      <c r="AS27" s="21"/>
      <c r="AT27" s="21"/>
      <c r="BM27" s="41" t="s">
        <v>36</v>
      </c>
      <c r="BN27" s="41">
        <v>10</v>
      </c>
    </row>
    <row r="28" spans="1:66" x14ac:dyDescent="0.25">
      <c r="A28" s="21"/>
      <c r="B28" s="89"/>
      <c r="C28" s="90"/>
      <c r="D28" s="90"/>
      <c r="E28" s="90"/>
      <c r="F28" s="90"/>
      <c r="G28" s="90"/>
      <c r="H28" s="90"/>
      <c r="I28" s="90"/>
      <c r="J28" s="79"/>
      <c r="K28" s="79"/>
      <c r="L28" s="79"/>
      <c r="M28" s="79"/>
      <c r="N28" s="79"/>
      <c r="O28" s="79"/>
      <c r="P28" s="79"/>
      <c r="Q28" s="80"/>
      <c r="R28" s="21"/>
      <c r="S28" s="21"/>
      <c r="T28" s="126"/>
      <c r="U28" s="126"/>
      <c r="V28" s="126"/>
      <c r="W28" s="126"/>
      <c r="X28" s="126"/>
      <c r="Y28" s="126"/>
      <c r="Z28" s="171" t="s">
        <v>76</v>
      </c>
      <c r="AA28" s="171"/>
      <c r="AB28" s="171"/>
      <c r="AC28" s="171"/>
      <c r="AD28" s="21"/>
      <c r="AE28" s="21"/>
      <c r="AF28" s="21"/>
      <c r="AG28" s="21"/>
      <c r="AH28" s="21"/>
      <c r="AI28" s="21"/>
      <c r="AJ28" s="73" t="s">
        <v>24</v>
      </c>
      <c r="AK28" s="74"/>
      <c r="AL28" s="74"/>
      <c r="AM28" s="74"/>
      <c r="AN28" s="74"/>
      <c r="AO28" s="74"/>
      <c r="AP28" s="74"/>
      <c r="AQ28" s="74"/>
      <c r="AR28" s="74"/>
      <c r="AS28" s="75"/>
      <c r="AT28" s="21"/>
      <c r="BM28" s="41" t="s">
        <v>37</v>
      </c>
      <c r="BN28" s="41">
        <v>11</v>
      </c>
    </row>
    <row r="29" spans="1:66" x14ac:dyDescent="0.25">
      <c r="A29" s="21"/>
      <c r="B29" s="89"/>
      <c r="C29" s="90"/>
      <c r="D29" s="90"/>
      <c r="E29" s="90"/>
      <c r="F29" s="90"/>
      <c r="G29" s="90"/>
      <c r="H29" s="90"/>
      <c r="I29" s="90"/>
      <c r="J29" s="79"/>
      <c r="K29" s="79"/>
      <c r="L29" s="79"/>
      <c r="M29" s="79"/>
      <c r="N29" s="79"/>
      <c r="O29" s="79"/>
      <c r="P29" s="79"/>
      <c r="Q29" s="80"/>
      <c r="R29" s="21"/>
      <c r="S29" s="21"/>
      <c r="T29" s="73" t="s">
        <v>25</v>
      </c>
      <c r="U29" s="74"/>
      <c r="V29" s="74"/>
      <c r="W29" s="74"/>
      <c r="X29" s="74"/>
      <c r="Y29" s="75"/>
      <c r="Z29" s="76"/>
      <c r="AA29" s="77"/>
      <c r="AB29" s="77"/>
      <c r="AC29" s="78"/>
      <c r="AD29" s="21"/>
      <c r="AE29" s="145" t="s">
        <v>74</v>
      </c>
      <c r="AF29" s="146"/>
      <c r="AG29" s="146"/>
      <c r="AH29" s="147"/>
      <c r="AI29" s="21"/>
      <c r="AJ29" s="76"/>
      <c r="AK29" s="77"/>
      <c r="AL29" s="77"/>
      <c r="AM29" s="77"/>
      <c r="AN29" s="77"/>
      <c r="AO29" s="77"/>
      <c r="AP29" s="77"/>
      <c r="AQ29" s="77"/>
      <c r="AR29" s="77"/>
      <c r="AS29" s="78"/>
      <c r="AT29" s="21"/>
      <c r="BM29" s="42" t="s">
        <v>38</v>
      </c>
      <c r="BN29" s="42">
        <v>12</v>
      </c>
    </row>
    <row r="30" spans="1:66" x14ac:dyDescent="0.25">
      <c r="A30" s="21"/>
      <c r="B30" s="89"/>
      <c r="C30" s="90"/>
      <c r="D30" s="90"/>
      <c r="E30" s="90"/>
      <c r="F30" s="90"/>
      <c r="G30" s="90"/>
      <c r="H30" s="90"/>
      <c r="I30" s="90"/>
      <c r="J30" s="79"/>
      <c r="K30" s="79"/>
      <c r="L30" s="79"/>
      <c r="M30" s="79"/>
      <c r="N30" s="79"/>
      <c r="O30" s="79"/>
      <c r="P30" s="79"/>
      <c r="Q30" s="80"/>
      <c r="R30" s="21"/>
      <c r="S30" s="21"/>
      <c r="T30" s="21"/>
      <c r="U30" s="21"/>
      <c r="V30" s="21"/>
      <c r="W30" s="21"/>
      <c r="X30" s="21"/>
      <c r="Y30" s="21"/>
      <c r="Z30" s="170" t="s">
        <v>75</v>
      </c>
      <c r="AA30" s="170"/>
      <c r="AB30" s="170"/>
      <c r="AC30" s="170"/>
      <c r="AD30" s="21"/>
      <c r="AE30" s="148"/>
      <c r="AF30" s="149"/>
      <c r="AG30" s="149"/>
      <c r="AH30" s="150"/>
      <c r="AI30" s="21"/>
      <c r="AJ30" s="21"/>
      <c r="AK30" s="21"/>
      <c r="AL30" s="21"/>
      <c r="AM30" s="21"/>
      <c r="AN30" s="21"/>
      <c r="AO30" s="21"/>
      <c r="AP30" s="21"/>
      <c r="AQ30" s="21"/>
      <c r="AR30" s="21"/>
      <c r="AS30" s="21"/>
      <c r="AT30" s="21"/>
    </row>
    <row r="31" spans="1:66" x14ac:dyDescent="0.25">
      <c r="A31" s="21"/>
      <c r="B31" s="89"/>
      <c r="C31" s="90"/>
      <c r="D31" s="90"/>
      <c r="E31" s="90"/>
      <c r="F31" s="90"/>
      <c r="G31" s="90"/>
      <c r="H31" s="90"/>
      <c r="I31" s="90"/>
      <c r="J31" s="79"/>
      <c r="K31" s="79"/>
      <c r="L31" s="79"/>
      <c r="M31" s="79"/>
      <c r="N31" s="79"/>
      <c r="O31" s="79"/>
      <c r="P31" s="79"/>
      <c r="Q31" s="80"/>
      <c r="R31" s="21"/>
      <c r="S31" s="21"/>
      <c r="T31" s="73" t="s">
        <v>39</v>
      </c>
      <c r="U31" s="74"/>
      <c r="V31" s="74"/>
      <c r="W31" s="74"/>
      <c r="X31" s="74"/>
      <c r="Y31" s="75"/>
      <c r="Z31" s="76"/>
      <c r="AA31" s="77"/>
      <c r="AB31" s="77"/>
      <c r="AC31" s="78"/>
      <c r="AD31" s="21"/>
      <c r="AE31" s="148"/>
      <c r="AF31" s="149"/>
      <c r="AG31" s="149"/>
      <c r="AH31" s="150"/>
      <c r="AI31" s="21"/>
      <c r="AJ31" s="145" t="s">
        <v>73</v>
      </c>
      <c r="AK31" s="146"/>
      <c r="AL31" s="146"/>
      <c r="AM31" s="146"/>
      <c r="AN31" s="146"/>
      <c r="AO31" s="146"/>
      <c r="AP31" s="146"/>
      <c r="AQ31" s="146"/>
      <c r="AR31" s="146"/>
      <c r="AS31" s="147"/>
      <c r="AT31" s="21"/>
    </row>
    <row r="32" spans="1:66" x14ac:dyDescent="0.25">
      <c r="A32" s="21"/>
      <c r="B32" s="111"/>
      <c r="C32" s="112"/>
      <c r="D32" s="112"/>
      <c r="E32" s="112"/>
      <c r="F32" s="112"/>
      <c r="G32" s="112"/>
      <c r="H32" s="112"/>
      <c r="I32" s="112"/>
      <c r="J32" s="81"/>
      <c r="K32" s="81"/>
      <c r="L32" s="81"/>
      <c r="M32" s="81"/>
      <c r="N32" s="81"/>
      <c r="O32" s="81"/>
      <c r="P32" s="81"/>
      <c r="Q32" s="82"/>
      <c r="R32" s="21"/>
      <c r="S32" s="21"/>
      <c r="T32" s="21"/>
      <c r="U32" s="21"/>
      <c r="V32" s="21"/>
      <c r="W32" s="21"/>
      <c r="X32" s="21"/>
      <c r="Y32" s="21"/>
      <c r="Z32" s="21"/>
      <c r="AA32" s="21"/>
      <c r="AB32" s="21"/>
      <c r="AC32" s="21"/>
      <c r="AD32" s="21"/>
      <c r="AE32" s="151"/>
      <c r="AF32" s="152"/>
      <c r="AG32" s="152"/>
      <c r="AH32" s="153"/>
      <c r="AI32" s="21"/>
      <c r="AJ32" s="151"/>
      <c r="AK32" s="152"/>
      <c r="AL32" s="152"/>
      <c r="AM32" s="152"/>
      <c r="AN32" s="152"/>
      <c r="AO32" s="152"/>
      <c r="AP32" s="152"/>
      <c r="AQ32" s="152"/>
      <c r="AR32" s="152"/>
      <c r="AS32" s="153"/>
      <c r="AT32" s="21"/>
    </row>
    <row r="33" spans="1:4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x14ac:dyDescent="0.25">
      <c r="A34" s="21"/>
      <c r="B34" s="113" t="s">
        <v>83</v>
      </c>
      <c r="C34" s="114"/>
      <c r="D34" s="114"/>
      <c r="E34" s="114"/>
      <c r="F34" s="114"/>
      <c r="G34" s="114"/>
      <c r="H34" s="114"/>
      <c r="I34" s="114"/>
      <c r="J34" s="114"/>
      <c r="K34" s="114"/>
      <c r="L34" s="114"/>
      <c r="M34" s="114"/>
      <c r="N34" s="114"/>
      <c r="O34" s="114"/>
      <c r="P34" s="114"/>
      <c r="Q34" s="114"/>
      <c r="R34" s="114"/>
      <c r="S34" s="114"/>
      <c r="T34" s="114"/>
      <c r="U34" s="114"/>
      <c r="V34" s="115"/>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x14ac:dyDescent="0.25">
      <c r="A35" s="21"/>
      <c r="B35" s="116"/>
      <c r="C35" s="117"/>
      <c r="D35" s="117"/>
      <c r="E35" s="117"/>
      <c r="F35" s="117"/>
      <c r="G35" s="117"/>
      <c r="H35" s="117"/>
      <c r="I35" s="117"/>
      <c r="J35" s="117"/>
      <c r="K35" s="117"/>
      <c r="L35" s="117"/>
      <c r="M35" s="117"/>
      <c r="N35" s="117"/>
      <c r="O35" s="117"/>
      <c r="P35" s="117"/>
      <c r="Q35" s="117"/>
      <c r="R35" s="117"/>
      <c r="S35" s="117"/>
      <c r="T35" s="117"/>
      <c r="U35" s="117"/>
      <c r="V35" s="118"/>
      <c r="W35" s="21"/>
      <c r="X35" s="21"/>
      <c r="Y35" s="99" t="s">
        <v>65</v>
      </c>
      <c r="Z35" s="100"/>
      <c r="AA35" s="100"/>
      <c r="AB35" s="100"/>
      <c r="AC35" s="100"/>
      <c r="AD35" s="100"/>
      <c r="AE35" s="100"/>
      <c r="AF35" s="100"/>
      <c r="AG35" s="100"/>
      <c r="AH35" s="100"/>
      <c r="AI35" s="100"/>
      <c r="AJ35" s="100"/>
      <c r="AK35" s="100"/>
      <c r="AL35" s="100"/>
      <c r="AM35" s="100"/>
      <c r="AN35" s="100"/>
      <c r="AO35" s="100"/>
      <c r="AP35" s="100"/>
      <c r="AQ35" s="100"/>
      <c r="AR35" s="100"/>
      <c r="AS35" s="101"/>
      <c r="AT35" s="21"/>
    </row>
    <row r="36" spans="1:46" x14ac:dyDescent="0.25">
      <c r="A36" s="21"/>
      <c r="B36" s="116"/>
      <c r="C36" s="117"/>
      <c r="D36" s="117"/>
      <c r="E36" s="117"/>
      <c r="F36" s="117"/>
      <c r="G36" s="117"/>
      <c r="H36" s="117"/>
      <c r="I36" s="117"/>
      <c r="J36" s="117"/>
      <c r="K36" s="117"/>
      <c r="L36" s="117"/>
      <c r="M36" s="117"/>
      <c r="N36" s="117"/>
      <c r="O36" s="117"/>
      <c r="P36" s="117"/>
      <c r="Q36" s="117"/>
      <c r="R36" s="117"/>
      <c r="S36" s="117"/>
      <c r="T36" s="117"/>
      <c r="U36" s="117"/>
      <c r="V36" s="118"/>
      <c r="W36" s="21"/>
      <c r="X36" s="21"/>
      <c r="Y36" s="102"/>
      <c r="Z36" s="103"/>
      <c r="AA36" s="103"/>
      <c r="AB36" s="103"/>
      <c r="AC36" s="103"/>
      <c r="AD36" s="103"/>
      <c r="AE36" s="103"/>
      <c r="AF36" s="103"/>
      <c r="AG36" s="103"/>
      <c r="AH36" s="103"/>
      <c r="AI36" s="103"/>
      <c r="AJ36" s="103"/>
      <c r="AK36" s="103"/>
      <c r="AL36" s="103"/>
      <c r="AM36" s="103"/>
      <c r="AN36" s="103"/>
      <c r="AO36" s="103"/>
      <c r="AP36" s="103"/>
      <c r="AQ36" s="103"/>
      <c r="AR36" s="103"/>
      <c r="AS36" s="104"/>
      <c r="AT36" s="21"/>
    </row>
    <row r="37" spans="1:46" x14ac:dyDescent="0.25">
      <c r="A37" s="21"/>
      <c r="B37" s="119"/>
      <c r="C37" s="120"/>
      <c r="D37" s="120"/>
      <c r="E37" s="120"/>
      <c r="F37" s="120"/>
      <c r="G37" s="120"/>
      <c r="H37" s="120"/>
      <c r="I37" s="120"/>
      <c r="J37" s="120"/>
      <c r="K37" s="120"/>
      <c r="L37" s="120"/>
      <c r="M37" s="120"/>
      <c r="N37" s="120"/>
      <c r="O37" s="120"/>
      <c r="P37" s="120"/>
      <c r="Q37" s="120"/>
      <c r="R37" s="120"/>
      <c r="S37" s="120"/>
      <c r="T37" s="120"/>
      <c r="U37" s="120"/>
      <c r="V37" s="121"/>
      <c r="W37" s="21"/>
      <c r="X37" s="21"/>
      <c r="Y37" s="105"/>
      <c r="Z37" s="106"/>
      <c r="AA37" s="106"/>
      <c r="AB37" s="106"/>
      <c r="AC37" s="106"/>
      <c r="AD37" s="106"/>
      <c r="AE37" s="106"/>
      <c r="AF37" s="106"/>
      <c r="AG37" s="106"/>
      <c r="AH37" s="106"/>
      <c r="AI37" s="106"/>
      <c r="AJ37" s="106"/>
      <c r="AK37" s="106"/>
      <c r="AL37" s="106"/>
      <c r="AM37" s="106"/>
      <c r="AN37" s="106"/>
      <c r="AO37" s="106"/>
      <c r="AP37" s="106"/>
      <c r="AQ37" s="106"/>
      <c r="AR37" s="106"/>
      <c r="AS37" s="107"/>
      <c r="AT37" s="21"/>
    </row>
    <row r="38" spans="1:4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105"/>
      <c r="Z38" s="106"/>
      <c r="AA38" s="106"/>
      <c r="AB38" s="106"/>
      <c r="AC38" s="106"/>
      <c r="AD38" s="106"/>
      <c r="AE38" s="106"/>
      <c r="AF38" s="106"/>
      <c r="AG38" s="106"/>
      <c r="AH38" s="106"/>
      <c r="AI38" s="106"/>
      <c r="AJ38" s="106"/>
      <c r="AK38" s="106"/>
      <c r="AL38" s="106"/>
      <c r="AM38" s="106"/>
      <c r="AN38" s="106"/>
      <c r="AO38" s="106"/>
      <c r="AP38" s="106"/>
      <c r="AQ38" s="106"/>
      <c r="AR38" s="106"/>
      <c r="AS38" s="107"/>
      <c r="AT38" s="21"/>
    </row>
    <row r="39" spans="1:46" ht="15" customHeight="1" x14ac:dyDescent="0.25">
      <c r="A39" s="21"/>
      <c r="B39" s="93" t="s">
        <v>66</v>
      </c>
      <c r="C39" s="94"/>
      <c r="D39" s="94"/>
      <c r="E39" s="94"/>
      <c r="F39" s="94"/>
      <c r="G39" s="94"/>
      <c r="H39" s="94"/>
      <c r="I39" s="94"/>
      <c r="J39" s="94"/>
      <c r="K39" s="94"/>
      <c r="L39" s="94"/>
      <c r="M39" s="94"/>
      <c r="N39" s="94"/>
      <c r="O39" s="94"/>
      <c r="P39" s="94"/>
      <c r="Q39" s="94"/>
      <c r="R39" s="94"/>
      <c r="S39" s="94"/>
      <c r="T39" s="94"/>
      <c r="U39" s="94"/>
      <c r="V39" s="95"/>
      <c r="W39" s="21"/>
      <c r="X39" s="21"/>
      <c r="Y39" s="105"/>
      <c r="Z39" s="106"/>
      <c r="AA39" s="106"/>
      <c r="AB39" s="106"/>
      <c r="AC39" s="106"/>
      <c r="AD39" s="106"/>
      <c r="AE39" s="106"/>
      <c r="AF39" s="106"/>
      <c r="AG39" s="106"/>
      <c r="AH39" s="106"/>
      <c r="AI39" s="106"/>
      <c r="AJ39" s="106"/>
      <c r="AK39" s="106"/>
      <c r="AL39" s="106"/>
      <c r="AM39" s="106"/>
      <c r="AN39" s="106"/>
      <c r="AO39" s="106"/>
      <c r="AP39" s="106"/>
      <c r="AQ39" s="106"/>
      <c r="AR39" s="106"/>
      <c r="AS39" s="107"/>
      <c r="AT39" s="21"/>
    </row>
    <row r="40" spans="1:46" ht="15" customHeight="1" x14ac:dyDescent="0.25">
      <c r="A40" s="21"/>
      <c r="B40" s="96"/>
      <c r="C40" s="97"/>
      <c r="D40" s="97"/>
      <c r="E40" s="97"/>
      <c r="F40" s="97"/>
      <c r="G40" s="97"/>
      <c r="H40" s="97"/>
      <c r="I40" s="97"/>
      <c r="J40" s="97"/>
      <c r="K40" s="97"/>
      <c r="L40" s="97"/>
      <c r="M40" s="97"/>
      <c r="N40" s="97"/>
      <c r="O40" s="97"/>
      <c r="P40" s="97"/>
      <c r="Q40" s="97"/>
      <c r="R40" s="97"/>
      <c r="S40" s="97"/>
      <c r="T40" s="97"/>
      <c r="U40" s="97"/>
      <c r="V40" s="98"/>
      <c r="W40" s="21"/>
      <c r="X40" s="21"/>
      <c r="Y40" s="108"/>
      <c r="Z40" s="109"/>
      <c r="AA40" s="109"/>
      <c r="AB40" s="109"/>
      <c r="AC40" s="109"/>
      <c r="AD40" s="109"/>
      <c r="AE40" s="109"/>
      <c r="AF40" s="109"/>
      <c r="AG40" s="109"/>
      <c r="AH40" s="109"/>
      <c r="AI40" s="109"/>
      <c r="AJ40" s="109"/>
      <c r="AK40" s="109"/>
      <c r="AL40" s="109"/>
      <c r="AM40" s="109"/>
      <c r="AN40" s="109"/>
      <c r="AO40" s="109"/>
      <c r="AP40" s="109"/>
      <c r="AQ40" s="109"/>
      <c r="AR40" s="109"/>
      <c r="AS40" s="110"/>
      <c r="AT40" s="21"/>
    </row>
    <row r="41" spans="1:4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x14ac:dyDescent="0.25">
      <c r="A42" s="21"/>
      <c r="B42" s="99" t="s">
        <v>67</v>
      </c>
      <c r="C42" s="100"/>
      <c r="D42" s="100"/>
      <c r="E42" s="100"/>
      <c r="F42" s="100"/>
      <c r="G42" s="100"/>
      <c r="H42" s="100"/>
      <c r="I42" s="100"/>
      <c r="J42" s="100"/>
      <c r="K42" s="100"/>
      <c r="L42" s="100"/>
      <c r="M42" s="100"/>
      <c r="N42" s="100"/>
      <c r="O42" s="100"/>
      <c r="P42" s="100"/>
      <c r="Q42" s="100"/>
      <c r="R42" s="100"/>
      <c r="S42" s="100"/>
      <c r="T42" s="100"/>
      <c r="U42" s="100"/>
      <c r="V42" s="101"/>
      <c r="W42" s="21"/>
      <c r="X42" s="21"/>
      <c r="Y42" s="99" t="s">
        <v>68</v>
      </c>
      <c r="Z42" s="100"/>
      <c r="AA42" s="100"/>
      <c r="AB42" s="100"/>
      <c r="AC42" s="100"/>
      <c r="AD42" s="100"/>
      <c r="AE42" s="100"/>
      <c r="AF42" s="100"/>
      <c r="AG42" s="100"/>
      <c r="AH42" s="100"/>
      <c r="AI42" s="100"/>
      <c r="AJ42" s="100"/>
      <c r="AK42" s="100"/>
      <c r="AL42" s="100"/>
      <c r="AM42" s="100"/>
      <c r="AN42" s="100"/>
      <c r="AO42" s="100"/>
      <c r="AP42" s="100"/>
      <c r="AQ42" s="100"/>
      <c r="AR42" s="100"/>
      <c r="AS42" s="101"/>
      <c r="AT42" s="21"/>
    </row>
    <row r="43" spans="1:46" x14ac:dyDescent="0.25">
      <c r="A43" s="21"/>
      <c r="B43" s="102"/>
      <c r="C43" s="103"/>
      <c r="D43" s="103"/>
      <c r="E43" s="103"/>
      <c r="F43" s="103"/>
      <c r="G43" s="103"/>
      <c r="H43" s="103"/>
      <c r="I43" s="103"/>
      <c r="J43" s="103"/>
      <c r="K43" s="103"/>
      <c r="L43" s="103"/>
      <c r="M43" s="103"/>
      <c r="N43" s="103"/>
      <c r="O43" s="103"/>
      <c r="P43" s="103"/>
      <c r="Q43" s="103"/>
      <c r="R43" s="103"/>
      <c r="S43" s="103"/>
      <c r="T43" s="103"/>
      <c r="U43" s="103"/>
      <c r="V43" s="104"/>
      <c r="W43" s="21"/>
      <c r="X43" s="21"/>
      <c r="Y43" s="102"/>
      <c r="Z43" s="103"/>
      <c r="AA43" s="103"/>
      <c r="AB43" s="103"/>
      <c r="AC43" s="103"/>
      <c r="AD43" s="103"/>
      <c r="AE43" s="103"/>
      <c r="AF43" s="103"/>
      <c r="AG43" s="103"/>
      <c r="AH43" s="103"/>
      <c r="AI43" s="103"/>
      <c r="AJ43" s="103"/>
      <c r="AK43" s="103"/>
      <c r="AL43" s="103"/>
      <c r="AM43" s="103"/>
      <c r="AN43" s="103"/>
      <c r="AO43" s="103"/>
      <c r="AP43" s="103"/>
      <c r="AQ43" s="103"/>
      <c r="AR43" s="103"/>
      <c r="AS43" s="104"/>
      <c r="AT43" s="21"/>
    </row>
    <row r="44" spans="1:46" x14ac:dyDescent="0.25">
      <c r="A44" s="21"/>
      <c r="B44" s="105"/>
      <c r="C44" s="106"/>
      <c r="D44" s="106"/>
      <c r="E44" s="106"/>
      <c r="F44" s="106"/>
      <c r="G44" s="106"/>
      <c r="H44" s="106"/>
      <c r="I44" s="106"/>
      <c r="J44" s="106"/>
      <c r="K44" s="106"/>
      <c r="L44" s="106"/>
      <c r="M44" s="106"/>
      <c r="N44" s="106"/>
      <c r="O44" s="106"/>
      <c r="P44" s="106"/>
      <c r="Q44" s="106"/>
      <c r="R44" s="106"/>
      <c r="S44" s="106"/>
      <c r="T44" s="106"/>
      <c r="U44" s="106"/>
      <c r="V44" s="107"/>
      <c r="W44" s="21"/>
      <c r="X44" s="21"/>
      <c r="Y44" s="105"/>
      <c r="Z44" s="106"/>
      <c r="AA44" s="106"/>
      <c r="AB44" s="106"/>
      <c r="AC44" s="106"/>
      <c r="AD44" s="106"/>
      <c r="AE44" s="106"/>
      <c r="AF44" s="106"/>
      <c r="AG44" s="106"/>
      <c r="AH44" s="106"/>
      <c r="AI44" s="106"/>
      <c r="AJ44" s="106"/>
      <c r="AK44" s="106"/>
      <c r="AL44" s="106"/>
      <c r="AM44" s="106"/>
      <c r="AN44" s="106"/>
      <c r="AO44" s="106"/>
      <c r="AP44" s="106"/>
      <c r="AQ44" s="106"/>
      <c r="AR44" s="106"/>
      <c r="AS44" s="107"/>
      <c r="AT44" s="21"/>
    </row>
    <row r="45" spans="1:46" x14ac:dyDescent="0.25">
      <c r="A45" s="21"/>
      <c r="B45" s="105"/>
      <c r="C45" s="106"/>
      <c r="D45" s="106"/>
      <c r="E45" s="106"/>
      <c r="F45" s="106"/>
      <c r="G45" s="106"/>
      <c r="H45" s="106"/>
      <c r="I45" s="106"/>
      <c r="J45" s="106"/>
      <c r="K45" s="106"/>
      <c r="L45" s="106"/>
      <c r="M45" s="106"/>
      <c r="N45" s="106"/>
      <c r="O45" s="106"/>
      <c r="P45" s="106"/>
      <c r="Q45" s="106"/>
      <c r="R45" s="106"/>
      <c r="S45" s="106"/>
      <c r="T45" s="106"/>
      <c r="U45" s="106"/>
      <c r="V45" s="107"/>
      <c r="W45" s="21"/>
      <c r="X45" s="21"/>
      <c r="Y45" s="105"/>
      <c r="Z45" s="106"/>
      <c r="AA45" s="106"/>
      <c r="AB45" s="106"/>
      <c r="AC45" s="106"/>
      <c r="AD45" s="106"/>
      <c r="AE45" s="106"/>
      <c r="AF45" s="106"/>
      <c r="AG45" s="106"/>
      <c r="AH45" s="106"/>
      <c r="AI45" s="106"/>
      <c r="AJ45" s="106"/>
      <c r="AK45" s="106"/>
      <c r="AL45" s="106"/>
      <c r="AM45" s="106"/>
      <c r="AN45" s="106"/>
      <c r="AO45" s="106"/>
      <c r="AP45" s="106"/>
      <c r="AQ45" s="106"/>
      <c r="AR45" s="106"/>
      <c r="AS45" s="107"/>
      <c r="AT45" s="21"/>
    </row>
    <row r="46" spans="1:46" x14ac:dyDescent="0.25">
      <c r="A46" s="21"/>
      <c r="B46" s="105"/>
      <c r="C46" s="106"/>
      <c r="D46" s="106"/>
      <c r="E46" s="106"/>
      <c r="F46" s="106"/>
      <c r="G46" s="106"/>
      <c r="H46" s="106"/>
      <c r="I46" s="106"/>
      <c r="J46" s="106"/>
      <c r="K46" s="106"/>
      <c r="L46" s="106"/>
      <c r="M46" s="106"/>
      <c r="N46" s="106"/>
      <c r="O46" s="106"/>
      <c r="P46" s="106"/>
      <c r="Q46" s="106"/>
      <c r="R46" s="106"/>
      <c r="S46" s="106"/>
      <c r="T46" s="106"/>
      <c r="U46" s="106"/>
      <c r="V46" s="107"/>
      <c r="W46" s="21"/>
      <c r="X46" s="21"/>
      <c r="Y46" s="105"/>
      <c r="Z46" s="106"/>
      <c r="AA46" s="106"/>
      <c r="AB46" s="106"/>
      <c r="AC46" s="106"/>
      <c r="AD46" s="106"/>
      <c r="AE46" s="106"/>
      <c r="AF46" s="106"/>
      <c r="AG46" s="106"/>
      <c r="AH46" s="106"/>
      <c r="AI46" s="106"/>
      <c r="AJ46" s="106"/>
      <c r="AK46" s="106"/>
      <c r="AL46" s="106"/>
      <c r="AM46" s="106"/>
      <c r="AN46" s="106"/>
      <c r="AO46" s="106"/>
      <c r="AP46" s="106"/>
      <c r="AQ46" s="106"/>
      <c r="AR46" s="106"/>
      <c r="AS46" s="107"/>
      <c r="AT46" s="21"/>
    </row>
    <row r="47" spans="1:46" x14ac:dyDescent="0.25">
      <c r="A47" s="21"/>
      <c r="B47" s="105"/>
      <c r="C47" s="106"/>
      <c r="D47" s="106"/>
      <c r="E47" s="106"/>
      <c r="F47" s="106"/>
      <c r="G47" s="106"/>
      <c r="H47" s="106"/>
      <c r="I47" s="106"/>
      <c r="J47" s="106"/>
      <c r="K47" s="106"/>
      <c r="L47" s="106"/>
      <c r="M47" s="106"/>
      <c r="N47" s="106"/>
      <c r="O47" s="106"/>
      <c r="P47" s="106"/>
      <c r="Q47" s="106"/>
      <c r="R47" s="106"/>
      <c r="S47" s="106"/>
      <c r="T47" s="106"/>
      <c r="U47" s="106"/>
      <c r="V47" s="107"/>
      <c r="W47" s="21"/>
      <c r="X47" s="21"/>
      <c r="Y47" s="105"/>
      <c r="Z47" s="106"/>
      <c r="AA47" s="106"/>
      <c r="AB47" s="106"/>
      <c r="AC47" s="106"/>
      <c r="AD47" s="106"/>
      <c r="AE47" s="106"/>
      <c r="AF47" s="106"/>
      <c r="AG47" s="106"/>
      <c r="AH47" s="106"/>
      <c r="AI47" s="106"/>
      <c r="AJ47" s="106"/>
      <c r="AK47" s="106"/>
      <c r="AL47" s="106"/>
      <c r="AM47" s="106"/>
      <c r="AN47" s="106"/>
      <c r="AO47" s="106"/>
      <c r="AP47" s="106"/>
      <c r="AQ47" s="106"/>
      <c r="AR47" s="106"/>
      <c r="AS47" s="107"/>
      <c r="AT47" s="21"/>
    </row>
    <row r="48" spans="1:46" x14ac:dyDescent="0.25">
      <c r="A48" s="21"/>
      <c r="B48" s="105"/>
      <c r="C48" s="106"/>
      <c r="D48" s="106"/>
      <c r="E48" s="106"/>
      <c r="F48" s="106"/>
      <c r="G48" s="106"/>
      <c r="H48" s="106"/>
      <c r="I48" s="106"/>
      <c r="J48" s="106"/>
      <c r="K48" s="106"/>
      <c r="L48" s="106"/>
      <c r="M48" s="106"/>
      <c r="N48" s="106"/>
      <c r="O48" s="106"/>
      <c r="P48" s="106"/>
      <c r="Q48" s="106"/>
      <c r="R48" s="106"/>
      <c r="S48" s="106"/>
      <c r="T48" s="106"/>
      <c r="U48" s="106"/>
      <c r="V48" s="107"/>
      <c r="W48" s="21"/>
      <c r="X48" s="21"/>
      <c r="Y48" s="105"/>
      <c r="Z48" s="106"/>
      <c r="AA48" s="106"/>
      <c r="AB48" s="106"/>
      <c r="AC48" s="106"/>
      <c r="AD48" s="106"/>
      <c r="AE48" s="106"/>
      <c r="AF48" s="106"/>
      <c r="AG48" s="106"/>
      <c r="AH48" s="106"/>
      <c r="AI48" s="106"/>
      <c r="AJ48" s="106"/>
      <c r="AK48" s="106"/>
      <c r="AL48" s="106"/>
      <c r="AM48" s="106"/>
      <c r="AN48" s="106"/>
      <c r="AO48" s="106"/>
      <c r="AP48" s="106"/>
      <c r="AQ48" s="106"/>
      <c r="AR48" s="106"/>
      <c r="AS48" s="107"/>
      <c r="AT48" s="21"/>
    </row>
    <row r="49" spans="1:46" x14ac:dyDescent="0.25">
      <c r="A49" s="21"/>
      <c r="B49" s="108"/>
      <c r="C49" s="109"/>
      <c r="D49" s="109"/>
      <c r="E49" s="109"/>
      <c r="F49" s="109"/>
      <c r="G49" s="109"/>
      <c r="H49" s="109"/>
      <c r="I49" s="109"/>
      <c r="J49" s="109"/>
      <c r="K49" s="109"/>
      <c r="L49" s="109"/>
      <c r="M49" s="109"/>
      <c r="N49" s="109"/>
      <c r="O49" s="109"/>
      <c r="P49" s="109"/>
      <c r="Q49" s="109"/>
      <c r="R49" s="109"/>
      <c r="S49" s="109"/>
      <c r="T49" s="109"/>
      <c r="U49" s="109"/>
      <c r="V49" s="110"/>
      <c r="W49" s="21"/>
      <c r="X49" s="21"/>
      <c r="Y49" s="108"/>
      <c r="Z49" s="109"/>
      <c r="AA49" s="109"/>
      <c r="AB49" s="109"/>
      <c r="AC49" s="109"/>
      <c r="AD49" s="109"/>
      <c r="AE49" s="109"/>
      <c r="AF49" s="109"/>
      <c r="AG49" s="109"/>
      <c r="AH49" s="109"/>
      <c r="AI49" s="109"/>
      <c r="AJ49" s="109"/>
      <c r="AK49" s="109"/>
      <c r="AL49" s="109"/>
      <c r="AM49" s="109"/>
      <c r="AN49" s="109"/>
      <c r="AO49" s="109"/>
      <c r="AP49" s="109"/>
      <c r="AQ49" s="109"/>
      <c r="AR49" s="109"/>
      <c r="AS49" s="110"/>
      <c r="AT49" s="21"/>
    </row>
    <row r="50" spans="1:46" x14ac:dyDescent="0.25">
      <c r="A50" s="21"/>
      <c r="B50" s="99" t="s">
        <v>69</v>
      </c>
      <c r="C50" s="100"/>
      <c r="D50" s="100"/>
      <c r="E50" s="100"/>
      <c r="F50" s="100"/>
      <c r="G50" s="100"/>
      <c r="H50" s="100"/>
      <c r="I50" s="100"/>
      <c r="J50" s="100"/>
      <c r="K50" s="100"/>
      <c r="L50" s="100"/>
      <c r="M50" s="100"/>
      <c r="N50" s="100"/>
      <c r="O50" s="100"/>
      <c r="P50" s="100"/>
      <c r="Q50" s="100"/>
      <c r="R50" s="100"/>
      <c r="S50" s="100"/>
      <c r="T50" s="100"/>
      <c r="U50" s="100"/>
      <c r="V50" s="101"/>
      <c r="W50" s="21"/>
      <c r="X50" s="21"/>
      <c r="Y50" s="99" t="s">
        <v>70</v>
      </c>
      <c r="Z50" s="100"/>
      <c r="AA50" s="100"/>
      <c r="AB50" s="100"/>
      <c r="AC50" s="100"/>
      <c r="AD50" s="100"/>
      <c r="AE50" s="100"/>
      <c r="AF50" s="100"/>
      <c r="AG50" s="100"/>
      <c r="AH50" s="100"/>
      <c r="AI50" s="100"/>
      <c r="AJ50" s="100"/>
      <c r="AK50" s="100"/>
      <c r="AL50" s="100"/>
      <c r="AM50" s="100"/>
      <c r="AN50" s="100"/>
      <c r="AO50" s="100"/>
      <c r="AP50" s="100"/>
      <c r="AQ50" s="100"/>
      <c r="AR50" s="100"/>
      <c r="AS50" s="101"/>
      <c r="AT50" s="21"/>
    </row>
    <row r="51" spans="1:46"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6"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6"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6"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6" x14ac:dyDescent="0.25">
      <c r="A55" s="21"/>
      <c r="B55" s="163" t="s">
        <v>71</v>
      </c>
      <c r="C55" s="164"/>
      <c r="D55" s="164"/>
      <c r="E55" s="164"/>
      <c r="F55" s="164"/>
      <c r="G55" s="164"/>
      <c r="H55" s="164"/>
      <c r="I55" s="164"/>
      <c r="J55" s="164"/>
      <c r="K55" s="164"/>
      <c r="L55" s="164"/>
      <c r="M55" s="164"/>
      <c r="N55" s="164"/>
      <c r="O55" s="164"/>
      <c r="P55" s="164"/>
      <c r="Q55" s="164"/>
      <c r="R55" s="164"/>
      <c r="S55" s="164"/>
      <c r="T55" s="164"/>
      <c r="U55" s="164"/>
      <c r="V55" s="165"/>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6" x14ac:dyDescent="0.25">
      <c r="A56" s="21"/>
      <c r="B56" s="166"/>
      <c r="C56" s="167"/>
      <c r="D56" s="167"/>
      <c r="E56" s="167"/>
      <c r="F56" s="167"/>
      <c r="G56" s="167"/>
      <c r="H56" s="167"/>
      <c r="I56" s="167"/>
      <c r="J56" s="167"/>
      <c r="K56" s="167"/>
      <c r="L56" s="167"/>
      <c r="M56" s="167"/>
      <c r="N56" s="167"/>
      <c r="O56" s="167"/>
      <c r="P56" s="167"/>
      <c r="Q56" s="167"/>
      <c r="R56" s="167"/>
      <c r="S56" s="167"/>
      <c r="T56" s="167"/>
      <c r="U56" s="167"/>
      <c r="V56" s="168"/>
      <c r="W56" s="21"/>
      <c r="X56" s="21"/>
      <c r="Y56" s="169" t="s">
        <v>72</v>
      </c>
      <c r="Z56" s="169"/>
      <c r="AA56" s="169"/>
      <c r="AB56" s="169"/>
      <c r="AC56" s="169"/>
      <c r="AD56" s="169"/>
      <c r="AE56" s="169"/>
      <c r="AF56" s="169"/>
      <c r="AG56" s="169"/>
      <c r="AH56" s="169"/>
      <c r="AI56" s="169"/>
      <c r="AJ56" s="169"/>
      <c r="AK56" s="169"/>
      <c r="AL56" s="169"/>
      <c r="AM56" s="169"/>
      <c r="AN56" s="169"/>
      <c r="AO56" s="169"/>
      <c r="AP56" s="169"/>
      <c r="AQ56" s="169"/>
      <c r="AR56" s="169"/>
      <c r="AS56" s="169"/>
      <c r="AT56" s="21"/>
    </row>
    <row r="57" spans="1:46"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65" s="1" customFormat="1" hidden="1" x14ac:dyDescent="0.25"/>
    <row r="66" s="1" customFormat="1" hidden="1" x14ac:dyDescent="0.25"/>
    <row r="67" s="1" customFormat="1" hidden="1" x14ac:dyDescent="0.25"/>
    <row r="68" s="1" customFormat="1" hidden="1" x14ac:dyDescent="0.25"/>
    <row r="69" s="1" customFormat="1" hidden="1" x14ac:dyDescent="0.25"/>
  </sheetData>
  <sheetProtection algorithmName="SHA-512" hashValue="amFV1mr46osTJcBtKQId+0EuoMHjnYyF6J286MU5tUBnDflpfYyniJSXOpAknMRm+HLRMkBOg9uouOUKok+hqw==" saltValue="9qzQ3b/5LUNhk0VeO1/xpA==" spinCount="100000" sheet="1" objects="1" scenarios="1"/>
  <mergeCells count="91">
    <mergeCell ref="B55:V56"/>
    <mergeCell ref="Y56:AS56"/>
    <mergeCell ref="AA16:AE26"/>
    <mergeCell ref="AJ31:AS32"/>
    <mergeCell ref="AE29:AH32"/>
    <mergeCell ref="Z30:AC30"/>
    <mergeCell ref="Z28:AC28"/>
    <mergeCell ref="Y42:AS42"/>
    <mergeCell ref="B43:V49"/>
    <mergeCell ref="Y43:AS49"/>
    <mergeCell ref="B50:V50"/>
    <mergeCell ref="Y50:AS50"/>
    <mergeCell ref="B18:Q20"/>
    <mergeCell ref="B42:V42"/>
    <mergeCell ref="AJ25:AS25"/>
    <mergeCell ref="T22:Y22"/>
    <mergeCell ref="B9:AS9"/>
    <mergeCell ref="B10:AS10"/>
    <mergeCell ref="B11:AS11"/>
    <mergeCell ref="B14:AS14"/>
    <mergeCell ref="B16:G16"/>
    <mergeCell ref="H16:Q16"/>
    <mergeCell ref="AH16:AL16"/>
    <mergeCell ref="AN16:AS22"/>
    <mergeCell ref="AH17:AL17"/>
    <mergeCell ref="AH18:AL18"/>
    <mergeCell ref="T16:Y16"/>
    <mergeCell ref="T17:Y17"/>
    <mergeCell ref="T18:Y18"/>
    <mergeCell ref="T19:Y19"/>
    <mergeCell ref="T20:Y20"/>
    <mergeCell ref="T21:Y21"/>
    <mergeCell ref="B2:AS3"/>
    <mergeCell ref="B5:AS5"/>
    <mergeCell ref="B7:G7"/>
    <mergeCell ref="H7:AS7"/>
    <mergeCell ref="B8:G8"/>
    <mergeCell ref="H8:AS8"/>
    <mergeCell ref="T23:Y23"/>
    <mergeCell ref="T24:Y24"/>
    <mergeCell ref="T25:Y25"/>
    <mergeCell ref="Z31:AC31"/>
    <mergeCell ref="T27:Y28"/>
    <mergeCell ref="T26:Y26"/>
    <mergeCell ref="B39:V40"/>
    <mergeCell ref="Y35:AS35"/>
    <mergeCell ref="Y36:AS40"/>
    <mergeCell ref="B28:I28"/>
    <mergeCell ref="B29:I29"/>
    <mergeCell ref="B30:I30"/>
    <mergeCell ref="B31:I31"/>
    <mergeCell ref="B32:I32"/>
    <mergeCell ref="T31:Y31"/>
    <mergeCell ref="Z29:AC29"/>
    <mergeCell ref="B34:V37"/>
    <mergeCell ref="N27:Q27"/>
    <mergeCell ref="AJ26:AS26"/>
    <mergeCell ref="AJ28:AS28"/>
    <mergeCell ref="AJ29:AS29"/>
    <mergeCell ref="T29:Y29"/>
    <mergeCell ref="B25:I25"/>
    <mergeCell ref="B26:I26"/>
    <mergeCell ref="B27:I27"/>
    <mergeCell ref="J25:M25"/>
    <mergeCell ref="J27:M27"/>
    <mergeCell ref="N21:Q21"/>
    <mergeCell ref="B22:I22"/>
    <mergeCell ref="B23:I23"/>
    <mergeCell ref="B24:I24"/>
    <mergeCell ref="J23:M23"/>
    <mergeCell ref="N23:Q23"/>
    <mergeCell ref="J24:M24"/>
    <mergeCell ref="N24:Q24"/>
    <mergeCell ref="J22:M22"/>
    <mergeCell ref="N22:Q22"/>
    <mergeCell ref="AH21:AL21"/>
    <mergeCell ref="AH22:AL22"/>
    <mergeCell ref="J31:M31"/>
    <mergeCell ref="N31:Q31"/>
    <mergeCell ref="J32:M32"/>
    <mergeCell ref="N32:Q32"/>
    <mergeCell ref="J28:M28"/>
    <mergeCell ref="N28:Q28"/>
    <mergeCell ref="J29:M29"/>
    <mergeCell ref="N29:Q29"/>
    <mergeCell ref="J30:M30"/>
    <mergeCell ref="N30:Q30"/>
    <mergeCell ref="N25:Q25"/>
    <mergeCell ref="J26:M26"/>
    <mergeCell ref="N26:Q26"/>
    <mergeCell ref="J21:M21"/>
  </mergeCells>
  <conditionalFormatting sqref="T17:Y26">
    <cfRule type="expression" dxfId="4" priority="1">
      <formula>$BJ17="X"</formula>
    </cfRule>
  </conditionalFormatting>
  <dataValidations count="2">
    <dataValidation type="list" allowBlank="1" showInputMessage="1" showErrorMessage="1" sqref="Z29:AC29" xr:uid="{BE602747-F526-431A-ACA0-C87DB5BDFF48}">
      <formula1>$BM$17:$BM$29</formula1>
    </dataValidation>
    <dataValidation type="list" showInputMessage="1" showErrorMessage="1" sqref="AH22:AL22" xr:uid="{1D82942C-39FF-4B0D-8D9C-E876937CA06F}">
      <formula1>$BM$11:$BM$12</formula1>
    </dataValidation>
  </dataValidations>
  <hyperlinks>
    <hyperlink ref="B39:Q40" r:id="rId1" display="Watch the demo on YouTube" xr:uid="{9D6DD43B-D68F-495B-9C57-3F1878488C8F}"/>
    <hyperlink ref="B39:V40" r:id="rId2" display="Watch the demo on YouTube" xr:uid="{81355C76-BEA9-4110-8AD9-070BF174B0C1}"/>
  </hyperlinks>
  <pageMargins left="0.7" right="0.7" top="0.75" bottom="0.75" header="0.3" footer="0.3"/>
  <pageSetup paperSize="9" orientation="landscape"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7EEF-CE4E-47B7-9C0C-DA4A577B7551}">
  <sheetPr>
    <tabColor rgb="FFFFC000"/>
  </sheetPr>
  <dimension ref="A1:AN10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7.140625" style="1" customWidth="1"/>
    <col min="3" max="5" width="20" style="1" customWidth="1"/>
    <col min="6" max="6" width="17.140625" style="1" customWidth="1"/>
    <col min="7" max="7" width="40" style="1" customWidth="1"/>
    <col min="8" max="8" width="11.42578125" style="1" customWidth="1"/>
    <col min="9" max="9" width="2.85546875" style="1" customWidth="1"/>
    <col min="10" max="10" width="9.140625" style="1" hidden="1" customWidth="1"/>
    <col min="11" max="11" width="2.85546875" style="1" hidden="1" customWidth="1"/>
    <col min="12" max="12" width="21.42578125" style="1" hidden="1" customWidth="1"/>
    <col min="13" max="13" width="2.85546875" style="1" hidden="1" customWidth="1"/>
    <col min="14" max="15" width="9.140625" style="1" hidden="1" customWidth="1"/>
    <col min="16" max="16" width="2.85546875" style="1" hidden="1" customWidth="1"/>
    <col min="17" max="27" width="8.5703125" style="1" hidden="1" customWidth="1"/>
    <col min="28" max="28" width="2.85546875" style="1" hidden="1" customWidth="1"/>
    <col min="29" max="29" width="8.5703125" style="1" hidden="1" customWidth="1"/>
    <col min="30" max="30" width="2.85546875" style="1" hidden="1" customWidth="1"/>
    <col min="31" max="31" width="14.28515625" style="1" hidden="1" customWidth="1"/>
    <col min="32" max="32" width="2.85546875" style="1" hidden="1" customWidth="1"/>
    <col min="33" max="33" width="9.140625" style="1" hidden="1" customWidth="1"/>
    <col min="34" max="34" width="2.85546875" style="1" hidden="1" customWidth="1"/>
    <col min="35" max="35" width="20" style="1" hidden="1" customWidth="1"/>
    <col min="36" max="36" width="2.85546875" style="1" hidden="1" customWidth="1"/>
    <col min="37" max="37" width="17.140625" style="1" hidden="1" customWidth="1"/>
    <col min="38" max="38" width="2.85546875" style="1" hidden="1" customWidth="1"/>
    <col min="39" max="39" width="17.140625" style="1" hidden="1" customWidth="1"/>
    <col min="40" max="40" width="2.85546875" style="1" hidden="1" customWidth="1"/>
    <col min="41" max="16384" width="9.140625" style="1" hidden="1"/>
  </cols>
  <sheetData>
    <row r="1" spans="1:39" x14ac:dyDescent="0.25">
      <c r="A1" s="21"/>
      <c r="B1" s="21"/>
      <c r="C1" s="21"/>
      <c r="D1" s="21"/>
      <c r="E1" s="21"/>
      <c r="F1" s="21"/>
      <c r="G1" s="21"/>
      <c r="H1" s="21"/>
      <c r="I1" s="21"/>
    </row>
    <row r="2" spans="1:39" x14ac:dyDescent="0.25">
      <c r="A2" s="21"/>
      <c r="B2" s="130" t="s">
        <v>10</v>
      </c>
      <c r="C2" s="132"/>
      <c r="D2" s="21"/>
      <c r="E2" s="65" t="s">
        <v>84</v>
      </c>
      <c r="F2" s="5" t="s">
        <v>11</v>
      </c>
      <c r="G2" s="184" t="str">
        <f>IF('Intro &amp; Setup'!$AJ$26="", "", 'Intro &amp; Setup'!$AJ$26)</f>
        <v/>
      </c>
      <c r="H2" s="184"/>
      <c r="I2" s="21"/>
    </row>
    <row r="3" spans="1:39" x14ac:dyDescent="0.25">
      <c r="A3" s="21"/>
      <c r="B3" s="133"/>
      <c r="C3" s="135"/>
      <c r="D3" s="21"/>
      <c r="E3" s="66"/>
      <c r="F3" s="5" t="s">
        <v>12</v>
      </c>
      <c r="G3" s="184" t="str">
        <f>IF('Intro &amp; Setup'!$AJ$29="", "", 'Intro &amp; Setup'!$AJ$29)</f>
        <v/>
      </c>
      <c r="H3" s="184"/>
      <c r="I3" s="21"/>
    </row>
    <row r="4" spans="1:39" x14ac:dyDescent="0.25">
      <c r="A4" s="21"/>
      <c r="B4" s="183" t="str">
        <f>_xlfn.CONCAT(TEXT('Intro &amp; Setup'!$BM$3, "dd mmm yyyy"), " - ", TEXT('Intro &amp; Setup'!$BM$5, "dd mmm yyyy"))</f>
        <v xml:space="preserve"> - </v>
      </c>
      <c r="C4" s="183"/>
      <c r="D4" s="21"/>
      <c r="E4" s="21"/>
      <c r="F4" s="185" t="str">
        <f>IF('Intro &amp; Setup'!$BM$9="", "", 'Intro &amp; Setup'!$BM$9)</f>
        <v>Your Business</v>
      </c>
      <c r="G4" s="185"/>
      <c r="H4" s="185"/>
      <c r="I4" s="21"/>
      <c r="T4" s="24">
        <f>'Intro &amp; Setup'!$BM7</f>
        <v>10000</v>
      </c>
      <c r="Y4" s="6" t="str">
        <f>TEXT($T4, "#,###,###")</f>
        <v>10,000</v>
      </c>
    </row>
    <row r="5" spans="1:39" ht="15" customHeight="1" x14ac:dyDescent="0.25">
      <c r="A5" s="21"/>
      <c r="B5" s="145" t="s">
        <v>79</v>
      </c>
      <c r="C5" s="146"/>
      <c r="D5" s="146"/>
      <c r="E5" s="146"/>
      <c r="F5" s="147"/>
      <c r="G5" s="21"/>
      <c r="H5" s="21"/>
      <c r="I5" s="21"/>
    </row>
    <row r="6" spans="1:39" x14ac:dyDescent="0.25">
      <c r="A6" s="21"/>
      <c r="B6" s="148"/>
      <c r="C6" s="149"/>
      <c r="D6" s="149"/>
      <c r="E6" s="149"/>
      <c r="F6" s="150"/>
      <c r="G6" s="182" t="str">
        <f>IF(OR($E$3="", COUNTIF($AM$11:$AM$20, $E$3)=0), "PLEASE INPUT DEFAULT METHOD", "")</f>
        <v>PLEASE INPUT DEFAULT METHOD</v>
      </c>
      <c r="H6" s="182"/>
      <c r="I6" s="21"/>
    </row>
    <row r="7" spans="1:39" x14ac:dyDescent="0.25">
      <c r="A7" s="21"/>
      <c r="B7" s="151"/>
      <c r="C7" s="152"/>
      <c r="D7" s="152"/>
      <c r="E7" s="152"/>
      <c r="F7" s="153"/>
      <c r="G7" s="21"/>
      <c r="H7" s="21"/>
      <c r="I7" s="21"/>
    </row>
    <row r="8" spans="1:39" x14ac:dyDescent="0.25">
      <c r="A8" s="21"/>
      <c r="B8" s="44" t="str">
        <f>IF($AC$8=0, "", "Date Range")</f>
        <v/>
      </c>
      <c r="C8" s="22" t="s">
        <v>7</v>
      </c>
      <c r="D8" s="22" t="s">
        <v>6</v>
      </c>
      <c r="E8" s="22" t="s">
        <v>91</v>
      </c>
      <c r="F8" s="44" t="str">
        <f>IF($AG$8=0, "", "Invalid")</f>
        <v/>
      </c>
      <c r="G8" s="22" t="s">
        <v>8</v>
      </c>
      <c r="H8" s="22" t="s">
        <v>9</v>
      </c>
      <c r="I8" s="21"/>
      <c r="AC8" s="6">
        <f>COUNTIF($AC$11:$AC$1010, "X")</f>
        <v>0</v>
      </c>
      <c r="AG8" s="6">
        <f>COUNTIF($AG$11:$AG$1010, "X")</f>
        <v>0</v>
      </c>
    </row>
    <row r="9" spans="1:39" x14ac:dyDescent="0.25">
      <c r="A9" s="21"/>
      <c r="B9" s="2" t="s">
        <v>0</v>
      </c>
      <c r="C9" s="3" t="s">
        <v>1</v>
      </c>
      <c r="D9" s="3" t="s">
        <v>2</v>
      </c>
      <c r="E9" s="3" t="s">
        <v>80</v>
      </c>
      <c r="F9" s="3" t="s">
        <v>4</v>
      </c>
      <c r="G9" s="3" t="s">
        <v>3</v>
      </c>
      <c r="H9" s="4" t="s">
        <v>5</v>
      </c>
      <c r="I9" s="21"/>
      <c r="AI9" s="51" t="s">
        <v>48</v>
      </c>
      <c r="AM9" s="23" t="s">
        <v>80</v>
      </c>
    </row>
    <row r="10" spans="1:39" x14ac:dyDescent="0.25">
      <c r="A10" s="21"/>
      <c r="B10" s="10"/>
      <c r="C10" s="11"/>
      <c r="D10" s="11"/>
      <c r="E10" s="11"/>
      <c r="F10" s="11"/>
      <c r="G10" s="11"/>
      <c r="H10" s="12"/>
      <c r="I10" s="21"/>
      <c r="N10" s="23" t="s">
        <v>81</v>
      </c>
      <c r="O10" s="23" t="s">
        <v>85</v>
      </c>
      <c r="Q10" s="23" t="s">
        <v>20</v>
      </c>
      <c r="R10" s="23" t="s">
        <v>86</v>
      </c>
      <c r="S10" s="23" t="s">
        <v>20</v>
      </c>
      <c r="T10" s="23" t="s">
        <v>16</v>
      </c>
      <c r="U10" s="23" t="s">
        <v>17</v>
      </c>
      <c r="V10" s="181" t="s">
        <v>43</v>
      </c>
      <c r="W10" s="181"/>
      <c r="X10" s="23" t="s">
        <v>47</v>
      </c>
      <c r="Y10" s="23" t="s">
        <v>18</v>
      </c>
      <c r="Z10" s="23" t="s">
        <v>19</v>
      </c>
      <c r="AA10" s="23" t="s">
        <v>21</v>
      </c>
      <c r="AC10" s="23" t="s">
        <v>0</v>
      </c>
      <c r="AE10" s="23" t="s">
        <v>42</v>
      </c>
      <c r="AG10" s="23" t="s">
        <v>45</v>
      </c>
      <c r="AK10" s="6"/>
      <c r="AM10" s="6"/>
    </row>
    <row r="11" spans="1:39" x14ac:dyDescent="0.25">
      <c r="A11" s="21"/>
      <c r="B11" s="13"/>
      <c r="C11" s="14"/>
      <c r="D11" s="14"/>
      <c r="E11" s="14"/>
      <c r="F11" s="15"/>
      <c r="G11" s="14"/>
      <c r="H11" s="16"/>
      <c r="I11" s="21"/>
      <c r="L11" s="67" t="str">
        <f>IF($H11="", "", IF($E11="", IF($E$3="", "", $E$3), $E11))</f>
        <v/>
      </c>
      <c r="N11" s="70" t="str">
        <f>IF($L11="", "", IFERROR(INDEX('Intro &amp; Setup'!$J$23:$J$32, MATCH($L11, 'Intro &amp; Setup'!$B$23:$B$32, 0)), ""))</f>
        <v/>
      </c>
      <c r="O11" s="70" t="str">
        <f>IF($L11="", "", IFERROR(INDEX('Intro &amp; Setup'!$N$23:$N$32, MATCH($L11, 'Intro &amp; Setup'!$B$23:$B$32, 0)), ""))</f>
        <v/>
      </c>
      <c r="Q11" s="62" t="str">
        <f>IF($H11="", "", SUM($H$11:$H11))</f>
        <v/>
      </c>
      <c r="R11" s="26" t="str">
        <f>IF($L11="", "", SUMIF($L$11:$L11, $L11, $H$11:$H11))</f>
        <v/>
      </c>
      <c r="S11" s="25" t="str">
        <f>IF('Intro &amp; Setup'!$BM$13='Intro &amp; Setup'!$BM$12, $R11, $Q11)</f>
        <v/>
      </c>
      <c r="T11" s="26" t="str">
        <f t="shared" ref="T11:T74" si="0">IF($S11="", "", IF($S11&lt;=$T$4, $S11, $T$4))</f>
        <v/>
      </c>
      <c r="U11" s="7" t="str">
        <f t="shared" ref="U11:U74" si="1">IF($S11="", "", IF($S11&lt;=$T$4, 0, $S11-$T$4))</f>
        <v/>
      </c>
      <c r="V11" s="45" t="str">
        <f>$S11</f>
        <v/>
      </c>
      <c r="W11" s="46" t="str">
        <f>$U11</f>
        <v/>
      </c>
      <c r="X11" s="26" t="str">
        <f t="shared" ref="X11:X74" si="2">IF($H11="", "", SUM($V11:$W11))</f>
        <v/>
      </c>
      <c r="Y11" s="31" t="str">
        <f>IF($H11="", "", $V11*$N11)</f>
        <v/>
      </c>
      <c r="Z11" s="32" t="str">
        <f>IF($H11="", "", $W11*$O11)</f>
        <v/>
      </c>
      <c r="AA11" s="33" t="str">
        <f t="shared" ref="AA11:AA74" si="3">IF($H11="", "", SUM($Y11:$Z11))</f>
        <v/>
      </c>
      <c r="AC11" s="40" t="str">
        <f>IF($B11="", "", IF(OR($B11&lt;'Intro &amp; Setup'!$BM$3, $B11&gt;'Intro &amp; Setup'!$BM$5), "X", ""))</f>
        <v/>
      </c>
      <c r="AE11" s="40" t="str">
        <f t="shared" ref="AE11:AE74" si="4">IF(B11="", "", TEXT(B11, "mmm yyyy"))</f>
        <v/>
      </c>
      <c r="AG11" s="40" t="str">
        <f>IF($F11="", "", IF(COUNTIF('Intro &amp; Setup'!$T$17:$T$26, $F11)=0, "X", ""))</f>
        <v/>
      </c>
      <c r="AI11" s="40" t="str">
        <f t="shared" ref="AI11:AI74" si="5">IF($B11="", "", IF(AND(NOT($AE11=""), $F11=""), _xlfn.CONCAT($AE11, " - ", $AI$9), _xlfn.CONCAT($AE11, " - ", $F11)))</f>
        <v/>
      </c>
      <c r="AK11" s="40" t="str">
        <f>IF('Intro &amp; Setup'!$T17="", "", 'Intro &amp; Setup'!$T17)</f>
        <v/>
      </c>
      <c r="AM11" s="67" t="str">
        <f>IF('Intro &amp; Setup'!$B23="", "", 'Intro &amp; Setup'!$B23)</f>
        <v/>
      </c>
    </row>
    <row r="12" spans="1:39" x14ac:dyDescent="0.25">
      <c r="A12" s="21"/>
      <c r="B12" s="17"/>
      <c r="C12" s="18"/>
      <c r="D12" s="18"/>
      <c r="E12" s="18"/>
      <c r="F12" s="19"/>
      <c r="G12" s="18"/>
      <c r="H12" s="20"/>
      <c r="I12" s="21"/>
      <c r="L12" s="68" t="str">
        <f t="shared" ref="L12:L75" si="6">IF($H12="", "", IF($E12="", IF($E$3="", "", $E$3), $E12))</f>
        <v/>
      </c>
      <c r="N12" s="71" t="str">
        <f>IF($L12="", "", IFERROR(INDEX('Intro &amp; Setup'!$J$23:$J$32, MATCH($L12, 'Intro &amp; Setup'!$B$23:$B$32, 0)), ""))</f>
        <v/>
      </c>
      <c r="O12" s="71" t="str">
        <f>IF($L12="", "", IFERROR(INDEX('Intro &amp; Setup'!$N$23:$N$32, MATCH($L12, 'Intro &amp; Setup'!$B$23:$B$32, 0)), ""))</f>
        <v/>
      </c>
      <c r="Q12" s="63" t="str">
        <f>IF($H12="", "", SUM($H$11:$H12))</f>
        <v/>
      </c>
      <c r="R12" s="28" t="str">
        <f>IF($L12="", "", SUMIF($L$11:$L12, $L12, $H$11:$H12))</f>
        <v/>
      </c>
      <c r="S12" s="27" t="str">
        <f>IF('Intro &amp; Setup'!$BM$13='Intro &amp; Setup'!$BM$12, $R12, $Q12)</f>
        <v/>
      </c>
      <c r="T12" s="28" t="str">
        <f t="shared" si="0"/>
        <v/>
      </c>
      <c r="U12" s="8" t="str">
        <f t="shared" si="1"/>
        <v/>
      </c>
      <c r="V12" s="28" t="str">
        <f>IF($T12="", "", $T12-SUM($V$11:$V11))</f>
        <v/>
      </c>
      <c r="W12" s="28" t="str">
        <f>IF($U12="", "", $U12-SUM($W$11:$W11))</f>
        <v/>
      </c>
      <c r="X12" s="28" t="str">
        <f t="shared" si="2"/>
        <v/>
      </c>
      <c r="Y12" s="34" t="str">
        <f t="shared" ref="Y12:Y75" si="7">IF($H12="", "", $V12*$N12)</f>
        <v/>
      </c>
      <c r="Z12" s="35" t="str">
        <f t="shared" ref="Z12:Z75" si="8">IF($H12="", "", $W12*$O12)</f>
        <v/>
      </c>
      <c r="AA12" s="36" t="str">
        <f t="shared" si="3"/>
        <v/>
      </c>
      <c r="AC12" s="41" t="str">
        <f>IF($B12="", "", IF(OR($B12&lt;'Intro &amp; Setup'!$BM$3, $B12&gt;'Intro &amp; Setup'!$BM$5), "X", ""))</f>
        <v/>
      </c>
      <c r="AE12" s="41" t="str">
        <f t="shared" si="4"/>
        <v/>
      </c>
      <c r="AG12" s="41" t="str">
        <f>IF($F12="", "", IF(COUNTIF('Intro &amp; Setup'!$T$17:$T$26, $F12)=0, "X", ""))</f>
        <v/>
      </c>
      <c r="AI12" s="41" t="str">
        <f t="shared" si="5"/>
        <v/>
      </c>
      <c r="AK12" s="41" t="str">
        <f>IF('Intro &amp; Setup'!$T18="", "", 'Intro &amp; Setup'!$T18)</f>
        <v/>
      </c>
      <c r="AM12" s="68" t="str">
        <f>IF('Intro &amp; Setup'!$B24="", "", 'Intro &amp; Setup'!$B24)</f>
        <v/>
      </c>
    </row>
    <row r="13" spans="1:39" x14ac:dyDescent="0.25">
      <c r="A13" s="21"/>
      <c r="B13" s="17"/>
      <c r="C13" s="18"/>
      <c r="D13" s="18"/>
      <c r="E13" s="18"/>
      <c r="F13" s="19"/>
      <c r="G13" s="18"/>
      <c r="H13" s="20"/>
      <c r="I13" s="21"/>
      <c r="L13" s="68" t="str">
        <f t="shared" si="6"/>
        <v/>
      </c>
      <c r="N13" s="71" t="str">
        <f>IF($L13="", "", IFERROR(INDEX('Intro &amp; Setup'!$J$23:$J$32, MATCH($L13, 'Intro &amp; Setup'!$B$23:$B$32, 0)), ""))</f>
        <v/>
      </c>
      <c r="O13" s="71" t="str">
        <f>IF($L13="", "", IFERROR(INDEX('Intro &amp; Setup'!$N$23:$N$32, MATCH($L13, 'Intro &amp; Setup'!$B$23:$B$32, 0)), ""))</f>
        <v/>
      </c>
      <c r="Q13" s="63" t="str">
        <f>IF($H13="", "", SUM($H$11:$H13))</f>
        <v/>
      </c>
      <c r="R13" s="28" t="str">
        <f>IF($L13="", "", SUMIF($L$11:$L13, $L13, $H$11:$H13))</f>
        <v/>
      </c>
      <c r="S13" s="27" t="str">
        <f>IF('Intro &amp; Setup'!$BM$13='Intro &amp; Setup'!$BM$12, $R13, $Q13)</f>
        <v/>
      </c>
      <c r="T13" s="28" t="str">
        <f t="shared" si="0"/>
        <v/>
      </c>
      <c r="U13" s="8" t="str">
        <f t="shared" si="1"/>
        <v/>
      </c>
      <c r="V13" s="28" t="str">
        <f>IF($T13="", "", $T13-SUM($V$11:$V12))</f>
        <v/>
      </c>
      <c r="W13" s="28" t="str">
        <f>IF($U13="", "", $U13-SUM($W$11:$W12))</f>
        <v/>
      </c>
      <c r="X13" s="28" t="str">
        <f t="shared" si="2"/>
        <v/>
      </c>
      <c r="Y13" s="34" t="str">
        <f t="shared" si="7"/>
        <v/>
      </c>
      <c r="Z13" s="35" t="str">
        <f t="shared" si="8"/>
        <v/>
      </c>
      <c r="AA13" s="36" t="str">
        <f t="shared" si="3"/>
        <v/>
      </c>
      <c r="AC13" s="41" t="str">
        <f>IF($B13="", "", IF(OR($B13&lt;'Intro &amp; Setup'!$BM$3, $B13&gt;'Intro &amp; Setup'!$BM$5), "X", ""))</f>
        <v/>
      </c>
      <c r="AE13" s="41" t="str">
        <f t="shared" si="4"/>
        <v/>
      </c>
      <c r="AG13" s="41" t="str">
        <f>IF($F13="", "", IF(COUNTIF('Intro &amp; Setup'!$T$17:$T$26, $F13)=0, "X", ""))</f>
        <v/>
      </c>
      <c r="AI13" s="41" t="str">
        <f t="shared" si="5"/>
        <v/>
      </c>
      <c r="AK13" s="41" t="str">
        <f>IF('Intro &amp; Setup'!$T19="", "", 'Intro &amp; Setup'!$T19)</f>
        <v/>
      </c>
      <c r="AM13" s="68" t="str">
        <f>IF('Intro &amp; Setup'!$B25="", "", 'Intro &amp; Setup'!$B25)</f>
        <v/>
      </c>
    </row>
    <row r="14" spans="1:39" x14ac:dyDescent="0.25">
      <c r="A14" s="21"/>
      <c r="B14" s="17"/>
      <c r="C14" s="18"/>
      <c r="D14" s="18"/>
      <c r="E14" s="18"/>
      <c r="F14" s="19"/>
      <c r="G14" s="18"/>
      <c r="H14" s="20"/>
      <c r="I14" s="21"/>
      <c r="L14" s="68" t="str">
        <f t="shared" si="6"/>
        <v/>
      </c>
      <c r="N14" s="71" t="str">
        <f>IF($L14="", "", IFERROR(INDEX('Intro &amp; Setup'!$J$23:$J$32, MATCH($L14, 'Intro &amp; Setup'!$B$23:$B$32, 0)), ""))</f>
        <v/>
      </c>
      <c r="O14" s="71" t="str">
        <f>IF($L14="", "", IFERROR(INDEX('Intro &amp; Setup'!$N$23:$N$32, MATCH($L14, 'Intro &amp; Setup'!$B$23:$B$32, 0)), ""))</f>
        <v/>
      </c>
      <c r="Q14" s="63" t="str">
        <f>IF($H14="", "", SUM($H$11:$H14))</f>
        <v/>
      </c>
      <c r="R14" s="28" t="str">
        <f>IF($L14="", "", SUMIF($L$11:$L14, $L14, $H$11:$H14))</f>
        <v/>
      </c>
      <c r="S14" s="27" t="str">
        <f>IF('Intro &amp; Setup'!$BM$13='Intro &amp; Setup'!$BM$12, $R14, $Q14)</f>
        <v/>
      </c>
      <c r="T14" s="28" t="str">
        <f t="shared" si="0"/>
        <v/>
      </c>
      <c r="U14" s="8" t="str">
        <f t="shared" si="1"/>
        <v/>
      </c>
      <c r="V14" s="28" t="str">
        <f>IF($T14="", "", $T14-SUM($V$11:$V13))</f>
        <v/>
      </c>
      <c r="W14" s="28" t="str">
        <f>IF($U14="", "", $U14-SUM($W$11:$W13))</f>
        <v/>
      </c>
      <c r="X14" s="28" t="str">
        <f t="shared" si="2"/>
        <v/>
      </c>
      <c r="Y14" s="34" t="str">
        <f t="shared" si="7"/>
        <v/>
      </c>
      <c r="Z14" s="35" t="str">
        <f t="shared" si="8"/>
        <v/>
      </c>
      <c r="AA14" s="36" t="str">
        <f t="shared" si="3"/>
        <v/>
      </c>
      <c r="AC14" s="41" t="str">
        <f>IF($B14="", "", IF(OR($B14&lt;'Intro &amp; Setup'!$BM$3, $B14&gt;'Intro &amp; Setup'!$BM$5), "X", ""))</f>
        <v/>
      </c>
      <c r="AE14" s="41" t="str">
        <f t="shared" si="4"/>
        <v/>
      </c>
      <c r="AG14" s="41" t="str">
        <f>IF($F14="", "", IF(COUNTIF('Intro &amp; Setup'!$T$17:$T$26, $F14)=0, "X", ""))</f>
        <v/>
      </c>
      <c r="AI14" s="41" t="str">
        <f t="shared" si="5"/>
        <v/>
      </c>
      <c r="AK14" s="41" t="str">
        <f>IF('Intro &amp; Setup'!$T20="", "", 'Intro &amp; Setup'!$T20)</f>
        <v/>
      </c>
      <c r="AM14" s="68" t="str">
        <f>IF('Intro &amp; Setup'!$B26="", "", 'Intro &amp; Setup'!$B26)</f>
        <v/>
      </c>
    </row>
    <row r="15" spans="1:39" x14ac:dyDescent="0.25">
      <c r="A15" s="21"/>
      <c r="B15" s="17"/>
      <c r="C15" s="18"/>
      <c r="D15" s="18"/>
      <c r="E15" s="18"/>
      <c r="F15" s="19"/>
      <c r="G15" s="18"/>
      <c r="H15" s="20"/>
      <c r="I15" s="21"/>
      <c r="L15" s="68" t="str">
        <f t="shared" si="6"/>
        <v/>
      </c>
      <c r="N15" s="71" t="str">
        <f>IF($L15="", "", IFERROR(INDEX('Intro &amp; Setup'!$J$23:$J$32, MATCH($L15, 'Intro &amp; Setup'!$B$23:$B$32, 0)), ""))</f>
        <v/>
      </c>
      <c r="O15" s="71" t="str">
        <f>IF($L15="", "", IFERROR(INDEX('Intro &amp; Setup'!$N$23:$N$32, MATCH($L15, 'Intro &amp; Setup'!$B$23:$B$32, 0)), ""))</f>
        <v/>
      </c>
      <c r="Q15" s="63" t="str">
        <f>IF($H15="", "", SUM($H$11:$H15))</f>
        <v/>
      </c>
      <c r="R15" s="28" t="str">
        <f>IF($L15="", "", SUMIF($L$11:$L15, $L15, $H$11:$H15))</f>
        <v/>
      </c>
      <c r="S15" s="27" t="str">
        <f>IF('Intro &amp; Setup'!$BM$13='Intro &amp; Setup'!$BM$12, $R15, $Q15)</f>
        <v/>
      </c>
      <c r="T15" s="28" t="str">
        <f t="shared" si="0"/>
        <v/>
      </c>
      <c r="U15" s="8" t="str">
        <f t="shared" si="1"/>
        <v/>
      </c>
      <c r="V15" s="28" t="str">
        <f>IF($T15="", "", $T15-SUM($V$11:$V14))</f>
        <v/>
      </c>
      <c r="W15" s="28" t="str">
        <f>IF($U15="", "", $U15-SUM($W$11:$W14))</f>
        <v/>
      </c>
      <c r="X15" s="28" t="str">
        <f t="shared" si="2"/>
        <v/>
      </c>
      <c r="Y15" s="34" t="str">
        <f t="shared" si="7"/>
        <v/>
      </c>
      <c r="Z15" s="35" t="str">
        <f t="shared" si="8"/>
        <v/>
      </c>
      <c r="AA15" s="36" t="str">
        <f t="shared" si="3"/>
        <v/>
      </c>
      <c r="AC15" s="41" t="str">
        <f>IF($B15="", "", IF(OR($B15&lt;'Intro &amp; Setup'!$BM$3, $B15&gt;'Intro &amp; Setup'!$BM$5), "X", ""))</f>
        <v/>
      </c>
      <c r="AE15" s="41" t="str">
        <f t="shared" si="4"/>
        <v/>
      </c>
      <c r="AG15" s="41" t="str">
        <f>IF($F15="", "", IF(COUNTIF('Intro &amp; Setup'!$T$17:$T$26, $F15)=0, "X", ""))</f>
        <v/>
      </c>
      <c r="AI15" s="41" t="str">
        <f t="shared" si="5"/>
        <v/>
      </c>
      <c r="AK15" s="41" t="str">
        <f>IF('Intro &amp; Setup'!$T21="", "", 'Intro &amp; Setup'!$T21)</f>
        <v/>
      </c>
      <c r="AM15" s="68" t="str">
        <f>IF('Intro &amp; Setup'!$B27="", "", 'Intro &amp; Setup'!$B27)</f>
        <v/>
      </c>
    </row>
    <row r="16" spans="1:39" x14ac:dyDescent="0.25">
      <c r="A16" s="21"/>
      <c r="B16" s="17"/>
      <c r="C16" s="18"/>
      <c r="D16" s="18"/>
      <c r="E16" s="18"/>
      <c r="F16" s="19"/>
      <c r="G16" s="18"/>
      <c r="H16" s="20"/>
      <c r="I16" s="21"/>
      <c r="L16" s="68" t="str">
        <f t="shared" si="6"/>
        <v/>
      </c>
      <c r="N16" s="71" t="str">
        <f>IF($L16="", "", IFERROR(INDEX('Intro &amp; Setup'!$J$23:$J$32, MATCH($L16, 'Intro &amp; Setup'!$B$23:$B$32, 0)), ""))</f>
        <v/>
      </c>
      <c r="O16" s="71" t="str">
        <f>IF($L16="", "", IFERROR(INDEX('Intro &amp; Setup'!$N$23:$N$32, MATCH($L16, 'Intro &amp; Setup'!$B$23:$B$32, 0)), ""))</f>
        <v/>
      </c>
      <c r="Q16" s="63" t="str">
        <f>IF($H16="", "", SUM($H$11:$H16))</f>
        <v/>
      </c>
      <c r="R16" s="28" t="str">
        <f>IF($L16="", "", SUMIF($L$11:$L16, $L16, $H$11:$H16))</f>
        <v/>
      </c>
      <c r="S16" s="27" t="str">
        <f>IF('Intro &amp; Setup'!$BM$13='Intro &amp; Setup'!$BM$12, $R16, $Q16)</f>
        <v/>
      </c>
      <c r="T16" s="28" t="str">
        <f t="shared" si="0"/>
        <v/>
      </c>
      <c r="U16" s="8" t="str">
        <f t="shared" si="1"/>
        <v/>
      </c>
      <c r="V16" s="28" t="str">
        <f>IF($T16="", "", $T16-SUM($V$11:$V15))</f>
        <v/>
      </c>
      <c r="W16" s="28" t="str">
        <f>IF($U16="", "", $U16-SUM($W$11:$W15))</f>
        <v/>
      </c>
      <c r="X16" s="28" t="str">
        <f t="shared" si="2"/>
        <v/>
      </c>
      <c r="Y16" s="34" t="str">
        <f t="shared" si="7"/>
        <v/>
      </c>
      <c r="Z16" s="35" t="str">
        <f t="shared" si="8"/>
        <v/>
      </c>
      <c r="AA16" s="36" t="str">
        <f t="shared" si="3"/>
        <v/>
      </c>
      <c r="AC16" s="41" t="str">
        <f>IF($B16="", "", IF(OR($B16&lt;'Intro &amp; Setup'!$BM$3, $B16&gt;'Intro &amp; Setup'!$BM$5), "X", ""))</f>
        <v/>
      </c>
      <c r="AE16" s="41" t="str">
        <f t="shared" si="4"/>
        <v/>
      </c>
      <c r="AG16" s="41" t="str">
        <f>IF($F16="", "", IF(COUNTIF('Intro &amp; Setup'!$T$17:$T$26, $F16)=0, "X", ""))</f>
        <v/>
      </c>
      <c r="AI16" s="41" t="str">
        <f t="shared" si="5"/>
        <v/>
      </c>
      <c r="AK16" s="41" t="str">
        <f>IF('Intro &amp; Setup'!$T22="", "", 'Intro &amp; Setup'!$T22)</f>
        <v/>
      </c>
      <c r="AM16" s="68" t="str">
        <f>IF('Intro &amp; Setup'!$B28="", "", 'Intro &amp; Setup'!$B28)</f>
        <v/>
      </c>
    </row>
    <row r="17" spans="1:39" x14ac:dyDescent="0.25">
      <c r="A17" s="21"/>
      <c r="B17" s="17"/>
      <c r="C17" s="18"/>
      <c r="D17" s="18"/>
      <c r="E17" s="18"/>
      <c r="F17" s="19"/>
      <c r="G17" s="18"/>
      <c r="H17" s="20"/>
      <c r="I17" s="21"/>
      <c r="L17" s="68" t="str">
        <f t="shared" si="6"/>
        <v/>
      </c>
      <c r="N17" s="71" t="str">
        <f>IF($L17="", "", IFERROR(INDEX('Intro &amp; Setup'!$J$23:$J$32, MATCH($L17, 'Intro &amp; Setup'!$B$23:$B$32, 0)), ""))</f>
        <v/>
      </c>
      <c r="O17" s="71" t="str">
        <f>IF($L17="", "", IFERROR(INDEX('Intro &amp; Setup'!$N$23:$N$32, MATCH($L17, 'Intro &amp; Setup'!$B$23:$B$32, 0)), ""))</f>
        <v/>
      </c>
      <c r="Q17" s="63" t="str">
        <f>IF($H17="", "", SUM($H$11:$H17))</f>
        <v/>
      </c>
      <c r="R17" s="28" t="str">
        <f>IF($L17="", "", SUMIF($L$11:$L17, $L17, $H$11:$H17))</f>
        <v/>
      </c>
      <c r="S17" s="27" t="str">
        <f>IF('Intro &amp; Setup'!$BM$13='Intro &amp; Setup'!$BM$12, $R17, $Q17)</f>
        <v/>
      </c>
      <c r="T17" s="28" t="str">
        <f t="shared" si="0"/>
        <v/>
      </c>
      <c r="U17" s="8" t="str">
        <f t="shared" si="1"/>
        <v/>
      </c>
      <c r="V17" s="28" t="str">
        <f>IF($T17="", "", $T17-SUM($V$11:$V16))</f>
        <v/>
      </c>
      <c r="W17" s="28" t="str">
        <f>IF($U17="", "", $U17-SUM($W$11:$W16))</f>
        <v/>
      </c>
      <c r="X17" s="28" t="str">
        <f t="shared" si="2"/>
        <v/>
      </c>
      <c r="Y17" s="34" t="str">
        <f t="shared" si="7"/>
        <v/>
      </c>
      <c r="Z17" s="35" t="str">
        <f t="shared" si="8"/>
        <v/>
      </c>
      <c r="AA17" s="36" t="str">
        <f t="shared" si="3"/>
        <v/>
      </c>
      <c r="AC17" s="41" t="str">
        <f>IF($B17="", "", IF(OR($B17&lt;'Intro &amp; Setup'!$BM$3, $B17&gt;'Intro &amp; Setup'!$BM$5), "X", ""))</f>
        <v/>
      </c>
      <c r="AE17" s="41" t="str">
        <f t="shared" si="4"/>
        <v/>
      </c>
      <c r="AG17" s="41" t="str">
        <f>IF($F17="", "", IF(COUNTIF('Intro &amp; Setup'!$T$17:$T$26, $F17)=0, "X", ""))</f>
        <v/>
      </c>
      <c r="AI17" s="41" t="str">
        <f t="shared" si="5"/>
        <v/>
      </c>
      <c r="AK17" s="41" t="str">
        <f>IF('Intro &amp; Setup'!$T23="", "", 'Intro &amp; Setup'!$T23)</f>
        <v/>
      </c>
      <c r="AM17" s="68" t="str">
        <f>IF('Intro &amp; Setup'!$B29="", "", 'Intro &amp; Setup'!$B29)</f>
        <v/>
      </c>
    </row>
    <row r="18" spans="1:39" x14ac:dyDescent="0.25">
      <c r="A18" s="21"/>
      <c r="B18" s="17"/>
      <c r="C18" s="18"/>
      <c r="D18" s="18"/>
      <c r="E18" s="18"/>
      <c r="F18" s="19"/>
      <c r="G18" s="18"/>
      <c r="H18" s="20"/>
      <c r="I18" s="21"/>
      <c r="L18" s="68" t="str">
        <f t="shared" si="6"/>
        <v/>
      </c>
      <c r="N18" s="71" t="str">
        <f>IF($L18="", "", IFERROR(INDEX('Intro &amp; Setup'!$J$23:$J$32, MATCH($L18, 'Intro &amp; Setup'!$B$23:$B$32, 0)), ""))</f>
        <v/>
      </c>
      <c r="O18" s="71" t="str">
        <f>IF($L18="", "", IFERROR(INDEX('Intro &amp; Setup'!$N$23:$N$32, MATCH($L18, 'Intro &amp; Setup'!$B$23:$B$32, 0)), ""))</f>
        <v/>
      </c>
      <c r="Q18" s="63" t="str">
        <f>IF($H18="", "", SUM($H$11:$H18))</f>
        <v/>
      </c>
      <c r="R18" s="28" t="str">
        <f>IF($L18="", "", SUMIF($L$11:$L18, $L18, $H$11:$H18))</f>
        <v/>
      </c>
      <c r="S18" s="27" t="str">
        <f>IF('Intro &amp; Setup'!$BM$13='Intro &amp; Setup'!$BM$12, $R18, $Q18)</f>
        <v/>
      </c>
      <c r="T18" s="28" t="str">
        <f t="shared" si="0"/>
        <v/>
      </c>
      <c r="U18" s="8" t="str">
        <f t="shared" si="1"/>
        <v/>
      </c>
      <c r="V18" s="28" t="str">
        <f>IF($T18="", "", $T18-SUM($V$11:$V17))</f>
        <v/>
      </c>
      <c r="W18" s="28" t="str">
        <f>IF($U18="", "", $U18-SUM($W$11:$W17))</f>
        <v/>
      </c>
      <c r="X18" s="28" t="str">
        <f t="shared" si="2"/>
        <v/>
      </c>
      <c r="Y18" s="34" t="str">
        <f t="shared" si="7"/>
        <v/>
      </c>
      <c r="Z18" s="35" t="str">
        <f t="shared" si="8"/>
        <v/>
      </c>
      <c r="AA18" s="36" t="str">
        <f t="shared" si="3"/>
        <v/>
      </c>
      <c r="AC18" s="41" t="str">
        <f>IF($B18="", "", IF(OR($B18&lt;'Intro &amp; Setup'!$BM$3, $B18&gt;'Intro &amp; Setup'!$BM$5), "X", ""))</f>
        <v/>
      </c>
      <c r="AE18" s="41" t="str">
        <f t="shared" si="4"/>
        <v/>
      </c>
      <c r="AG18" s="41" t="str">
        <f>IF($F18="", "", IF(COUNTIF('Intro &amp; Setup'!$T$17:$T$26, $F18)=0, "X", ""))</f>
        <v/>
      </c>
      <c r="AI18" s="41" t="str">
        <f t="shared" si="5"/>
        <v/>
      </c>
      <c r="AK18" s="41" t="str">
        <f>IF('Intro &amp; Setup'!$T24="", "", 'Intro &amp; Setup'!$T24)</f>
        <v/>
      </c>
      <c r="AM18" s="68" t="str">
        <f>IF('Intro &amp; Setup'!$B30="", "", 'Intro &amp; Setup'!$B30)</f>
        <v/>
      </c>
    </row>
    <row r="19" spans="1:39" x14ac:dyDescent="0.25">
      <c r="A19" s="21"/>
      <c r="B19" s="17"/>
      <c r="C19" s="18"/>
      <c r="D19" s="18"/>
      <c r="E19" s="18"/>
      <c r="F19" s="19"/>
      <c r="G19" s="18"/>
      <c r="H19" s="20"/>
      <c r="I19" s="21"/>
      <c r="L19" s="68" t="str">
        <f t="shared" si="6"/>
        <v/>
      </c>
      <c r="N19" s="71" t="str">
        <f>IF($L19="", "", IFERROR(INDEX('Intro &amp; Setup'!$J$23:$J$32, MATCH($L19, 'Intro &amp; Setup'!$B$23:$B$32, 0)), ""))</f>
        <v/>
      </c>
      <c r="O19" s="71" t="str">
        <f>IF($L19="", "", IFERROR(INDEX('Intro &amp; Setup'!$N$23:$N$32, MATCH($L19, 'Intro &amp; Setup'!$B$23:$B$32, 0)), ""))</f>
        <v/>
      </c>
      <c r="Q19" s="63" t="str">
        <f>IF($H19="", "", SUM($H$11:$H19))</f>
        <v/>
      </c>
      <c r="R19" s="28" t="str">
        <f>IF($L19="", "", SUMIF($L$11:$L19, $L19, $H$11:$H19))</f>
        <v/>
      </c>
      <c r="S19" s="27" t="str">
        <f>IF('Intro &amp; Setup'!$BM$13='Intro &amp; Setup'!$BM$12, $R19, $Q19)</f>
        <v/>
      </c>
      <c r="T19" s="28" t="str">
        <f t="shared" si="0"/>
        <v/>
      </c>
      <c r="U19" s="8" t="str">
        <f t="shared" si="1"/>
        <v/>
      </c>
      <c r="V19" s="28" t="str">
        <f>IF($T19="", "", $T19-SUM($V$11:$V18))</f>
        <v/>
      </c>
      <c r="W19" s="28" t="str">
        <f>IF($U19="", "", $U19-SUM($W$11:$W18))</f>
        <v/>
      </c>
      <c r="X19" s="28" t="str">
        <f t="shared" si="2"/>
        <v/>
      </c>
      <c r="Y19" s="34" t="str">
        <f t="shared" si="7"/>
        <v/>
      </c>
      <c r="Z19" s="35" t="str">
        <f t="shared" si="8"/>
        <v/>
      </c>
      <c r="AA19" s="36" t="str">
        <f t="shared" si="3"/>
        <v/>
      </c>
      <c r="AC19" s="41" t="str">
        <f>IF($B19="", "", IF(OR($B19&lt;'Intro &amp; Setup'!$BM$3, $B19&gt;'Intro &amp; Setup'!$BM$5), "X", ""))</f>
        <v/>
      </c>
      <c r="AE19" s="41" t="str">
        <f t="shared" si="4"/>
        <v/>
      </c>
      <c r="AG19" s="41" t="str">
        <f>IF($F19="", "", IF(COUNTIF('Intro &amp; Setup'!$T$17:$T$26, $F19)=0, "X", ""))</f>
        <v/>
      </c>
      <c r="AI19" s="41" t="str">
        <f t="shared" si="5"/>
        <v/>
      </c>
      <c r="AK19" s="41" t="str">
        <f>IF('Intro &amp; Setup'!$T25="", "", 'Intro &amp; Setup'!$T25)</f>
        <v/>
      </c>
      <c r="AM19" s="68" t="str">
        <f>IF('Intro &amp; Setup'!$B31="", "", 'Intro &amp; Setup'!$B31)</f>
        <v/>
      </c>
    </row>
    <row r="20" spans="1:39" x14ac:dyDescent="0.25">
      <c r="A20" s="21"/>
      <c r="B20" s="17"/>
      <c r="C20" s="18"/>
      <c r="D20" s="18"/>
      <c r="E20" s="18"/>
      <c r="F20" s="19"/>
      <c r="G20" s="18"/>
      <c r="H20" s="20"/>
      <c r="I20" s="21"/>
      <c r="L20" s="68" t="str">
        <f t="shared" si="6"/>
        <v/>
      </c>
      <c r="N20" s="71" t="str">
        <f>IF($L20="", "", IFERROR(INDEX('Intro &amp; Setup'!$J$23:$J$32, MATCH($L20, 'Intro &amp; Setup'!$B$23:$B$32, 0)), ""))</f>
        <v/>
      </c>
      <c r="O20" s="71" t="str">
        <f>IF($L20="", "", IFERROR(INDEX('Intro &amp; Setup'!$N$23:$N$32, MATCH($L20, 'Intro &amp; Setup'!$B$23:$B$32, 0)), ""))</f>
        <v/>
      </c>
      <c r="Q20" s="63" t="str">
        <f>IF($H20="", "", SUM($H$11:$H20))</f>
        <v/>
      </c>
      <c r="R20" s="28" t="str">
        <f>IF($L20="", "", SUMIF($L$11:$L20, $L20, $H$11:$H20))</f>
        <v/>
      </c>
      <c r="S20" s="27" t="str">
        <f>IF('Intro &amp; Setup'!$BM$13='Intro &amp; Setup'!$BM$12, $R20, $Q20)</f>
        <v/>
      </c>
      <c r="T20" s="28" t="str">
        <f t="shared" si="0"/>
        <v/>
      </c>
      <c r="U20" s="8" t="str">
        <f t="shared" si="1"/>
        <v/>
      </c>
      <c r="V20" s="28" t="str">
        <f>IF($T20="", "", $T20-SUM($V$11:$V19))</f>
        <v/>
      </c>
      <c r="W20" s="28" t="str">
        <f>IF($U20="", "", $U20-SUM($W$11:$W19))</f>
        <v/>
      </c>
      <c r="X20" s="28" t="str">
        <f t="shared" si="2"/>
        <v/>
      </c>
      <c r="Y20" s="34" t="str">
        <f t="shared" si="7"/>
        <v/>
      </c>
      <c r="Z20" s="35" t="str">
        <f t="shared" si="8"/>
        <v/>
      </c>
      <c r="AA20" s="36" t="str">
        <f t="shared" si="3"/>
        <v/>
      </c>
      <c r="AC20" s="41" t="str">
        <f>IF($B20="", "", IF(OR($B20&lt;'Intro &amp; Setup'!$BM$3, $B20&gt;'Intro &amp; Setup'!$BM$5), "X", ""))</f>
        <v/>
      </c>
      <c r="AE20" s="41" t="str">
        <f t="shared" si="4"/>
        <v/>
      </c>
      <c r="AG20" s="41" t="str">
        <f>IF($F20="", "", IF(COUNTIF('Intro &amp; Setup'!$T$17:$T$26, $F20)=0, "X", ""))</f>
        <v/>
      </c>
      <c r="AI20" s="41" t="str">
        <f t="shared" si="5"/>
        <v/>
      </c>
      <c r="AK20" s="42" t="str">
        <f>IF('Intro &amp; Setup'!$T26="", "", 'Intro &amp; Setup'!$T26)</f>
        <v/>
      </c>
      <c r="AM20" s="69" t="str">
        <f>IF('Intro &amp; Setup'!$B32="", "", 'Intro &amp; Setup'!$B32)</f>
        <v/>
      </c>
    </row>
    <row r="21" spans="1:39" x14ac:dyDescent="0.25">
      <c r="A21" s="21"/>
      <c r="B21" s="234"/>
      <c r="C21" s="235"/>
      <c r="D21" s="235"/>
      <c r="E21" s="235"/>
      <c r="F21" s="236"/>
      <c r="G21" s="235"/>
      <c r="H21" s="237"/>
      <c r="I21" s="21"/>
      <c r="L21" s="68" t="str">
        <f t="shared" si="6"/>
        <v/>
      </c>
      <c r="N21" s="71" t="str">
        <f>IF($L21="", "", IFERROR(INDEX('Intro &amp; Setup'!$J$23:$J$32, MATCH($L21, 'Intro &amp; Setup'!$B$23:$B$32, 0)), ""))</f>
        <v/>
      </c>
      <c r="O21" s="71" t="str">
        <f>IF($L21="", "", IFERROR(INDEX('Intro &amp; Setup'!$N$23:$N$32, MATCH($L21, 'Intro &amp; Setup'!$B$23:$B$32, 0)), ""))</f>
        <v/>
      </c>
      <c r="Q21" s="63" t="str">
        <f>IF($H21="", "", SUM($H$11:$H21))</f>
        <v/>
      </c>
      <c r="R21" s="28" t="str">
        <f>IF($L21="", "", SUMIF($L$11:$L21, $L21, $H$11:$H21))</f>
        <v/>
      </c>
      <c r="S21" s="27" t="str">
        <f>IF('Intro &amp; Setup'!$BM$13='Intro &amp; Setup'!$BM$12, $R21, $Q21)</f>
        <v/>
      </c>
      <c r="T21" s="28" t="str">
        <f t="shared" si="0"/>
        <v/>
      </c>
      <c r="U21" s="8" t="str">
        <f t="shared" si="1"/>
        <v/>
      </c>
      <c r="V21" s="28" t="str">
        <f>IF($T21="", "", $T21-SUM($V$11:$V20))</f>
        <v/>
      </c>
      <c r="W21" s="28" t="str">
        <f>IF($U21="", "", $U21-SUM($W$11:$W20))</f>
        <v/>
      </c>
      <c r="X21" s="28" t="str">
        <f t="shared" si="2"/>
        <v/>
      </c>
      <c r="Y21" s="34" t="str">
        <f t="shared" si="7"/>
        <v/>
      </c>
      <c r="Z21" s="35" t="str">
        <f t="shared" si="8"/>
        <v/>
      </c>
      <c r="AA21" s="36" t="str">
        <f t="shared" si="3"/>
        <v/>
      </c>
      <c r="AC21" s="41" t="str">
        <f>IF($B21="", "", IF(OR($B21&lt;'Intro &amp; Setup'!$BM$3, $B21&gt;'Intro &amp; Setup'!$BM$5), "X", ""))</f>
        <v/>
      </c>
      <c r="AE21" s="41" t="str">
        <f t="shared" si="4"/>
        <v/>
      </c>
      <c r="AG21" s="41" t="str">
        <f>IF($F21="", "", IF(COUNTIF('Intro &amp; Setup'!$T$17:$T$26, $F21)=0, "X", ""))</f>
        <v/>
      </c>
      <c r="AI21" s="41" t="str">
        <f t="shared" si="5"/>
        <v/>
      </c>
    </row>
    <row r="22" spans="1:39" x14ac:dyDescent="0.25">
      <c r="A22" s="21"/>
      <c r="B22" s="238"/>
      <c r="C22" s="239"/>
      <c r="D22" s="239"/>
      <c r="E22" s="239"/>
      <c r="F22" s="240"/>
      <c r="G22" s="239"/>
      <c r="H22" s="241"/>
      <c r="I22" s="21"/>
      <c r="L22" s="68" t="str">
        <f t="shared" si="6"/>
        <v/>
      </c>
      <c r="N22" s="71" t="str">
        <f>IF($L22="", "", IFERROR(INDEX('Intro &amp; Setup'!$J$23:$J$32, MATCH($L22, 'Intro &amp; Setup'!$B$23:$B$32, 0)), ""))</f>
        <v/>
      </c>
      <c r="O22" s="71" t="str">
        <f>IF($L22="", "", IFERROR(INDEX('Intro &amp; Setup'!$N$23:$N$32, MATCH($L22, 'Intro &amp; Setup'!$B$23:$B$32, 0)), ""))</f>
        <v/>
      </c>
      <c r="Q22" s="63" t="str">
        <f>IF($H22="", "", SUM($H$11:$H22))</f>
        <v/>
      </c>
      <c r="R22" s="28" t="str">
        <f>IF($L22="", "", SUMIF($L$11:$L22, $L22, $H$11:$H22))</f>
        <v/>
      </c>
      <c r="S22" s="27" t="str">
        <f>IF('Intro &amp; Setup'!$BM$13='Intro &amp; Setup'!$BM$12, $R22, $Q22)</f>
        <v/>
      </c>
      <c r="T22" s="28" t="str">
        <f t="shared" si="0"/>
        <v/>
      </c>
      <c r="U22" s="8" t="str">
        <f t="shared" si="1"/>
        <v/>
      </c>
      <c r="V22" s="28" t="str">
        <f>IF($T22="", "", $T22-SUM($V$11:$V21))</f>
        <v/>
      </c>
      <c r="W22" s="28" t="str">
        <f>IF($U22="", "", $U22-SUM($W$11:$W21))</f>
        <v/>
      </c>
      <c r="X22" s="28" t="str">
        <f t="shared" si="2"/>
        <v/>
      </c>
      <c r="Y22" s="34" t="str">
        <f t="shared" si="7"/>
        <v/>
      </c>
      <c r="Z22" s="35" t="str">
        <f t="shared" si="8"/>
        <v/>
      </c>
      <c r="AA22" s="36" t="str">
        <f t="shared" si="3"/>
        <v/>
      </c>
      <c r="AC22" s="41" t="str">
        <f>IF($B22="", "", IF(OR($B22&lt;'Intro &amp; Setup'!$BM$3, $B22&gt;'Intro &amp; Setup'!$BM$5), "X", ""))</f>
        <v/>
      </c>
      <c r="AE22" s="41" t="str">
        <f t="shared" si="4"/>
        <v/>
      </c>
      <c r="AG22" s="41" t="str">
        <f>IF($F22="", "", IF(COUNTIF('Intro &amp; Setup'!$T$17:$T$26, $F22)=0, "X", ""))</f>
        <v/>
      </c>
      <c r="AI22" s="41" t="str">
        <f t="shared" si="5"/>
        <v/>
      </c>
    </row>
    <row r="23" spans="1:39" x14ac:dyDescent="0.25">
      <c r="A23" s="21"/>
      <c r="B23" s="238"/>
      <c r="C23" s="239"/>
      <c r="D23" s="239"/>
      <c r="E23" s="239"/>
      <c r="F23" s="240"/>
      <c r="G23" s="239"/>
      <c r="H23" s="241"/>
      <c r="I23" s="21"/>
      <c r="L23" s="68" t="str">
        <f t="shared" si="6"/>
        <v/>
      </c>
      <c r="N23" s="71" t="str">
        <f>IF($L23="", "", IFERROR(INDEX('Intro &amp; Setup'!$J$23:$J$32, MATCH($L23, 'Intro &amp; Setup'!$B$23:$B$32, 0)), ""))</f>
        <v/>
      </c>
      <c r="O23" s="71" t="str">
        <f>IF($L23="", "", IFERROR(INDEX('Intro &amp; Setup'!$N$23:$N$32, MATCH($L23, 'Intro &amp; Setup'!$B$23:$B$32, 0)), ""))</f>
        <v/>
      </c>
      <c r="Q23" s="63" t="str">
        <f>IF($H23="", "", SUM($H$11:$H23))</f>
        <v/>
      </c>
      <c r="R23" s="28" t="str">
        <f>IF($L23="", "", SUMIF($L$11:$L23, $L23, $H$11:$H23))</f>
        <v/>
      </c>
      <c r="S23" s="27" t="str">
        <f>IF('Intro &amp; Setup'!$BM$13='Intro &amp; Setup'!$BM$12, $R23, $Q23)</f>
        <v/>
      </c>
      <c r="T23" s="28" t="str">
        <f t="shared" si="0"/>
        <v/>
      </c>
      <c r="U23" s="8" t="str">
        <f t="shared" si="1"/>
        <v/>
      </c>
      <c r="V23" s="28" t="str">
        <f>IF($T23="", "", $T23-SUM($V$11:$V22))</f>
        <v/>
      </c>
      <c r="W23" s="28" t="str">
        <f>IF($U23="", "", $U23-SUM($W$11:$W22))</f>
        <v/>
      </c>
      <c r="X23" s="28" t="str">
        <f t="shared" si="2"/>
        <v/>
      </c>
      <c r="Y23" s="34" t="str">
        <f t="shared" si="7"/>
        <v/>
      </c>
      <c r="Z23" s="35" t="str">
        <f t="shared" si="8"/>
        <v/>
      </c>
      <c r="AA23" s="36" t="str">
        <f t="shared" si="3"/>
        <v/>
      </c>
      <c r="AC23" s="41" t="str">
        <f>IF($B23="", "", IF(OR($B23&lt;'Intro &amp; Setup'!$BM$3, $B23&gt;'Intro &amp; Setup'!$BM$5), "X", ""))</f>
        <v/>
      </c>
      <c r="AE23" s="41" t="str">
        <f t="shared" si="4"/>
        <v/>
      </c>
      <c r="AG23" s="41" t="str">
        <f>IF($F23="", "", IF(COUNTIF('Intro &amp; Setup'!$T$17:$T$26, $F23)=0, "X", ""))</f>
        <v/>
      </c>
      <c r="AI23" s="41" t="str">
        <f t="shared" si="5"/>
        <v/>
      </c>
    </row>
    <row r="24" spans="1:39" x14ac:dyDescent="0.25">
      <c r="A24" s="21"/>
      <c r="B24" s="238"/>
      <c r="C24" s="239"/>
      <c r="D24" s="239"/>
      <c r="E24" s="239"/>
      <c r="F24" s="240"/>
      <c r="G24" s="239"/>
      <c r="H24" s="241"/>
      <c r="I24" s="21"/>
      <c r="L24" s="68" t="str">
        <f t="shared" si="6"/>
        <v/>
      </c>
      <c r="N24" s="71" t="str">
        <f>IF($L24="", "", IFERROR(INDEX('Intro &amp; Setup'!$J$23:$J$32, MATCH($L24, 'Intro &amp; Setup'!$B$23:$B$32, 0)), ""))</f>
        <v/>
      </c>
      <c r="O24" s="71" t="str">
        <f>IF($L24="", "", IFERROR(INDEX('Intro &amp; Setup'!$N$23:$N$32, MATCH($L24, 'Intro &amp; Setup'!$B$23:$B$32, 0)), ""))</f>
        <v/>
      </c>
      <c r="Q24" s="63" t="str">
        <f>IF($H24="", "", SUM($H$11:$H24))</f>
        <v/>
      </c>
      <c r="R24" s="28" t="str">
        <f>IF($L24="", "", SUMIF($L$11:$L24, $L24, $H$11:$H24))</f>
        <v/>
      </c>
      <c r="S24" s="27" t="str">
        <f>IF('Intro &amp; Setup'!$BM$13='Intro &amp; Setup'!$BM$12, $R24, $Q24)</f>
        <v/>
      </c>
      <c r="T24" s="28" t="str">
        <f t="shared" si="0"/>
        <v/>
      </c>
      <c r="U24" s="8" t="str">
        <f t="shared" si="1"/>
        <v/>
      </c>
      <c r="V24" s="28" t="str">
        <f>IF($T24="", "", $T24-SUM($V$11:$V23))</f>
        <v/>
      </c>
      <c r="W24" s="28" t="str">
        <f>IF($U24="", "", $U24-SUM($W$11:$W23))</f>
        <v/>
      </c>
      <c r="X24" s="28" t="str">
        <f t="shared" si="2"/>
        <v/>
      </c>
      <c r="Y24" s="34" t="str">
        <f t="shared" si="7"/>
        <v/>
      </c>
      <c r="Z24" s="35" t="str">
        <f t="shared" si="8"/>
        <v/>
      </c>
      <c r="AA24" s="36" t="str">
        <f t="shared" si="3"/>
        <v/>
      </c>
      <c r="AC24" s="41" t="str">
        <f>IF($B24="", "", IF(OR($B24&lt;'Intro &amp; Setup'!$BM$3, $B24&gt;'Intro &amp; Setup'!$BM$5), "X", ""))</f>
        <v/>
      </c>
      <c r="AE24" s="41" t="str">
        <f t="shared" si="4"/>
        <v/>
      </c>
      <c r="AG24" s="41" t="str">
        <f>IF($F24="", "", IF(COUNTIF('Intro &amp; Setup'!$T$17:$T$26, $F24)=0, "X", ""))</f>
        <v/>
      </c>
      <c r="AI24" s="41" t="str">
        <f t="shared" si="5"/>
        <v/>
      </c>
    </row>
    <row r="25" spans="1:39" x14ac:dyDescent="0.25">
      <c r="A25" s="21"/>
      <c r="B25" s="238"/>
      <c r="C25" s="239"/>
      <c r="D25" s="239"/>
      <c r="E25" s="239"/>
      <c r="F25" s="240"/>
      <c r="G25" s="239"/>
      <c r="H25" s="241"/>
      <c r="I25" s="21"/>
      <c r="L25" s="68" t="str">
        <f t="shared" si="6"/>
        <v/>
      </c>
      <c r="N25" s="71" t="str">
        <f>IF($L25="", "", IFERROR(INDEX('Intro &amp; Setup'!$J$23:$J$32, MATCH($L25, 'Intro &amp; Setup'!$B$23:$B$32, 0)), ""))</f>
        <v/>
      </c>
      <c r="O25" s="71" t="str">
        <f>IF($L25="", "", IFERROR(INDEX('Intro &amp; Setup'!$N$23:$N$32, MATCH($L25, 'Intro &amp; Setup'!$B$23:$B$32, 0)), ""))</f>
        <v/>
      </c>
      <c r="Q25" s="63" t="str">
        <f>IF($H25="", "", SUM($H$11:$H25))</f>
        <v/>
      </c>
      <c r="R25" s="28" t="str">
        <f>IF($L25="", "", SUMIF($L$11:$L25, $L25, $H$11:$H25))</f>
        <v/>
      </c>
      <c r="S25" s="27" t="str">
        <f>IF('Intro &amp; Setup'!$BM$13='Intro &amp; Setup'!$BM$12, $R25, $Q25)</f>
        <v/>
      </c>
      <c r="T25" s="28" t="str">
        <f t="shared" si="0"/>
        <v/>
      </c>
      <c r="U25" s="8" t="str">
        <f t="shared" si="1"/>
        <v/>
      </c>
      <c r="V25" s="28" t="str">
        <f>IF($T25="", "", $T25-SUM($V$11:$V24))</f>
        <v/>
      </c>
      <c r="W25" s="28" t="str">
        <f>IF($U25="", "", $U25-SUM($W$11:$W24))</f>
        <v/>
      </c>
      <c r="X25" s="28" t="str">
        <f t="shared" si="2"/>
        <v/>
      </c>
      <c r="Y25" s="34" t="str">
        <f t="shared" si="7"/>
        <v/>
      </c>
      <c r="Z25" s="35" t="str">
        <f t="shared" si="8"/>
        <v/>
      </c>
      <c r="AA25" s="36" t="str">
        <f t="shared" si="3"/>
        <v/>
      </c>
      <c r="AC25" s="41" t="str">
        <f>IF($B25="", "", IF(OR($B25&lt;'Intro &amp; Setup'!$BM$3, $B25&gt;'Intro &amp; Setup'!$BM$5), "X", ""))</f>
        <v/>
      </c>
      <c r="AE25" s="41" t="str">
        <f t="shared" si="4"/>
        <v/>
      </c>
      <c r="AG25" s="41" t="str">
        <f>IF($F25="", "", IF(COUNTIF('Intro &amp; Setup'!$T$17:$T$26, $F25)=0, "X", ""))</f>
        <v/>
      </c>
      <c r="AI25" s="41" t="str">
        <f t="shared" si="5"/>
        <v/>
      </c>
    </row>
    <row r="26" spans="1:39" x14ac:dyDescent="0.25">
      <c r="A26" s="21"/>
      <c r="B26" s="238"/>
      <c r="C26" s="239"/>
      <c r="D26" s="239"/>
      <c r="E26" s="239"/>
      <c r="F26" s="240"/>
      <c r="G26" s="239"/>
      <c r="H26" s="241"/>
      <c r="I26" s="21"/>
      <c r="L26" s="68" t="str">
        <f t="shared" si="6"/>
        <v/>
      </c>
      <c r="N26" s="71" t="str">
        <f>IF($L26="", "", IFERROR(INDEX('Intro &amp; Setup'!$J$23:$J$32, MATCH($L26, 'Intro &amp; Setup'!$B$23:$B$32, 0)), ""))</f>
        <v/>
      </c>
      <c r="O26" s="71" t="str">
        <f>IF($L26="", "", IFERROR(INDEX('Intro &amp; Setup'!$N$23:$N$32, MATCH($L26, 'Intro &amp; Setup'!$B$23:$B$32, 0)), ""))</f>
        <v/>
      </c>
      <c r="Q26" s="63" t="str">
        <f>IF($H26="", "", SUM($H$11:$H26))</f>
        <v/>
      </c>
      <c r="R26" s="28" t="str">
        <f>IF($L26="", "", SUMIF($L$11:$L26, $L26, $H$11:$H26))</f>
        <v/>
      </c>
      <c r="S26" s="27" t="str">
        <f>IF('Intro &amp; Setup'!$BM$13='Intro &amp; Setup'!$BM$12, $R26, $Q26)</f>
        <v/>
      </c>
      <c r="T26" s="28" t="str">
        <f t="shared" si="0"/>
        <v/>
      </c>
      <c r="U26" s="8" t="str">
        <f t="shared" si="1"/>
        <v/>
      </c>
      <c r="V26" s="28" t="str">
        <f>IF($T26="", "", $T26-SUM($V$11:$V25))</f>
        <v/>
      </c>
      <c r="W26" s="28" t="str">
        <f>IF($U26="", "", $U26-SUM($W$11:$W25))</f>
        <v/>
      </c>
      <c r="X26" s="28" t="str">
        <f t="shared" si="2"/>
        <v/>
      </c>
      <c r="Y26" s="34" t="str">
        <f t="shared" si="7"/>
        <v/>
      </c>
      <c r="Z26" s="35" t="str">
        <f t="shared" si="8"/>
        <v/>
      </c>
      <c r="AA26" s="36" t="str">
        <f t="shared" si="3"/>
        <v/>
      </c>
      <c r="AC26" s="41" t="str">
        <f>IF($B26="", "", IF(OR($B26&lt;'Intro &amp; Setup'!$BM$3, $B26&gt;'Intro &amp; Setup'!$BM$5), "X", ""))</f>
        <v/>
      </c>
      <c r="AE26" s="41" t="str">
        <f t="shared" si="4"/>
        <v/>
      </c>
      <c r="AG26" s="41" t="str">
        <f>IF($F26="", "", IF(COUNTIF('Intro &amp; Setup'!$T$17:$T$26, $F26)=0, "X", ""))</f>
        <v/>
      </c>
      <c r="AI26" s="41" t="str">
        <f t="shared" si="5"/>
        <v/>
      </c>
    </row>
    <row r="27" spans="1:39" x14ac:dyDescent="0.25">
      <c r="A27" s="21"/>
      <c r="B27" s="238"/>
      <c r="C27" s="239"/>
      <c r="D27" s="239"/>
      <c r="E27" s="239"/>
      <c r="F27" s="240"/>
      <c r="G27" s="239"/>
      <c r="H27" s="241"/>
      <c r="I27" s="21"/>
      <c r="L27" s="68" t="str">
        <f t="shared" si="6"/>
        <v/>
      </c>
      <c r="N27" s="71" t="str">
        <f>IF($L27="", "", IFERROR(INDEX('Intro &amp; Setup'!$J$23:$J$32, MATCH($L27, 'Intro &amp; Setup'!$B$23:$B$32, 0)), ""))</f>
        <v/>
      </c>
      <c r="O27" s="71" t="str">
        <f>IF($L27="", "", IFERROR(INDEX('Intro &amp; Setup'!$N$23:$N$32, MATCH($L27, 'Intro &amp; Setup'!$B$23:$B$32, 0)), ""))</f>
        <v/>
      </c>
      <c r="Q27" s="63" t="str">
        <f>IF($H27="", "", SUM($H$11:$H27))</f>
        <v/>
      </c>
      <c r="R27" s="28" t="str">
        <f>IF($L27="", "", SUMIF($L$11:$L27, $L27, $H$11:$H27))</f>
        <v/>
      </c>
      <c r="S27" s="27" t="str">
        <f>IF('Intro &amp; Setup'!$BM$13='Intro &amp; Setup'!$BM$12, $R27, $Q27)</f>
        <v/>
      </c>
      <c r="T27" s="28" t="str">
        <f t="shared" si="0"/>
        <v/>
      </c>
      <c r="U27" s="8" t="str">
        <f t="shared" si="1"/>
        <v/>
      </c>
      <c r="V27" s="28" t="str">
        <f>IF($T27="", "", $T27-SUM($V$11:$V26))</f>
        <v/>
      </c>
      <c r="W27" s="28" t="str">
        <f>IF($U27="", "", $U27-SUM($W$11:$W26))</f>
        <v/>
      </c>
      <c r="X27" s="28" t="str">
        <f t="shared" si="2"/>
        <v/>
      </c>
      <c r="Y27" s="34" t="str">
        <f t="shared" si="7"/>
        <v/>
      </c>
      <c r="Z27" s="35" t="str">
        <f t="shared" si="8"/>
        <v/>
      </c>
      <c r="AA27" s="36" t="str">
        <f t="shared" si="3"/>
        <v/>
      </c>
      <c r="AC27" s="41" t="str">
        <f>IF($B27="", "", IF(OR($B27&lt;'Intro &amp; Setup'!$BM$3, $B27&gt;'Intro &amp; Setup'!$BM$5), "X", ""))</f>
        <v/>
      </c>
      <c r="AE27" s="41" t="str">
        <f t="shared" si="4"/>
        <v/>
      </c>
      <c r="AG27" s="41" t="str">
        <f>IF($F27="", "", IF(COUNTIF('Intro &amp; Setup'!$T$17:$T$26, $F27)=0, "X", ""))</f>
        <v/>
      </c>
      <c r="AI27" s="41" t="str">
        <f t="shared" si="5"/>
        <v/>
      </c>
    </row>
    <row r="28" spans="1:39" x14ac:dyDescent="0.25">
      <c r="A28" s="21"/>
      <c r="B28" s="238"/>
      <c r="C28" s="239"/>
      <c r="D28" s="239"/>
      <c r="E28" s="239"/>
      <c r="F28" s="240"/>
      <c r="G28" s="239"/>
      <c r="H28" s="241"/>
      <c r="I28" s="21"/>
      <c r="L28" s="68" t="str">
        <f t="shared" si="6"/>
        <v/>
      </c>
      <c r="N28" s="71" t="str">
        <f>IF($L28="", "", IFERROR(INDEX('Intro &amp; Setup'!$J$23:$J$32, MATCH($L28, 'Intro &amp; Setup'!$B$23:$B$32, 0)), ""))</f>
        <v/>
      </c>
      <c r="O28" s="71" t="str">
        <f>IF($L28="", "", IFERROR(INDEX('Intro &amp; Setup'!$N$23:$N$32, MATCH($L28, 'Intro &amp; Setup'!$B$23:$B$32, 0)), ""))</f>
        <v/>
      </c>
      <c r="Q28" s="63" t="str">
        <f>IF($H28="", "", SUM($H$11:$H28))</f>
        <v/>
      </c>
      <c r="R28" s="28" t="str">
        <f>IF($L28="", "", SUMIF($L$11:$L28, $L28, $H$11:$H28))</f>
        <v/>
      </c>
      <c r="S28" s="27" t="str">
        <f>IF('Intro &amp; Setup'!$BM$13='Intro &amp; Setup'!$BM$12, $R28, $Q28)</f>
        <v/>
      </c>
      <c r="T28" s="28" t="str">
        <f t="shared" si="0"/>
        <v/>
      </c>
      <c r="U28" s="8" t="str">
        <f t="shared" si="1"/>
        <v/>
      </c>
      <c r="V28" s="28" t="str">
        <f>IF($T28="", "", $T28-SUM($V$11:$V27))</f>
        <v/>
      </c>
      <c r="W28" s="28" t="str">
        <f>IF($U28="", "", $U28-SUM($W$11:$W27))</f>
        <v/>
      </c>
      <c r="X28" s="28" t="str">
        <f t="shared" si="2"/>
        <v/>
      </c>
      <c r="Y28" s="34" t="str">
        <f t="shared" si="7"/>
        <v/>
      </c>
      <c r="Z28" s="35" t="str">
        <f t="shared" si="8"/>
        <v/>
      </c>
      <c r="AA28" s="36" t="str">
        <f t="shared" si="3"/>
        <v/>
      </c>
      <c r="AC28" s="41" t="str">
        <f>IF($B28="", "", IF(OR($B28&lt;'Intro &amp; Setup'!$BM$3, $B28&gt;'Intro &amp; Setup'!$BM$5), "X", ""))</f>
        <v/>
      </c>
      <c r="AE28" s="41" t="str">
        <f t="shared" si="4"/>
        <v/>
      </c>
      <c r="AG28" s="41" t="str">
        <f>IF($F28="", "", IF(COUNTIF('Intro &amp; Setup'!$T$17:$T$26, $F28)=0, "X", ""))</f>
        <v/>
      </c>
      <c r="AI28" s="41" t="str">
        <f t="shared" si="5"/>
        <v/>
      </c>
    </row>
    <row r="29" spans="1:39" x14ac:dyDescent="0.25">
      <c r="A29" s="21"/>
      <c r="B29" s="238"/>
      <c r="C29" s="239"/>
      <c r="D29" s="239"/>
      <c r="E29" s="239"/>
      <c r="F29" s="240"/>
      <c r="G29" s="239"/>
      <c r="H29" s="241"/>
      <c r="I29" s="21"/>
      <c r="L29" s="68" t="str">
        <f t="shared" si="6"/>
        <v/>
      </c>
      <c r="N29" s="71" t="str">
        <f>IF($L29="", "", IFERROR(INDEX('Intro &amp; Setup'!$J$23:$J$32, MATCH($L29, 'Intro &amp; Setup'!$B$23:$B$32, 0)), ""))</f>
        <v/>
      </c>
      <c r="O29" s="71" t="str">
        <f>IF($L29="", "", IFERROR(INDEX('Intro &amp; Setup'!$N$23:$N$32, MATCH($L29, 'Intro &amp; Setup'!$B$23:$B$32, 0)), ""))</f>
        <v/>
      </c>
      <c r="Q29" s="63" t="str">
        <f>IF($H29="", "", SUM($H$11:$H29))</f>
        <v/>
      </c>
      <c r="R29" s="28" t="str">
        <f>IF($L29="", "", SUMIF($L$11:$L29, $L29, $H$11:$H29))</f>
        <v/>
      </c>
      <c r="S29" s="27" t="str">
        <f>IF('Intro &amp; Setup'!$BM$13='Intro &amp; Setup'!$BM$12, $R29, $Q29)</f>
        <v/>
      </c>
      <c r="T29" s="28" t="str">
        <f t="shared" si="0"/>
        <v/>
      </c>
      <c r="U29" s="8" t="str">
        <f t="shared" si="1"/>
        <v/>
      </c>
      <c r="V29" s="28" t="str">
        <f>IF($T29="", "", $T29-SUM($V$11:$V28))</f>
        <v/>
      </c>
      <c r="W29" s="28" t="str">
        <f>IF($U29="", "", $U29-SUM($W$11:$W28))</f>
        <v/>
      </c>
      <c r="X29" s="28" t="str">
        <f t="shared" si="2"/>
        <v/>
      </c>
      <c r="Y29" s="34" t="str">
        <f t="shared" si="7"/>
        <v/>
      </c>
      <c r="Z29" s="35" t="str">
        <f t="shared" si="8"/>
        <v/>
      </c>
      <c r="AA29" s="36" t="str">
        <f t="shared" si="3"/>
        <v/>
      </c>
      <c r="AC29" s="41" t="str">
        <f>IF($B29="", "", IF(OR($B29&lt;'Intro &amp; Setup'!$BM$3, $B29&gt;'Intro &amp; Setup'!$BM$5), "X", ""))</f>
        <v/>
      </c>
      <c r="AE29" s="41" t="str">
        <f t="shared" si="4"/>
        <v/>
      </c>
      <c r="AG29" s="41" t="str">
        <f>IF($F29="", "", IF(COUNTIF('Intro &amp; Setup'!$T$17:$T$26, $F29)=0, "X", ""))</f>
        <v/>
      </c>
      <c r="AI29" s="41" t="str">
        <f t="shared" si="5"/>
        <v/>
      </c>
    </row>
    <row r="30" spans="1:39" x14ac:dyDescent="0.25">
      <c r="A30" s="21"/>
      <c r="B30" s="238"/>
      <c r="C30" s="239"/>
      <c r="D30" s="239"/>
      <c r="E30" s="239"/>
      <c r="F30" s="240"/>
      <c r="G30" s="239"/>
      <c r="H30" s="241"/>
      <c r="I30" s="21"/>
      <c r="L30" s="68" t="str">
        <f t="shared" si="6"/>
        <v/>
      </c>
      <c r="N30" s="71" t="str">
        <f>IF($L30="", "", IFERROR(INDEX('Intro &amp; Setup'!$J$23:$J$32, MATCH($L30, 'Intro &amp; Setup'!$B$23:$B$32, 0)), ""))</f>
        <v/>
      </c>
      <c r="O30" s="71" t="str">
        <f>IF($L30="", "", IFERROR(INDEX('Intro &amp; Setup'!$N$23:$N$32, MATCH($L30, 'Intro &amp; Setup'!$B$23:$B$32, 0)), ""))</f>
        <v/>
      </c>
      <c r="Q30" s="63" t="str">
        <f>IF($H30="", "", SUM($H$11:$H30))</f>
        <v/>
      </c>
      <c r="R30" s="28" t="str">
        <f>IF($L30="", "", SUMIF($L$11:$L30, $L30, $H$11:$H30))</f>
        <v/>
      </c>
      <c r="S30" s="27" t="str">
        <f>IF('Intro &amp; Setup'!$BM$13='Intro &amp; Setup'!$BM$12, $R30, $Q30)</f>
        <v/>
      </c>
      <c r="T30" s="28" t="str">
        <f t="shared" si="0"/>
        <v/>
      </c>
      <c r="U30" s="8" t="str">
        <f t="shared" si="1"/>
        <v/>
      </c>
      <c r="V30" s="28" t="str">
        <f>IF($T30="", "", $T30-SUM($V$11:$V29))</f>
        <v/>
      </c>
      <c r="W30" s="28" t="str">
        <f>IF($U30="", "", $U30-SUM($W$11:$W29))</f>
        <v/>
      </c>
      <c r="X30" s="28" t="str">
        <f t="shared" si="2"/>
        <v/>
      </c>
      <c r="Y30" s="34" t="str">
        <f t="shared" si="7"/>
        <v/>
      </c>
      <c r="Z30" s="35" t="str">
        <f t="shared" si="8"/>
        <v/>
      </c>
      <c r="AA30" s="36" t="str">
        <f t="shared" si="3"/>
        <v/>
      </c>
      <c r="AC30" s="41" t="str">
        <f>IF($B30="", "", IF(OR($B30&lt;'Intro &amp; Setup'!$BM$3, $B30&gt;'Intro &amp; Setup'!$BM$5), "X", ""))</f>
        <v/>
      </c>
      <c r="AE30" s="41" t="str">
        <f t="shared" si="4"/>
        <v/>
      </c>
      <c r="AG30" s="41" t="str">
        <f>IF($F30="", "", IF(COUNTIF('Intro &amp; Setup'!$T$17:$T$26, $F30)=0, "X", ""))</f>
        <v/>
      </c>
      <c r="AI30" s="41" t="str">
        <f t="shared" si="5"/>
        <v/>
      </c>
    </row>
    <row r="31" spans="1:39" x14ac:dyDescent="0.25">
      <c r="A31" s="21"/>
      <c r="B31" s="238"/>
      <c r="C31" s="239"/>
      <c r="D31" s="239"/>
      <c r="E31" s="239"/>
      <c r="F31" s="240"/>
      <c r="G31" s="239"/>
      <c r="H31" s="241"/>
      <c r="I31" s="21"/>
      <c r="L31" s="68" t="str">
        <f t="shared" si="6"/>
        <v/>
      </c>
      <c r="N31" s="71" t="str">
        <f>IF($L31="", "", IFERROR(INDEX('Intro &amp; Setup'!$J$23:$J$32, MATCH($L31, 'Intro &amp; Setup'!$B$23:$B$32, 0)), ""))</f>
        <v/>
      </c>
      <c r="O31" s="71" t="str">
        <f>IF($L31="", "", IFERROR(INDEX('Intro &amp; Setup'!$N$23:$N$32, MATCH($L31, 'Intro &amp; Setup'!$B$23:$B$32, 0)), ""))</f>
        <v/>
      </c>
      <c r="Q31" s="63" t="str">
        <f>IF($H31="", "", SUM($H$11:$H31))</f>
        <v/>
      </c>
      <c r="R31" s="28" t="str">
        <f>IF($L31="", "", SUMIF($L$11:$L31, $L31, $H$11:$H31))</f>
        <v/>
      </c>
      <c r="S31" s="27" t="str">
        <f>IF('Intro &amp; Setup'!$BM$13='Intro &amp; Setup'!$BM$12, $R31, $Q31)</f>
        <v/>
      </c>
      <c r="T31" s="28" t="str">
        <f t="shared" si="0"/>
        <v/>
      </c>
      <c r="U31" s="8" t="str">
        <f t="shared" si="1"/>
        <v/>
      </c>
      <c r="V31" s="28" t="str">
        <f>IF($T31="", "", $T31-SUM($V$11:$V30))</f>
        <v/>
      </c>
      <c r="W31" s="28" t="str">
        <f>IF($U31="", "", $U31-SUM($W$11:$W30))</f>
        <v/>
      </c>
      <c r="X31" s="28" t="str">
        <f t="shared" si="2"/>
        <v/>
      </c>
      <c r="Y31" s="34" t="str">
        <f t="shared" si="7"/>
        <v/>
      </c>
      <c r="Z31" s="35" t="str">
        <f t="shared" si="8"/>
        <v/>
      </c>
      <c r="AA31" s="36" t="str">
        <f t="shared" si="3"/>
        <v/>
      </c>
      <c r="AC31" s="41" t="str">
        <f>IF($B31="", "", IF(OR($B31&lt;'Intro &amp; Setup'!$BM$3, $B31&gt;'Intro &amp; Setup'!$BM$5), "X", ""))</f>
        <v/>
      </c>
      <c r="AE31" s="41" t="str">
        <f t="shared" si="4"/>
        <v/>
      </c>
      <c r="AG31" s="41" t="str">
        <f>IF($F31="", "", IF(COUNTIF('Intro &amp; Setup'!$T$17:$T$26, $F31)=0, "X", ""))</f>
        <v/>
      </c>
      <c r="AI31" s="41" t="str">
        <f t="shared" si="5"/>
        <v/>
      </c>
    </row>
    <row r="32" spans="1:39" x14ac:dyDescent="0.25">
      <c r="A32" s="21"/>
      <c r="B32" s="238"/>
      <c r="C32" s="239"/>
      <c r="D32" s="239"/>
      <c r="E32" s="239"/>
      <c r="F32" s="240"/>
      <c r="G32" s="239"/>
      <c r="H32" s="241"/>
      <c r="I32" s="21"/>
      <c r="L32" s="68" t="str">
        <f t="shared" si="6"/>
        <v/>
      </c>
      <c r="N32" s="71" t="str">
        <f>IF($L32="", "", IFERROR(INDEX('Intro &amp; Setup'!$J$23:$J$32, MATCH($L32, 'Intro &amp; Setup'!$B$23:$B$32, 0)), ""))</f>
        <v/>
      </c>
      <c r="O32" s="71" t="str">
        <f>IF($L32="", "", IFERROR(INDEX('Intro &amp; Setup'!$N$23:$N$32, MATCH($L32, 'Intro &amp; Setup'!$B$23:$B$32, 0)), ""))</f>
        <v/>
      </c>
      <c r="Q32" s="63" t="str">
        <f>IF($H32="", "", SUM($H$11:$H32))</f>
        <v/>
      </c>
      <c r="R32" s="28" t="str">
        <f>IF($L32="", "", SUMIF($L$11:$L32, $L32, $H$11:$H32))</f>
        <v/>
      </c>
      <c r="S32" s="27" t="str">
        <f>IF('Intro &amp; Setup'!$BM$13='Intro &amp; Setup'!$BM$12, $R32, $Q32)</f>
        <v/>
      </c>
      <c r="T32" s="28" t="str">
        <f t="shared" si="0"/>
        <v/>
      </c>
      <c r="U32" s="8" t="str">
        <f t="shared" si="1"/>
        <v/>
      </c>
      <c r="V32" s="28" t="str">
        <f>IF($T32="", "", $T32-SUM($V$11:$V31))</f>
        <v/>
      </c>
      <c r="W32" s="28" t="str">
        <f>IF($U32="", "", $U32-SUM($W$11:$W31))</f>
        <v/>
      </c>
      <c r="X32" s="28" t="str">
        <f t="shared" si="2"/>
        <v/>
      </c>
      <c r="Y32" s="34" t="str">
        <f t="shared" si="7"/>
        <v/>
      </c>
      <c r="Z32" s="35" t="str">
        <f t="shared" si="8"/>
        <v/>
      </c>
      <c r="AA32" s="36" t="str">
        <f t="shared" si="3"/>
        <v/>
      </c>
      <c r="AC32" s="41" t="str">
        <f>IF($B32="", "", IF(OR($B32&lt;'Intro &amp; Setup'!$BM$3, $B32&gt;'Intro &amp; Setup'!$BM$5), "X", ""))</f>
        <v/>
      </c>
      <c r="AE32" s="41" t="str">
        <f t="shared" si="4"/>
        <v/>
      </c>
      <c r="AG32" s="41" t="str">
        <f>IF($F32="", "", IF(COUNTIF('Intro &amp; Setup'!$T$17:$T$26, $F32)=0, "X", ""))</f>
        <v/>
      </c>
      <c r="AI32" s="41" t="str">
        <f t="shared" si="5"/>
        <v/>
      </c>
    </row>
    <row r="33" spans="1:35" x14ac:dyDescent="0.25">
      <c r="A33" s="21"/>
      <c r="B33" s="238"/>
      <c r="C33" s="239"/>
      <c r="D33" s="239"/>
      <c r="E33" s="239"/>
      <c r="F33" s="240"/>
      <c r="G33" s="239"/>
      <c r="H33" s="241"/>
      <c r="I33" s="21"/>
      <c r="L33" s="68" t="str">
        <f t="shared" si="6"/>
        <v/>
      </c>
      <c r="N33" s="71" t="str">
        <f>IF($L33="", "", IFERROR(INDEX('Intro &amp; Setup'!$J$23:$J$32, MATCH($L33, 'Intro &amp; Setup'!$B$23:$B$32, 0)), ""))</f>
        <v/>
      </c>
      <c r="O33" s="71" t="str">
        <f>IF($L33="", "", IFERROR(INDEX('Intro &amp; Setup'!$N$23:$N$32, MATCH($L33, 'Intro &amp; Setup'!$B$23:$B$32, 0)), ""))</f>
        <v/>
      </c>
      <c r="Q33" s="63" t="str">
        <f>IF($H33="", "", SUM($H$11:$H33))</f>
        <v/>
      </c>
      <c r="R33" s="28" t="str">
        <f>IF($L33="", "", SUMIF($L$11:$L33, $L33, $H$11:$H33))</f>
        <v/>
      </c>
      <c r="S33" s="27" t="str">
        <f>IF('Intro &amp; Setup'!$BM$13='Intro &amp; Setup'!$BM$12, $R33, $Q33)</f>
        <v/>
      </c>
      <c r="T33" s="28" t="str">
        <f t="shared" si="0"/>
        <v/>
      </c>
      <c r="U33" s="8" t="str">
        <f t="shared" si="1"/>
        <v/>
      </c>
      <c r="V33" s="28" t="str">
        <f>IF($T33="", "", $T33-SUM($V$11:$V32))</f>
        <v/>
      </c>
      <c r="W33" s="28" t="str">
        <f>IF($U33="", "", $U33-SUM($W$11:$W32))</f>
        <v/>
      </c>
      <c r="X33" s="28" t="str">
        <f t="shared" si="2"/>
        <v/>
      </c>
      <c r="Y33" s="34" t="str">
        <f t="shared" si="7"/>
        <v/>
      </c>
      <c r="Z33" s="35" t="str">
        <f t="shared" si="8"/>
        <v/>
      </c>
      <c r="AA33" s="36" t="str">
        <f t="shared" si="3"/>
        <v/>
      </c>
      <c r="AC33" s="41" t="str">
        <f>IF($B33="", "", IF(OR($B33&lt;'Intro &amp; Setup'!$BM$3, $B33&gt;'Intro &amp; Setup'!$BM$5), "X", ""))</f>
        <v/>
      </c>
      <c r="AE33" s="41" t="str">
        <f t="shared" si="4"/>
        <v/>
      </c>
      <c r="AG33" s="41" t="str">
        <f>IF($F33="", "", IF(COUNTIF('Intro &amp; Setup'!$T$17:$T$26, $F33)=0, "X", ""))</f>
        <v/>
      </c>
      <c r="AI33" s="41" t="str">
        <f t="shared" si="5"/>
        <v/>
      </c>
    </row>
    <row r="34" spans="1:35" x14ac:dyDescent="0.25">
      <c r="A34" s="21"/>
      <c r="B34" s="238"/>
      <c r="C34" s="239"/>
      <c r="D34" s="239"/>
      <c r="E34" s="239"/>
      <c r="F34" s="240"/>
      <c r="G34" s="239"/>
      <c r="H34" s="241"/>
      <c r="I34" s="21"/>
      <c r="L34" s="68" t="str">
        <f t="shared" si="6"/>
        <v/>
      </c>
      <c r="N34" s="71" t="str">
        <f>IF($L34="", "", IFERROR(INDEX('Intro &amp; Setup'!$J$23:$J$32, MATCH($L34, 'Intro &amp; Setup'!$B$23:$B$32, 0)), ""))</f>
        <v/>
      </c>
      <c r="O34" s="71" t="str">
        <f>IF($L34="", "", IFERROR(INDEX('Intro &amp; Setup'!$N$23:$N$32, MATCH($L34, 'Intro &amp; Setup'!$B$23:$B$32, 0)), ""))</f>
        <v/>
      </c>
      <c r="Q34" s="63" t="str">
        <f>IF($H34="", "", SUM($H$11:$H34))</f>
        <v/>
      </c>
      <c r="R34" s="28" t="str">
        <f>IF($L34="", "", SUMIF($L$11:$L34, $L34, $H$11:$H34))</f>
        <v/>
      </c>
      <c r="S34" s="27" t="str">
        <f>IF('Intro &amp; Setup'!$BM$13='Intro &amp; Setup'!$BM$12, $R34, $Q34)</f>
        <v/>
      </c>
      <c r="T34" s="28" t="str">
        <f t="shared" si="0"/>
        <v/>
      </c>
      <c r="U34" s="8" t="str">
        <f t="shared" si="1"/>
        <v/>
      </c>
      <c r="V34" s="28" t="str">
        <f>IF($T34="", "", $T34-SUM($V$11:$V33))</f>
        <v/>
      </c>
      <c r="W34" s="28" t="str">
        <f>IF($U34="", "", $U34-SUM($W$11:$W33))</f>
        <v/>
      </c>
      <c r="X34" s="28" t="str">
        <f t="shared" si="2"/>
        <v/>
      </c>
      <c r="Y34" s="34" t="str">
        <f t="shared" si="7"/>
        <v/>
      </c>
      <c r="Z34" s="35" t="str">
        <f t="shared" si="8"/>
        <v/>
      </c>
      <c r="AA34" s="36" t="str">
        <f t="shared" si="3"/>
        <v/>
      </c>
      <c r="AC34" s="41" t="str">
        <f>IF($B34="", "", IF(OR($B34&lt;'Intro &amp; Setup'!$BM$3, $B34&gt;'Intro &amp; Setup'!$BM$5), "X", ""))</f>
        <v/>
      </c>
      <c r="AE34" s="41" t="str">
        <f t="shared" si="4"/>
        <v/>
      </c>
      <c r="AG34" s="41" t="str">
        <f>IF($F34="", "", IF(COUNTIF('Intro &amp; Setup'!$T$17:$T$26, $F34)=0, "X", ""))</f>
        <v/>
      </c>
      <c r="AI34" s="41" t="str">
        <f t="shared" si="5"/>
        <v/>
      </c>
    </row>
    <row r="35" spans="1:35" x14ac:dyDescent="0.25">
      <c r="A35" s="21"/>
      <c r="B35" s="238"/>
      <c r="C35" s="239"/>
      <c r="D35" s="239"/>
      <c r="E35" s="239"/>
      <c r="F35" s="240"/>
      <c r="G35" s="239"/>
      <c r="H35" s="241"/>
      <c r="I35" s="21"/>
      <c r="L35" s="68" t="str">
        <f t="shared" si="6"/>
        <v/>
      </c>
      <c r="N35" s="71" t="str">
        <f>IF($L35="", "", IFERROR(INDEX('Intro &amp; Setup'!$J$23:$J$32, MATCH($L35, 'Intro &amp; Setup'!$B$23:$B$32, 0)), ""))</f>
        <v/>
      </c>
      <c r="O35" s="71" t="str">
        <f>IF($L35="", "", IFERROR(INDEX('Intro &amp; Setup'!$N$23:$N$32, MATCH($L35, 'Intro &amp; Setup'!$B$23:$B$32, 0)), ""))</f>
        <v/>
      </c>
      <c r="Q35" s="63" t="str">
        <f>IF($H35="", "", SUM($H$11:$H35))</f>
        <v/>
      </c>
      <c r="R35" s="28" t="str">
        <f>IF($L35="", "", SUMIF($L$11:$L35, $L35, $H$11:$H35))</f>
        <v/>
      </c>
      <c r="S35" s="27" t="str">
        <f>IF('Intro &amp; Setup'!$BM$13='Intro &amp; Setup'!$BM$12, $R35, $Q35)</f>
        <v/>
      </c>
      <c r="T35" s="28" t="str">
        <f t="shared" si="0"/>
        <v/>
      </c>
      <c r="U35" s="8" t="str">
        <f t="shared" si="1"/>
        <v/>
      </c>
      <c r="V35" s="28" t="str">
        <f>IF($T35="", "", $T35-SUM($V$11:$V34))</f>
        <v/>
      </c>
      <c r="W35" s="28" t="str">
        <f>IF($U35="", "", $U35-SUM($W$11:$W34))</f>
        <v/>
      </c>
      <c r="X35" s="28" t="str">
        <f t="shared" si="2"/>
        <v/>
      </c>
      <c r="Y35" s="34" t="str">
        <f t="shared" si="7"/>
        <v/>
      </c>
      <c r="Z35" s="35" t="str">
        <f t="shared" si="8"/>
        <v/>
      </c>
      <c r="AA35" s="36" t="str">
        <f t="shared" si="3"/>
        <v/>
      </c>
      <c r="AC35" s="41" t="str">
        <f>IF($B35="", "", IF(OR($B35&lt;'Intro &amp; Setup'!$BM$3, $B35&gt;'Intro &amp; Setup'!$BM$5), "X", ""))</f>
        <v/>
      </c>
      <c r="AE35" s="41" t="str">
        <f t="shared" si="4"/>
        <v/>
      </c>
      <c r="AG35" s="41" t="str">
        <f>IF($F35="", "", IF(COUNTIF('Intro &amp; Setup'!$T$17:$T$26, $F35)=0, "X", ""))</f>
        <v/>
      </c>
      <c r="AI35" s="41" t="str">
        <f t="shared" si="5"/>
        <v/>
      </c>
    </row>
    <row r="36" spans="1:35" x14ac:dyDescent="0.25">
      <c r="A36" s="21"/>
      <c r="B36" s="238"/>
      <c r="C36" s="239"/>
      <c r="D36" s="239"/>
      <c r="E36" s="239"/>
      <c r="F36" s="240"/>
      <c r="G36" s="239"/>
      <c r="H36" s="241"/>
      <c r="I36" s="21"/>
      <c r="L36" s="68" t="str">
        <f t="shared" si="6"/>
        <v/>
      </c>
      <c r="N36" s="71" t="str">
        <f>IF($L36="", "", IFERROR(INDEX('Intro &amp; Setup'!$J$23:$J$32, MATCH($L36, 'Intro &amp; Setup'!$B$23:$B$32, 0)), ""))</f>
        <v/>
      </c>
      <c r="O36" s="71" t="str">
        <f>IF($L36="", "", IFERROR(INDEX('Intro &amp; Setup'!$N$23:$N$32, MATCH($L36, 'Intro &amp; Setup'!$B$23:$B$32, 0)), ""))</f>
        <v/>
      </c>
      <c r="Q36" s="63" t="str">
        <f>IF($H36="", "", SUM($H$11:$H36))</f>
        <v/>
      </c>
      <c r="R36" s="28" t="str">
        <f>IF($L36="", "", SUMIF($L$11:$L36, $L36, $H$11:$H36))</f>
        <v/>
      </c>
      <c r="S36" s="27" t="str">
        <f>IF('Intro &amp; Setup'!$BM$13='Intro &amp; Setup'!$BM$12, $R36, $Q36)</f>
        <v/>
      </c>
      <c r="T36" s="28" t="str">
        <f t="shared" si="0"/>
        <v/>
      </c>
      <c r="U36" s="8" t="str">
        <f t="shared" si="1"/>
        <v/>
      </c>
      <c r="V36" s="28" t="str">
        <f>IF($T36="", "", $T36-SUM($V$11:$V35))</f>
        <v/>
      </c>
      <c r="W36" s="28" t="str">
        <f>IF($U36="", "", $U36-SUM($W$11:$W35))</f>
        <v/>
      </c>
      <c r="X36" s="28" t="str">
        <f t="shared" si="2"/>
        <v/>
      </c>
      <c r="Y36" s="34" t="str">
        <f t="shared" si="7"/>
        <v/>
      </c>
      <c r="Z36" s="35" t="str">
        <f t="shared" si="8"/>
        <v/>
      </c>
      <c r="AA36" s="36" t="str">
        <f t="shared" si="3"/>
        <v/>
      </c>
      <c r="AC36" s="41" t="str">
        <f>IF($B36="", "", IF(OR($B36&lt;'Intro &amp; Setup'!$BM$3, $B36&gt;'Intro &amp; Setup'!$BM$5), "X", ""))</f>
        <v/>
      </c>
      <c r="AE36" s="41" t="str">
        <f t="shared" si="4"/>
        <v/>
      </c>
      <c r="AG36" s="41" t="str">
        <f>IF($F36="", "", IF(COUNTIF('Intro &amp; Setup'!$T$17:$T$26, $F36)=0, "X", ""))</f>
        <v/>
      </c>
      <c r="AI36" s="41" t="str">
        <f t="shared" si="5"/>
        <v/>
      </c>
    </row>
    <row r="37" spans="1:35" x14ac:dyDescent="0.25">
      <c r="A37" s="21"/>
      <c r="B37" s="238"/>
      <c r="C37" s="239"/>
      <c r="D37" s="239"/>
      <c r="E37" s="239"/>
      <c r="F37" s="240"/>
      <c r="G37" s="239"/>
      <c r="H37" s="241"/>
      <c r="I37" s="21"/>
      <c r="L37" s="68" t="str">
        <f t="shared" si="6"/>
        <v/>
      </c>
      <c r="N37" s="71" t="str">
        <f>IF($L37="", "", IFERROR(INDEX('Intro &amp; Setup'!$J$23:$J$32, MATCH($L37, 'Intro &amp; Setup'!$B$23:$B$32, 0)), ""))</f>
        <v/>
      </c>
      <c r="O37" s="71" t="str">
        <f>IF($L37="", "", IFERROR(INDEX('Intro &amp; Setup'!$N$23:$N$32, MATCH($L37, 'Intro &amp; Setup'!$B$23:$B$32, 0)), ""))</f>
        <v/>
      </c>
      <c r="Q37" s="63" t="str">
        <f>IF($H37="", "", SUM($H$11:$H37))</f>
        <v/>
      </c>
      <c r="R37" s="28" t="str">
        <f>IF($L37="", "", SUMIF($L$11:$L37, $L37, $H$11:$H37))</f>
        <v/>
      </c>
      <c r="S37" s="27" t="str">
        <f>IF('Intro &amp; Setup'!$BM$13='Intro &amp; Setup'!$BM$12, $R37, $Q37)</f>
        <v/>
      </c>
      <c r="T37" s="28" t="str">
        <f t="shared" si="0"/>
        <v/>
      </c>
      <c r="U37" s="8" t="str">
        <f t="shared" si="1"/>
        <v/>
      </c>
      <c r="V37" s="28" t="str">
        <f>IF($T37="", "", $T37-SUM($V$11:$V36))</f>
        <v/>
      </c>
      <c r="W37" s="28" t="str">
        <f>IF($U37="", "", $U37-SUM($W$11:$W36))</f>
        <v/>
      </c>
      <c r="X37" s="28" t="str">
        <f t="shared" si="2"/>
        <v/>
      </c>
      <c r="Y37" s="34" t="str">
        <f t="shared" si="7"/>
        <v/>
      </c>
      <c r="Z37" s="35" t="str">
        <f t="shared" si="8"/>
        <v/>
      </c>
      <c r="AA37" s="36" t="str">
        <f t="shared" si="3"/>
        <v/>
      </c>
      <c r="AC37" s="41" t="str">
        <f>IF($B37="", "", IF(OR($B37&lt;'Intro &amp; Setup'!$BM$3, $B37&gt;'Intro &amp; Setup'!$BM$5), "X", ""))</f>
        <v/>
      </c>
      <c r="AE37" s="41" t="str">
        <f t="shared" si="4"/>
        <v/>
      </c>
      <c r="AG37" s="41" t="str">
        <f>IF($F37="", "", IF(COUNTIF('Intro &amp; Setup'!$T$17:$T$26, $F37)=0, "X", ""))</f>
        <v/>
      </c>
      <c r="AI37" s="41" t="str">
        <f t="shared" si="5"/>
        <v/>
      </c>
    </row>
    <row r="38" spans="1:35" x14ac:dyDescent="0.25">
      <c r="A38" s="21"/>
      <c r="B38" s="238"/>
      <c r="C38" s="239"/>
      <c r="D38" s="239"/>
      <c r="E38" s="239"/>
      <c r="F38" s="240"/>
      <c r="G38" s="239"/>
      <c r="H38" s="241"/>
      <c r="I38" s="21"/>
      <c r="L38" s="68" t="str">
        <f t="shared" si="6"/>
        <v/>
      </c>
      <c r="N38" s="71" t="str">
        <f>IF($L38="", "", IFERROR(INDEX('Intro &amp; Setup'!$J$23:$J$32, MATCH($L38, 'Intro &amp; Setup'!$B$23:$B$32, 0)), ""))</f>
        <v/>
      </c>
      <c r="O38" s="71" t="str">
        <f>IF($L38="", "", IFERROR(INDEX('Intro &amp; Setup'!$N$23:$N$32, MATCH($L38, 'Intro &amp; Setup'!$B$23:$B$32, 0)), ""))</f>
        <v/>
      </c>
      <c r="Q38" s="63" t="str">
        <f>IF($H38="", "", SUM($H$11:$H38))</f>
        <v/>
      </c>
      <c r="R38" s="28" t="str">
        <f>IF($L38="", "", SUMIF($L$11:$L38, $L38, $H$11:$H38))</f>
        <v/>
      </c>
      <c r="S38" s="27" t="str">
        <f>IF('Intro &amp; Setup'!$BM$13='Intro &amp; Setup'!$BM$12, $R38, $Q38)</f>
        <v/>
      </c>
      <c r="T38" s="28" t="str">
        <f t="shared" si="0"/>
        <v/>
      </c>
      <c r="U38" s="8" t="str">
        <f t="shared" si="1"/>
        <v/>
      </c>
      <c r="V38" s="28" t="str">
        <f>IF($T38="", "", $T38-SUM($V$11:$V37))</f>
        <v/>
      </c>
      <c r="W38" s="28" t="str">
        <f>IF($U38="", "", $U38-SUM($W$11:$W37))</f>
        <v/>
      </c>
      <c r="X38" s="28" t="str">
        <f t="shared" si="2"/>
        <v/>
      </c>
      <c r="Y38" s="34" t="str">
        <f t="shared" si="7"/>
        <v/>
      </c>
      <c r="Z38" s="35" t="str">
        <f t="shared" si="8"/>
        <v/>
      </c>
      <c r="AA38" s="36" t="str">
        <f t="shared" si="3"/>
        <v/>
      </c>
      <c r="AC38" s="41" t="str">
        <f>IF($B38="", "", IF(OR($B38&lt;'Intro &amp; Setup'!$BM$3, $B38&gt;'Intro &amp; Setup'!$BM$5), "X", ""))</f>
        <v/>
      </c>
      <c r="AE38" s="41" t="str">
        <f t="shared" si="4"/>
        <v/>
      </c>
      <c r="AG38" s="41" t="str">
        <f>IF($F38="", "", IF(COUNTIF('Intro &amp; Setup'!$T$17:$T$26, $F38)=0, "X", ""))</f>
        <v/>
      </c>
      <c r="AI38" s="41" t="str">
        <f t="shared" si="5"/>
        <v/>
      </c>
    </row>
    <row r="39" spans="1:35" x14ac:dyDescent="0.25">
      <c r="A39" s="21"/>
      <c r="B39" s="238"/>
      <c r="C39" s="239"/>
      <c r="D39" s="239"/>
      <c r="E39" s="239"/>
      <c r="F39" s="240"/>
      <c r="G39" s="239"/>
      <c r="H39" s="241"/>
      <c r="I39" s="21"/>
      <c r="L39" s="68" t="str">
        <f t="shared" si="6"/>
        <v/>
      </c>
      <c r="N39" s="71" t="str">
        <f>IF($L39="", "", IFERROR(INDEX('Intro &amp; Setup'!$J$23:$J$32, MATCH($L39, 'Intro &amp; Setup'!$B$23:$B$32, 0)), ""))</f>
        <v/>
      </c>
      <c r="O39" s="71" t="str">
        <f>IF($L39="", "", IFERROR(INDEX('Intro &amp; Setup'!$N$23:$N$32, MATCH($L39, 'Intro &amp; Setup'!$B$23:$B$32, 0)), ""))</f>
        <v/>
      </c>
      <c r="Q39" s="63" t="str">
        <f>IF($H39="", "", SUM($H$11:$H39))</f>
        <v/>
      </c>
      <c r="R39" s="28" t="str">
        <f>IF($L39="", "", SUMIF($L$11:$L39, $L39, $H$11:$H39))</f>
        <v/>
      </c>
      <c r="S39" s="27" t="str">
        <f>IF('Intro &amp; Setup'!$BM$13='Intro &amp; Setup'!$BM$12, $R39, $Q39)</f>
        <v/>
      </c>
      <c r="T39" s="28" t="str">
        <f t="shared" si="0"/>
        <v/>
      </c>
      <c r="U39" s="8" t="str">
        <f t="shared" si="1"/>
        <v/>
      </c>
      <c r="V39" s="28" t="str">
        <f>IF($T39="", "", $T39-SUM($V$11:$V38))</f>
        <v/>
      </c>
      <c r="W39" s="28" t="str">
        <f>IF($U39="", "", $U39-SUM($W$11:$W38))</f>
        <v/>
      </c>
      <c r="X39" s="28" t="str">
        <f t="shared" si="2"/>
        <v/>
      </c>
      <c r="Y39" s="34" t="str">
        <f t="shared" si="7"/>
        <v/>
      </c>
      <c r="Z39" s="35" t="str">
        <f t="shared" si="8"/>
        <v/>
      </c>
      <c r="AA39" s="36" t="str">
        <f t="shared" si="3"/>
        <v/>
      </c>
      <c r="AC39" s="41" t="str">
        <f>IF($B39="", "", IF(OR($B39&lt;'Intro &amp; Setup'!$BM$3, $B39&gt;'Intro &amp; Setup'!$BM$5), "X", ""))</f>
        <v/>
      </c>
      <c r="AE39" s="41" t="str">
        <f t="shared" si="4"/>
        <v/>
      </c>
      <c r="AG39" s="41" t="str">
        <f>IF($F39="", "", IF(COUNTIF('Intro &amp; Setup'!$T$17:$T$26, $F39)=0, "X", ""))</f>
        <v/>
      </c>
      <c r="AI39" s="41" t="str">
        <f t="shared" si="5"/>
        <v/>
      </c>
    </row>
    <row r="40" spans="1:35" x14ac:dyDescent="0.25">
      <c r="A40" s="21"/>
      <c r="B40" s="238"/>
      <c r="C40" s="239"/>
      <c r="D40" s="239"/>
      <c r="E40" s="239"/>
      <c r="F40" s="240"/>
      <c r="G40" s="239"/>
      <c r="H40" s="241"/>
      <c r="I40" s="21"/>
      <c r="L40" s="68" t="str">
        <f t="shared" si="6"/>
        <v/>
      </c>
      <c r="N40" s="71" t="str">
        <f>IF($L40="", "", IFERROR(INDEX('Intro &amp; Setup'!$J$23:$J$32, MATCH($L40, 'Intro &amp; Setup'!$B$23:$B$32, 0)), ""))</f>
        <v/>
      </c>
      <c r="O40" s="71" t="str">
        <f>IF($L40="", "", IFERROR(INDEX('Intro &amp; Setup'!$N$23:$N$32, MATCH($L40, 'Intro &amp; Setup'!$B$23:$B$32, 0)), ""))</f>
        <v/>
      </c>
      <c r="Q40" s="63" t="str">
        <f>IF($H40="", "", SUM($H$11:$H40))</f>
        <v/>
      </c>
      <c r="R40" s="28" t="str">
        <f>IF($L40="", "", SUMIF($L$11:$L40, $L40, $H$11:$H40))</f>
        <v/>
      </c>
      <c r="S40" s="27" t="str">
        <f>IF('Intro &amp; Setup'!$BM$13='Intro &amp; Setup'!$BM$12, $R40, $Q40)</f>
        <v/>
      </c>
      <c r="T40" s="28" t="str">
        <f t="shared" si="0"/>
        <v/>
      </c>
      <c r="U40" s="8" t="str">
        <f t="shared" si="1"/>
        <v/>
      </c>
      <c r="V40" s="28" t="str">
        <f>IF($T40="", "", $T40-SUM($V$11:$V39))</f>
        <v/>
      </c>
      <c r="W40" s="28" t="str">
        <f>IF($U40="", "", $U40-SUM($W$11:$W39))</f>
        <v/>
      </c>
      <c r="X40" s="28" t="str">
        <f t="shared" si="2"/>
        <v/>
      </c>
      <c r="Y40" s="34" t="str">
        <f t="shared" si="7"/>
        <v/>
      </c>
      <c r="Z40" s="35" t="str">
        <f t="shared" si="8"/>
        <v/>
      </c>
      <c r="AA40" s="36" t="str">
        <f t="shared" si="3"/>
        <v/>
      </c>
      <c r="AC40" s="41" t="str">
        <f>IF($B40="", "", IF(OR($B40&lt;'Intro &amp; Setup'!$BM$3, $B40&gt;'Intro &amp; Setup'!$BM$5), "X", ""))</f>
        <v/>
      </c>
      <c r="AE40" s="41" t="str">
        <f t="shared" si="4"/>
        <v/>
      </c>
      <c r="AG40" s="41" t="str">
        <f>IF($F40="", "", IF(COUNTIF('Intro &amp; Setup'!$T$17:$T$26, $F40)=0, "X", ""))</f>
        <v/>
      </c>
      <c r="AI40" s="41" t="str">
        <f t="shared" si="5"/>
        <v/>
      </c>
    </row>
    <row r="41" spans="1:35" x14ac:dyDescent="0.25">
      <c r="A41" s="21"/>
      <c r="B41" s="238"/>
      <c r="C41" s="239"/>
      <c r="D41" s="239"/>
      <c r="E41" s="239"/>
      <c r="F41" s="240"/>
      <c r="G41" s="239"/>
      <c r="H41" s="241"/>
      <c r="I41" s="21"/>
      <c r="L41" s="68" t="str">
        <f t="shared" si="6"/>
        <v/>
      </c>
      <c r="N41" s="71" t="str">
        <f>IF($L41="", "", IFERROR(INDEX('Intro &amp; Setup'!$J$23:$J$32, MATCH($L41, 'Intro &amp; Setup'!$B$23:$B$32, 0)), ""))</f>
        <v/>
      </c>
      <c r="O41" s="71" t="str">
        <f>IF($L41="", "", IFERROR(INDEX('Intro &amp; Setup'!$N$23:$N$32, MATCH($L41, 'Intro &amp; Setup'!$B$23:$B$32, 0)), ""))</f>
        <v/>
      </c>
      <c r="Q41" s="63" t="str">
        <f>IF($H41="", "", SUM($H$11:$H41))</f>
        <v/>
      </c>
      <c r="R41" s="28" t="str">
        <f>IF($L41="", "", SUMIF($L$11:$L41, $L41, $H$11:$H41))</f>
        <v/>
      </c>
      <c r="S41" s="27" t="str">
        <f>IF('Intro &amp; Setup'!$BM$13='Intro &amp; Setup'!$BM$12, $R41, $Q41)</f>
        <v/>
      </c>
      <c r="T41" s="28" t="str">
        <f t="shared" si="0"/>
        <v/>
      </c>
      <c r="U41" s="8" t="str">
        <f t="shared" si="1"/>
        <v/>
      </c>
      <c r="V41" s="28" t="str">
        <f>IF($T41="", "", $T41-SUM($V$11:$V40))</f>
        <v/>
      </c>
      <c r="W41" s="28" t="str">
        <f>IF($U41="", "", $U41-SUM($W$11:$W40))</f>
        <v/>
      </c>
      <c r="X41" s="28" t="str">
        <f t="shared" si="2"/>
        <v/>
      </c>
      <c r="Y41" s="34" t="str">
        <f t="shared" si="7"/>
        <v/>
      </c>
      <c r="Z41" s="35" t="str">
        <f t="shared" si="8"/>
        <v/>
      </c>
      <c r="AA41" s="36" t="str">
        <f t="shared" si="3"/>
        <v/>
      </c>
      <c r="AC41" s="41" t="str">
        <f>IF($B41="", "", IF(OR($B41&lt;'Intro &amp; Setup'!$BM$3, $B41&gt;'Intro &amp; Setup'!$BM$5), "X", ""))</f>
        <v/>
      </c>
      <c r="AE41" s="41" t="str">
        <f t="shared" si="4"/>
        <v/>
      </c>
      <c r="AG41" s="41" t="str">
        <f>IF($F41="", "", IF(COUNTIF('Intro &amp; Setup'!$T$17:$T$26, $F41)=0, "X", ""))</f>
        <v/>
      </c>
      <c r="AI41" s="41" t="str">
        <f t="shared" si="5"/>
        <v/>
      </c>
    </row>
    <row r="42" spans="1:35" x14ac:dyDescent="0.25">
      <c r="A42" s="21"/>
      <c r="B42" s="238"/>
      <c r="C42" s="239"/>
      <c r="D42" s="239"/>
      <c r="E42" s="239"/>
      <c r="F42" s="240"/>
      <c r="G42" s="239"/>
      <c r="H42" s="241"/>
      <c r="I42" s="21"/>
      <c r="L42" s="68" t="str">
        <f t="shared" si="6"/>
        <v/>
      </c>
      <c r="N42" s="71" t="str">
        <f>IF($L42="", "", IFERROR(INDEX('Intro &amp; Setup'!$J$23:$J$32, MATCH($L42, 'Intro &amp; Setup'!$B$23:$B$32, 0)), ""))</f>
        <v/>
      </c>
      <c r="O42" s="71" t="str">
        <f>IF($L42="", "", IFERROR(INDEX('Intro &amp; Setup'!$N$23:$N$32, MATCH($L42, 'Intro &amp; Setup'!$B$23:$B$32, 0)), ""))</f>
        <v/>
      </c>
      <c r="Q42" s="63" t="str">
        <f>IF($H42="", "", SUM($H$11:$H42))</f>
        <v/>
      </c>
      <c r="R42" s="28" t="str">
        <f>IF($L42="", "", SUMIF($L$11:$L42, $L42, $H$11:$H42))</f>
        <v/>
      </c>
      <c r="S42" s="27" t="str">
        <f>IF('Intro &amp; Setup'!$BM$13='Intro &amp; Setup'!$BM$12, $R42, $Q42)</f>
        <v/>
      </c>
      <c r="T42" s="28" t="str">
        <f t="shared" si="0"/>
        <v/>
      </c>
      <c r="U42" s="8" t="str">
        <f t="shared" si="1"/>
        <v/>
      </c>
      <c r="V42" s="28" t="str">
        <f>IF($T42="", "", $T42-SUM($V$11:$V41))</f>
        <v/>
      </c>
      <c r="W42" s="28" t="str">
        <f>IF($U42="", "", $U42-SUM($W$11:$W41))</f>
        <v/>
      </c>
      <c r="X42" s="28" t="str">
        <f t="shared" si="2"/>
        <v/>
      </c>
      <c r="Y42" s="34" t="str">
        <f t="shared" si="7"/>
        <v/>
      </c>
      <c r="Z42" s="35" t="str">
        <f t="shared" si="8"/>
        <v/>
      </c>
      <c r="AA42" s="36" t="str">
        <f t="shared" si="3"/>
        <v/>
      </c>
      <c r="AC42" s="41" t="str">
        <f>IF($B42="", "", IF(OR($B42&lt;'Intro &amp; Setup'!$BM$3, $B42&gt;'Intro &amp; Setup'!$BM$5), "X", ""))</f>
        <v/>
      </c>
      <c r="AE42" s="41" t="str">
        <f t="shared" si="4"/>
        <v/>
      </c>
      <c r="AG42" s="41" t="str">
        <f>IF($F42="", "", IF(COUNTIF('Intro &amp; Setup'!$T$17:$T$26, $F42)=0, "X", ""))</f>
        <v/>
      </c>
      <c r="AI42" s="41" t="str">
        <f t="shared" si="5"/>
        <v/>
      </c>
    </row>
    <row r="43" spans="1:35" x14ac:dyDescent="0.25">
      <c r="A43" s="21"/>
      <c r="B43" s="238"/>
      <c r="C43" s="239"/>
      <c r="D43" s="239"/>
      <c r="E43" s="239"/>
      <c r="F43" s="240"/>
      <c r="G43" s="239"/>
      <c r="H43" s="241"/>
      <c r="I43" s="21"/>
      <c r="L43" s="68" t="str">
        <f t="shared" si="6"/>
        <v/>
      </c>
      <c r="N43" s="71" t="str">
        <f>IF($L43="", "", IFERROR(INDEX('Intro &amp; Setup'!$J$23:$J$32, MATCH($L43, 'Intro &amp; Setup'!$B$23:$B$32, 0)), ""))</f>
        <v/>
      </c>
      <c r="O43" s="71" t="str">
        <f>IF($L43="", "", IFERROR(INDEX('Intro &amp; Setup'!$N$23:$N$32, MATCH($L43, 'Intro &amp; Setup'!$B$23:$B$32, 0)), ""))</f>
        <v/>
      </c>
      <c r="Q43" s="63" t="str">
        <f>IF($H43="", "", SUM($H$11:$H43))</f>
        <v/>
      </c>
      <c r="R43" s="28" t="str">
        <f>IF($L43="", "", SUMIF($L$11:$L43, $L43, $H$11:$H43))</f>
        <v/>
      </c>
      <c r="S43" s="27" t="str">
        <f>IF('Intro &amp; Setup'!$BM$13='Intro &amp; Setup'!$BM$12, $R43, $Q43)</f>
        <v/>
      </c>
      <c r="T43" s="28" t="str">
        <f t="shared" si="0"/>
        <v/>
      </c>
      <c r="U43" s="8" t="str">
        <f t="shared" si="1"/>
        <v/>
      </c>
      <c r="V43" s="28" t="str">
        <f>IF($T43="", "", $T43-SUM($V$11:$V42))</f>
        <v/>
      </c>
      <c r="W43" s="28" t="str">
        <f>IF($U43="", "", $U43-SUM($W$11:$W42))</f>
        <v/>
      </c>
      <c r="X43" s="28" t="str">
        <f t="shared" si="2"/>
        <v/>
      </c>
      <c r="Y43" s="34" t="str">
        <f t="shared" si="7"/>
        <v/>
      </c>
      <c r="Z43" s="35" t="str">
        <f t="shared" si="8"/>
        <v/>
      </c>
      <c r="AA43" s="36" t="str">
        <f t="shared" si="3"/>
        <v/>
      </c>
      <c r="AC43" s="41" t="str">
        <f>IF($B43="", "", IF(OR($B43&lt;'Intro &amp; Setup'!$BM$3, $B43&gt;'Intro &amp; Setup'!$BM$5), "X", ""))</f>
        <v/>
      </c>
      <c r="AE43" s="41" t="str">
        <f t="shared" si="4"/>
        <v/>
      </c>
      <c r="AG43" s="41" t="str">
        <f>IF($F43="", "", IF(COUNTIF('Intro &amp; Setup'!$T$17:$T$26, $F43)=0, "X", ""))</f>
        <v/>
      </c>
      <c r="AI43" s="41" t="str">
        <f t="shared" si="5"/>
        <v/>
      </c>
    </row>
    <row r="44" spans="1:35" x14ac:dyDescent="0.25">
      <c r="A44" s="21"/>
      <c r="B44" s="238"/>
      <c r="C44" s="239"/>
      <c r="D44" s="239"/>
      <c r="E44" s="239"/>
      <c r="F44" s="240"/>
      <c r="G44" s="239"/>
      <c r="H44" s="241"/>
      <c r="I44" s="21"/>
      <c r="L44" s="68" t="str">
        <f t="shared" si="6"/>
        <v/>
      </c>
      <c r="N44" s="71" t="str">
        <f>IF($L44="", "", IFERROR(INDEX('Intro &amp; Setup'!$J$23:$J$32, MATCH($L44, 'Intro &amp; Setup'!$B$23:$B$32, 0)), ""))</f>
        <v/>
      </c>
      <c r="O44" s="71" t="str">
        <f>IF($L44="", "", IFERROR(INDEX('Intro &amp; Setup'!$N$23:$N$32, MATCH($L44, 'Intro &amp; Setup'!$B$23:$B$32, 0)), ""))</f>
        <v/>
      </c>
      <c r="Q44" s="63" t="str">
        <f>IF($H44="", "", SUM($H$11:$H44))</f>
        <v/>
      </c>
      <c r="R44" s="28" t="str">
        <f>IF($L44="", "", SUMIF($L$11:$L44, $L44, $H$11:$H44))</f>
        <v/>
      </c>
      <c r="S44" s="27" t="str">
        <f>IF('Intro &amp; Setup'!$BM$13='Intro &amp; Setup'!$BM$12, $R44, $Q44)</f>
        <v/>
      </c>
      <c r="T44" s="28" t="str">
        <f t="shared" si="0"/>
        <v/>
      </c>
      <c r="U44" s="8" t="str">
        <f t="shared" si="1"/>
        <v/>
      </c>
      <c r="V44" s="28" t="str">
        <f>IF($T44="", "", $T44-SUM($V$11:$V43))</f>
        <v/>
      </c>
      <c r="W44" s="28" t="str">
        <f>IF($U44="", "", $U44-SUM($W$11:$W43))</f>
        <v/>
      </c>
      <c r="X44" s="28" t="str">
        <f t="shared" si="2"/>
        <v/>
      </c>
      <c r="Y44" s="34" t="str">
        <f t="shared" si="7"/>
        <v/>
      </c>
      <c r="Z44" s="35" t="str">
        <f t="shared" si="8"/>
        <v/>
      </c>
      <c r="AA44" s="36" t="str">
        <f t="shared" si="3"/>
        <v/>
      </c>
      <c r="AC44" s="41" t="str">
        <f>IF($B44="", "", IF(OR($B44&lt;'Intro &amp; Setup'!$BM$3, $B44&gt;'Intro &amp; Setup'!$BM$5), "X", ""))</f>
        <v/>
      </c>
      <c r="AE44" s="41" t="str">
        <f t="shared" si="4"/>
        <v/>
      </c>
      <c r="AG44" s="41" t="str">
        <f>IF($F44="", "", IF(COUNTIF('Intro &amp; Setup'!$T$17:$T$26, $F44)=0, "X", ""))</f>
        <v/>
      </c>
      <c r="AI44" s="41" t="str">
        <f t="shared" si="5"/>
        <v/>
      </c>
    </row>
    <row r="45" spans="1:35" x14ac:dyDescent="0.25">
      <c r="A45" s="21"/>
      <c r="B45" s="238"/>
      <c r="C45" s="239"/>
      <c r="D45" s="239"/>
      <c r="E45" s="239"/>
      <c r="F45" s="240"/>
      <c r="G45" s="239"/>
      <c r="H45" s="241"/>
      <c r="I45" s="21"/>
      <c r="L45" s="68" t="str">
        <f t="shared" si="6"/>
        <v/>
      </c>
      <c r="N45" s="71" t="str">
        <f>IF($L45="", "", IFERROR(INDEX('Intro &amp; Setup'!$J$23:$J$32, MATCH($L45, 'Intro &amp; Setup'!$B$23:$B$32, 0)), ""))</f>
        <v/>
      </c>
      <c r="O45" s="71" t="str">
        <f>IF($L45="", "", IFERROR(INDEX('Intro &amp; Setup'!$N$23:$N$32, MATCH($L45, 'Intro &amp; Setup'!$B$23:$B$32, 0)), ""))</f>
        <v/>
      </c>
      <c r="Q45" s="63" t="str">
        <f>IF($H45="", "", SUM($H$11:$H45))</f>
        <v/>
      </c>
      <c r="R45" s="28" t="str">
        <f>IF($L45="", "", SUMIF($L$11:$L45, $L45, $H$11:$H45))</f>
        <v/>
      </c>
      <c r="S45" s="27" t="str">
        <f>IF('Intro &amp; Setup'!$BM$13='Intro &amp; Setup'!$BM$12, $R45, $Q45)</f>
        <v/>
      </c>
      <c r="T45" s="28" t="str">
        <f t="shared" si="0"/>
        <v/>
      </c>
      <c r="U45" s="8" t="str">
        <f t="shared" si="1"/>
        <v/>
      </c>
      <c r="V45" s="28" t="str">
        <f>IF($T45="", "", $T45-SUM($V$11:$V44))</f>
        <v/>
      </c>
      <c r="W45" s="28" t="str">
        <f>IF($U45="", "", $U45-SUM($W$11:$W44))</f>
        <v/>
      </c>
      <c r="X45" s="28" t="str">
        <f t="shared" si="2"/>
        <v/>
      </c>
      <c r="Y45" s="34" t="str">
        <f t="shared" si="7"/>
        <v/>
      </c>
      <c r="Z45" s="35" t="str">
        <f t="shared" si="8"/>
        <v/>
      </c>
      <c r="AA45" s="36" t="str">
        <f t="shared" si="3"/>
        <v/>
      </c>
      <c r="AC45" s="41" t="str">
        <f>IF($B45="", "", IF(OR($B45&lt;'Intro &amp; Setup'!$BM$3, $B45&gt;'Intro &amp; Setup'!$BM$5), "X", ""))</f>
        <v/>
      </c>
      <c r="AE45" s="41" t="str">
        <f t="shared" si="4"/>
        <v/>
      </c>
      <c r="AG45" s="41" t="str">
        <f>IF($F45="", "", IF(COUNTIF('Intro &amp; Setup'!$T$17:$T$26, $F45)=0, "X", ""))</f>
        <v/>
      </c>
      <c r="AI45" s="41" t="str">
        <f t="shared" si="5"/>
        <v/>
      </c>
    </row>
    <row r="46" spans="1:35" x14ac:dyDescent="0.25">
      <c r="A46" s="21"/>
      <c r="B46" s="238"/>
      <c r="C46" s="239"/>
      <c r="D46" s="239"/>
      <c r="E46" s="239"/>
      <c r="F46" s="240"/>
      <c r="G46" s="239"/>
      <c r="H46" s="241"/>
      <c r="I46" s="21"/>
      <c r="L46" s="68" t="str">
        <f t="shared" si="6"/>
        <v/>
      </c>
      <c r="N46" s="71" t="str">
        <f>IF($L46="", "", IFERROR(INDEX('Intro &amp; Setup'!$J$23:$J$32, MATCH($L46, 'Intro &amp; Setup'!$B$23:$B$32, 0)), ""))</f>
        <v/>
      </c>
      <c r="O46" s="71" t="str">
        <f>IF($L46="", "", IFERROR(INDEX('Intro &amp; Setup'!$N$23:$N$32, MATCH($L46, 'Intro &amp; Setup'!$B$23:$B$32, 0)), ""))</f>
        <v/>
      </c>
      <c r="Q46" s="63" t="str">
        <f>IF($H46="", "", SUM($H$11:$H46))</f>
        <v/>
      </c>
      <c r="R46" s="28" t="str">
        <f>IF($L46="", "", SUMIF($L$11:$L46, $L46, $H$11:$H46))</f>
        <v/>
      </c>
      <c r="S46" s="27" t="str">
        <f>IF('Intro &amp; Setup'!$BM$13='Intro &amp; Setup'!$BM$12, $R46, $Q46)</f>
        <v/>
      </c>
      <c r="T46" s="28" t="str">
        <f t="shared" si="0"/>
        <v/>
      </c>
      <c r="U46" s="8" t="str">
        <f t="shared" si="1"/>
        <v/>
      </c>
      <c r="V46" s="28" t="str">
        <f>IF($T46="", "", $T46-SUM($V$11:$V45))</f>
        <v/>
      </c>
      <c r="W46" s="28" t="str">
        <f>IF($U46="", "", $U46-SUM($W$11:$W45))</f>
        <v/>
      </c>
      <c r="X46" s="28" t="str">
        <f t="shared" si="2"/>
        <v/>
      </c>
      <c r="Y46" s="34" t="str">
        <f t="shared" si="7"/>
        <v/>
      </c>
      <c r="Z46" s="35" t="str">
        <f t="shared" si="8"/>
        <v/>
      </c>
      <c r="AA46" s="36" t="str">
        <f t="shared" si="3"/>
        <v/>
      </c>
      <c r="AC46" s="41" t="str">
        <f>IF($B46="", "", IF(OR($B46&lt;'Intro &amp; Setup'!$BM$3, $B46&gt;'Intro &amp; Setup'!$BM$5), "X", ""))</f>
        <v/>
      </c>
      <c r="AE46" s="41" t="str">
        <f t="shared" si="4"/>
        <v/>
      </c>
      <c r="AG46" s="41" t="str">
        <f>IF($F46="", "", IF(COUNTIF('Intro &amp; Setup'!$T$17:$T$26, $F46)=0, "X", ""))</f>
        <v/>
      </c>
      <c r="AI46" s="41" t="str">
        <f t="shared" si="5"/>
        <v/>
      </c>
    </row>
    <row r="47" spans="1:35" x14ac:dyDescent="0.25">
      <c r="A47" s="21"/>
      <c r="B47" s="238"/>
      <c r="C47" s="239"/>
      <c r="D47" s="239"/>
      <c r="E47" s="239"/>
      <c r="F47" s="240"/>
      <c r="G47" s="239"/>
      <c r="H47" s="241"/>
      <c r="I47" s="21"/>
      <c r="L47" s="68" t="str">
        <f t="shared" si="6"/>
        <v/>
      </c>
      <c r="N47" s="71" t="str">
        <f>IF($L47="", "", IFERROR(INDEX('Intro &amp; Setup'!$J$23:$J$32, MATCH($L47, 'Intro &amp; Setup'!$B$23:$B$32, 0)), ""))</f>
        <v/>
      </c>
      <c r="O47" s="71" t="str">
        <f>IF($L47="", "", IFERROR(INDEX('Intro &amp; Setup'!$N$23:$N$32, MATCH($L47, 'Intro &amp; Setup'!$B$23:$B$32, 0)), ""))</f>
        <v/>
      </c>
      <c r="Q47" s="63" t="str">
        <f>IF($H47="", "", SUM($H$11:$H47))</f>
        <v/>
      </c>
      <c r="R47" s="28" t="str">
        <f>IF($L47="", "", SUMIF($L$11:$L47, $L47, $H$11:$H47))</f>
        <v/>
      </c>
      <c r="S47" s="27" t="str">
        <f>IF('Intro &amp; Setup'!$BM$13='Intro &amp; Setup'!$BM$12, $R47, $Q47)</f>
        <v/>
      </c>
      <c r="T47" s="28" t="str">
        <f t="shared" si="0"/>
        <v/>
      </c>
      <c r="U47" s="8" t="str">
        <f t="shared" si="1"/>
        <v/>
      </c>
      <c r="V47" s="28" t="str">
        <f>IF($T47="", "", $T47-SUM($V$11:$V46))</f>
        <v/>
      </c>
      <c r="W47" s="28" t="str">
        <f>IF($U47="", "", $U47-SUM($W$11:$W46))</f>
        <v/>
      </c>
      <c r="X47" s="28" t="str">
        <f t="shared" si="2"/>
        <v/>
      </c>
      <c r="Y47" s="34" t="str">
        <f t="shared" si="7"/>
        <v/>
      </c>
      <c r="Z47" s="35" t="str">
        <f t="shared" si="8"/>
        <v/>
      </c>
      <c r="AA47" s="36" t="str">
        <f t="shared" si="3"/>
        <v/>
      </c>
      <c r="AC47" s="41" t="str">
        <f>IF($B47="", "", IF(OR($B47&lt;'Intro &amp; Setup'!$BM$3, $B47&gt;'Intro &amp; Setup'!$BM$5), "X", ""))</f>
        <v/>
      </c>
      <c r="AE47" s="41" t="str">
        <f t="shared" si="4"/>
        <v/>
      </c>
      <c r="AG47" s="41" t="str">
        <f>IF($F47="", "", IF(COUNTIF('Intro &amp; Setup'!$T$17:$T$26, $F47)=0, "X", ""))</f>
        <v/>
      </c>
      <c r="AI47" s="41" t="str">
        <f t="shared" si="5"/>
        <v/>
      </c>
    </row>
    <row r="48" spans="1:35" x14ac:dyDescent="0.25">
      <c r="A48" s="21"/>
      <c r="B48" s="238"/>
      <c r="C48" s="239"/>
      <c r="D48" s="239"/>
      <c r="E48" s="239"/>
      <c r="F48" s="240"/>
      <c r="G48" s="239"/>
      <c r="H48" s="241"/>
      <c r="I48" s="21"/>
      <c r="L48" s="68" t="str">
        <f t="shared" si="6"/>
        <v/>
      </c>
      <c r="N48" s="71" t="str">
        <f>IF($L48="", "", IFERROR(INDEX('Intro &amp; Setup'!$J$23:$J$32, MATCH($L48, 'Intro &amp; Setup'!$B$23:$B$32, 0)), ""))</f>
        <v/>
      </c>
      <c r="O48" s="71" t="str">
        <f>IF($L48="", "", IFERROR(INDEX('Intro &amp; Setup'!$N$23:$N$32, MATCH($L48, 'Intro &amp; Setup'!$B$23:$B$32, 0)), ""))</f>
        <v/>
      </c>
      <c r="Q48" s="63" t="str">
        <f>IF($H48="", "", SUM($H$11:$H48))</f>
        <v/>
      </c>
      <c r="R48" s="28" t="str">
        <f>IF($L48="", "", SUMIF($L$11:$L48, $L48, $H$11:$H48))</f>
        <v/>
      </c>
      <c r="S48" s="27" t="str">
        <f>IF('Intro &amp; Setup'!$BM$13='Intro &amp; Setup'!$BM$12, $R48, $Q48)</f>
        <v/>
      </c>
      <c r="T48" s="28" t="str">
        <f t="shared" si="0"/>
        <v/>
      </c>
      <c r="U48" s="8" t="str">
        <f t="shared" si="1"/>
        <v/>
      </c>
      <c r="V48" s="28" t="str">
        <f>IF($T48="", "", $T48-SUM($V$11:$V47))</f>
        <v/>
      </c>
      <c r="W48" s="28" t="str">
        <f>IF($U48="", "", $U48-SUM($W$11:$W47))</f>
        <v/>
      </c>
      <c r="X48" s="28" t="str">
        <f t="shared" si="2"/>
        <v/>
      </c>
      <c r="Y48" s="34" t="str">
        <f t="shared" si="7"/>
        <v/>
      </c>
      <c r="Z48" s="35" t="str">
        <f t="shared" si="8"/>
        <v/>
      </c>
      <c r="AA48" s="36" t="str">
        <f t="shared" si="3"/>
        <v/>
      </c>
      <c r="AC48" s="41" t="str">
        <f>IF($B48="", "", IF(OR($B48&lt;'Intro &amp; Setup'!$BM$3, $B48&gt;'Intro &amp; Setup'!$BM$5), "X", ""))</f>
        <v/>
      </c>
      <c r="AE48" s="41" t="str">
        <f t="shared" si="4"/>
        <v/>
      </c>
      <c r="AG48" s="41" t="str">
        <f>IF($F48="", "", IF(COUNTIF('Intro &amp; Setup'!$T$17:$T$26, $F48)=0, "X", ""))</f>
        <v/>
      </c>
      <c r="AI48" s="41" t="str">
        <f t="shared" si="5"/>
        <v/>
      </c>
    </row>
    <row r="49" spans="1:35" x14ac:dyDescent="0.25">
      <c r="A49" s="21"/>
      <c r="B49" s="238"/>
      <c r="C49" s="239"/>
      <c r="D49" s="239"/>
      <c r="E49" s="239"/>
      <c r="F49" s="240"/>
      <c r="G49" s="239"/>
      <c r="H49" s="241"/>
      <c r="I49" s="21"/>
      <c r="L49" s="68" t="str">
        <f t="shared" si="6"/>
        <v/>
      </c>
      <c r="N49" s="71" t="str">
        <f>IF($L49="", "", IFERROR(INDEX('Intro &amp; Setup'!$J$23:$J$32, MATCH($L49, 'Intro &amp; Setup'!$B$23:$B$32, 0)), ""))</f>
        <v/>
      </c>
      <c r="O49" s="71" t="str">
        <f>IF($L49="", "", IFERROR(INDEX('Intro &amp; Setup'!$N$23:$N$32, MATCH($L49, 'Intro &amp; Setup'!$B$23:$B$32, 0)), ""))</f>
        <v/>
      </c>
      <c r="Q49" s="63" t="str">
        <f>IF($H49="", "", SUM($H$11:$H49))</f>
        <v/>
      </c>
      <c r="R49" s="28" t="str">
        <f>IF($L49="", "", SUMIF($L$11:$L49, $L49, $H$11:$H49))</f>
        <v/>
      </c>
      <c r="S49" s="27" t="str">
        <f>IF('Intro &amp; Setup'!$BM$13='Intro &amp; Setup'!$BM$12, $R49, $Q49)</f>
        <v/>
      </c>
      <c r="T49" s="28" t="str">
        <f t="shared" si="0"/>
        <v/>
      </c>
      <c r="U49" s="8" t="str">
        <f t="shared" si="1"/>
        <v/>
      </c>
      <c r="V49" s="28" t="str">
        <f>IF($T49="", "", $T49-SUM($V$11:$V48))</f>
        <v/>
      </c>
      <c r="W49" s="28" t="str">
        <f>IF($U49="", "", $U49-SUM($W$11:$W48))</f>
        <v/>
      </c>
      <c r="X49" s="28" t="str">
        <f t="shared" si="2"/>
        <v/>
      </c>
      <c r="Y49" s="34" t="str">
        <f t="shared" si="7"/>
        <v/>
      </c>
      <c r="Z49" s="35" t="str">
        <f t="shared" si="8"/>
        <v/>
      </c>
      <c r="AA49" s="36" t="str">
        <f t="shared" si="3"/>
        <v/>
      </c>
      <c r="AC49" s="41" t="str">
        <f>IF($B49="", "", IF(OR($B49&lt;'Intro &amp; Setup'!$BM$3, $B49&gt;'Intro &amp; Setup'!$BM$5), "X", ""))</f>
        <v/>
      </c>
      <c r="AE49" s="41" t="str">
        <f t="shared" si="4"/>
        <v/>
      </c>
      <c r="AG49" s="41" t="str">
        <f>IF($F49="", "", IF(COUNTIF('Intro &amp; Setup'!$T$17:$T$26, $F49)=0, "X", ""))</f>
        <v/>
      </c>
      <c r="AI49" s="41" t="str">
        <f t="shared" si="5"/>
        <v/>
      </c>
    </row>
    <row r="50" spans="1:35" x14ac:dyDescent="0.25">
      <c r="A50" s="21"/>
      <c r="B50" s="238"/>
      <c r="C50" s="239"/>
      <c r="D50" s="239"/>
      <c r="E50" s="239"/>
      <c r="F50" s="240"/>
      <c r="G50" s="239"/>
      <c r="H50" s="241"/>
      <c r="I50" s="21"/>
      <c r="L50" s="68" t="str">
        <f t="shared" si="6"/>
        <v/>
      </c>
      <c r="N50" s="71" t="str">
        <f>IF($L50="", "", IFERROR(INDEX('Intro &amp; Setup'!$J$23:$J$32, MATCH($L50, 'Intro &amp; Setup'!$B$23:$B$32, 0)), ""))</f>
        <v/>
      </c>
      <c r="O50" s="71" t="str">
        <f>IF($L50="", "", IFERROR(INDEX('Intro &amp; Setup'!$N$23:$N$32, MATCH($L50, 'Intro &amp; Setup'!$B$23:$B$32, 0)), ""))</f>
        <v/>
      </c>
      <c r="Q50" s="63" t="str">
        <f>IF($H50="", "", SUM($H$11:$H50))</f>
        <v/>
      </c>
      <c r="R50" s="28" t="str">
        <f>IF($L50="", "", SUMIF($L$11:$L50, $L50, $H$11:$H50))</f>
        <v/>
      </c>
      <c r="S50" s="27" t="str">
        <f>IF('Intro &amp; Setup'!$BM$13='Intro &amp; Setup'!$BM$12, $R50, $Q50)</f>
        <v/>
      </c>
      <c r="T50" s="28" t="str">
        <f t="shared" si="0"/>
        <v/>
      </c>
      <c r="U50" s="8" t="str">
        <f t="shared" si="1"/>
        <v/>
      </c>
      <c r="V50" s="28" t="str">
        <f>IF($T50="", "", $T50-SUM($V$11:$V49))</f>
        <v/>
      </c>
      <c r="W50" s="28" t="str">
        <f>IF($U50="", "", $U50-SUM($W$11:$W49))</f>
        <v/>
      </c>
      <c r="X50" s="28" t="str">
        <f t="shared" si="2"/>
        <v/>
      </c>
      <c r="Y50" s="34" t="str">
        <f t="shared" si="7"/>
        <v/>
      </c>
      <c r="Z50" s="35" t="str">
        <f t="shared" si="8"/>
        <v/>
      </c>
      <c r="AA50" s="36" t="str">
        <f t="shared" si="3"/>
        <v/>
      </c>
      <c r="AC50" s="41" t="str">
        <f>IF($B50="", "", IF(OR($B50&lt;'Intro &amp; Setup'!$BM$3, $B50&gt;'Intro &amp; Setup'!$BM$5), "X", ""))</f>
        <v/>
      </c>
      <c r="AE50" s="41" t="str">
        <f t="shared" si="4"/>
        <v/>
      </c>
      <c r="AG50" s="41" t="str">
        <f>IF($F50="", "", IF(COUNTIF('Intro &amp; Setup'!$T$17:$T$26, $F50)=0, "X", ""))</f>
        <v/>
      </c>
      <c r="AI50" s="41" t="str">
        <f t="shared" si="5"/>
        <v/>
      </c>
    </row>
    <row r="51" spans="1:35" x14ac:dyDescent="0.25">
      <c r="A51" s="21"/>
      <c r="B51" s="238"/>
      <c r="C51" s="239"/>
      <c r="D51" s="239"/>
      <c r="E51" s="239"/>
      <c r="F51" s="240"/>
      <c r="G51" s="239"/>
      <c r="H51" s="241"/>
      <c r="I51" s="21"/>
      <c r="L51" s="68" t="str">
        <f t="shared" si="6"/>
        <v/>
      </c>
      <c r="N51" s="71" t="str">
        <f>IF($L51="", "", IFERROR(INDEX('Intro &amp; Setup'!$J$23:$J$32, MATCH($L51, 'Intro &amp; Setup'!$B$23:$B$32, 0)), ""))</f>
        <v/>
      </c>
      <c r="O51" s="71" t="str">
        <f>IF($L51="", "", IFERROR(INDEX('Intro &amp; Setup'!$N$23:$N$32, MATCH($L51, 'Intro &amp; Setup'!$B$23:$B$32, 0)), ""))</f>
        <v/>
      </c>
      <c r="Q51" s="63" t="str">
        <f>IF($H51="", "", SUM($H$11:$H51))</f>
        <v/>
      </c>
      <c r="R51" s="28" t="str">
        <f>IF($L51="", "", SUMIF($L$11:$L51, $L51, $H$11:$H51))</f>
        <v/>
      </c>
      <c r="S51" s="27" t="str">
        <f>IF('Intro &amp; Setup'!$BM$13='Intro &amp; Setup'!$BM$12, $R51, $Q51)</f>
        <v/>
      </c>
      <c r="T51" s="28" t="str">
        <f t="shared" si="0"/>
        <v/>
      </c>
      <c r="U51" s="8" t="str">
        <f t="shared" si="1"/>
        <v/>
      </c>
      <c r="V51" s="28" t="str">
        <f>IF($T51="", "", $T51-SUM($V$11:$V50))</f>
        <v/>
      </c>
      <c r="W51" s="28" t="str">
        <f>IF($U51="", "", $U51-SUM($W$11:$W50))</f>
        <v/>
      </c>
      <c r="X51" s="28" t="str">
        <f t="shared" si="2"/>
        <v/>
      </c>
      <c r="Y51" s="34" t="str">
        <f t="shared" si="7"/>
        <v/>
      </c>
      <c r="Z51" s="35" t="str">
        <f t="shared" si="8"/>
        <v/>
      </c>
      <c r="AA51" s="36" t="str">
        <f t="shared" si="3"/>
        <v/>
      </c>
      <c r="AC51" s="41" t="str">
        <f>IF($B51="", "", IF(OR($B51&lt;'Intro &amp; Setup'!$BM$3, $B51&gt;'Intro &amp; Setup'!$BM$5), "X", ""))</f>
        <v/>
      </c>
      <c r="AE51" s="41" t="str">
        <f t="shared" si="4"/>
        <v/>
      </c>
      <c r="AG51" s="41" t="str">
        <f>IF($F51="", "", IF(COUNTIF('Intro &amp; Setup'!$T$17:$T$26, $F51)=0, "X", ""))</f>
        <v/>
      </c>
      <c r="AI51" s="41" t="str">
        <f t="shared" si="5"/>
        <v/>
      </c>
    </row>
    <row r="52" spans="1:35" x14ac:dyDescent="0.25">
      <c r="A52" s="21"/>
      <c r="B52" s="238"/>
      <c r="C52" s="239"/>
      <c r="D52" s="239"/>
      <c r="E52" s="239"/>
      <c r="F52" s="240"/>
      <c r="G52" s="239"/>
      <c r="H52" s="241"/>
      <c r="I52" s="21"/>
      <c r="L52" s="68" t="str">
        <f t="shared" si="6"/>
        <v/>
      </c>
      <c r="N52" s="71" t="str">
        <f>IF($L52="", "", IFERROR(INDEX('Intro &amp; Setup'!$J$23:$J$32, MATCH($L52, 'Intro &amp; Setup'!$B$23:$B$32, 0)), ""))</f>
        <v/>
      </c>
      <c r="O52" s="71" t="str">
        <f>IF($L52="", "", IFERROR(INDEX('Intro &amp; Setup'!$N$23:$N$32, MATCH($L52, 'Intro &amp; Setup'!$B$23:$B$32, 0)), ""))</f>
        <v/>
      </c>
      <c r="Q52" s="63" t="str">
        <f>IF($H52="", "", SUM($H$11:$H52))</f>
        <v/>
      </c>
      <c r="R52" s="28" t="str">
        <f>IF($L52="", "", SUMIF($L$11:$L52, $L52, $H$11:$H52))</f>
        <v/>
      </c>
      <c r="S52" s="27" t="str">
        <f>IF('Intro &amp; Setup'!$BM$13='Intro &amp; Setup'!$BM$12, $R52, $Q52)</f>
        <v/>
      </c>
      <c r="T52" s="28" t="str">
        <f t="shared" si="0"/>
        <v/>
      </c>
      <c r="U52" s="8" t="str">
        <f t="shared" si="1"/>
        <v/>
      </c>
      <c r="V52" s="28" t="str">
        <f>IF($T52="", "", $T52-SUM($V$11:$V51))</f>
        <v/>
      </c>
      <c r="W52" s="28" t="str">
        <f>IF($U52="", "", $U52-SUM($W$11:$W51))</f>
        <v/>
      </c>
      <c r="X52" s="28" t="str">
        <f t="shared" si="2"/>
        <v/>
      </c>
      <c r="Y52" s="34" t="str">
        <f t="shared" si="7"/>
        <v/>
      </c>
      <c r="Z52" s="35" t="str">
        <f t="shared" si="8"/>
        <v/>
      </c>
      <c r="AA52" s="36" t="str">
        <f t="shared" si="3"/>
        <v/>
      </c>
      <c r="AC52" s="41" t="str">
        <f>IF($B52="", "", IF(OR($B52&lt;'Intro &amp; Setup'!$BM$3, $B52&gt;'Intro &amp; Setup'!$BM$5), "X", ""))</f>
        <v/>
      </c>
      <c r="AE52" s="41" t="str">
        <f t="shared" si="4"/>
        <v/>
      </c>
      <c r="AG52" s="41" t="str">
        <f>IF($F52="", "", IF(COUNTIF('Intro &amp; Setup'!$T$17:$T$26, $F52)=0, "X", ""))</f>
        <v/>
      </c>
      <c r="AI52" s="41" t="str">
        <f t="shared" si="5"/>
        <v/>
      </c>
    </row>
    <row r="53" spans="1:35" x14ac:dyDescent="0.25">
      <c r="A53" s="21"/>
      <c r="B53" s="238"/>
      <c r="C53" s="239"/>
      <c r="D53" s="239"/>
      <c r="E53" s="239"/>
      <c r="F53" s="240"/>
      <c r="G53" s="239"/>
      <c r="H53" s="241"/>
      <c r="I53" s="21"/>
      <c r="L53" s="68" t="str">
        <f t="shared" si="6"/>
        <v/>
      </c>
      <c r="N53" s="71" t="str">
        <f>IF($L53="", "", IFERROR(INDEX('Intro &amp; Setup'!$J$23:$J$32, MATCH($L53, 'Intro &amp; Setup'!$B$23:$B$32, 0)), ""))</f>
        <v/>
      </c>
      <c r="O53" s="71" t="str">
        <f>IF($L53="", "", IFERROR(INDEX('Intro &amp; Setup'!$N$23:$N$32, MATCH($L53, 'Intro &amp; Setup'!$B$23:$B$32, 0)), ""))</f>
        <v/>
      </c>
      <c r="Q53" s="63" t="str">
        <f>IF($H53="", "", SUM($H$11:$H53))</f>
        <v/>
      </c>
      <c r="R53" s="28" t="str">
        <f>IF($L53="", "", SUMIF($L$11:$L53, $L53, $H$11:$H53))</f>
        <v/>
      </c>
      <c r="S53" s="27" t="str">
        <f>IF('Intro &amp; Setup'!$BM$13='Intro &amp; Setup'!$BM$12, $R53, $Q53)</f>
        <v/>
      </c>
      <c r="T53" s="28" t="str">
        <f t="shared" si="0"/>
        <v/>
      </c>
      <c r="U53" s="8" t="str">
        <f t="shared" si="1"/>
        <v/>
      </c>
      <c r="V53" s="28" t="str">
        <f>IF($T53="", "", $T53-SUM($V$11:$V52))</f>
        <v/>
      </c>
      <c r="W53" s="28" t="str">
        <f>IF($U53="", "", $U53-SUM($W$11:$W52))</f>
        <v/>
      </c>
      <c r="X53" s="28" t="str">
        <f t="shared" si="2"/>
        <v/>
      </c>
      <c r="Y53" s="34" t="str">
        <f t="shared" si="7"/>
        <v/>
      </c>
      <c r="Z53" s="35" t="str">
        <f t="shared" si="8"/>
        <v/>
      </c>
      <c r="AA53" s="36" t="str">
        <f t="shared" si="3"/>
        <v/>
      </c>
      <c r="AC53" s="41" t="str">
        <f>IF($B53="", "", IF(OR($B53&lt;'Intro &amp; Setup'!$BM$3, $B53&gt;'Intro &amp; Setup'!$BM$5), "X", ""))</f>
        <v/>
      </c>
      <c r="AE53" s="41" t="str">
        <f t="shared" si="4"/>
        <v/>
      </c>
      <c r="AG53" s="41" t="str">
        <f>IF($F53="", "", IF(COUNTIF('Intro &amp; Setup'!$T$17:$T$26, $F53)=0, "X", ""))</f>
        <v/>
      </c>
      <c r="AI53" s="41" t="str">
        <f t="shared" si="5"/>
        <v/>
      </c>
    </row>
    <row r="54" spans="1:35" x14ac:dyDescent="0.25">
      <c r="A54" s="21"/>
      <c r="B54" s="238"/>
      <c r="C54" s="239"/>
      <c r="D54" s="239"/>
      <c r="E54" s="239"/>
      <c r="F54" s="240"/>
      <c r="G54" s="239"/>
      <c r="H54" s="241"/>
      <c r="I54" s="21"/>
      <c r="L54" s="68" t="str">
        <f t="shared" si="6"/>
        <v/>
      </c>
      <c r="N54" s="71" t="str">
        <f>IF($L54="", "", IFERROR(INDEX('Intro &amp; Setup'!$J$23:$J$32, MATCH($L54, 'Intro &amp; Setup'!$B$23:$B$32, 0)), ""))</f>
        <v/>
      </c>
      <c r="O54" s="71" t="str">
        <f>IF($L54="", "", IFERROR(INDEX('Intro &amp; Setup'!$N$23:$N$32, MATCH($L54, 'Intro &amp; Setup'!$B$23:$B$32, 0)), ""))</f>
        <v/>
      </c>
      <c r="Q54" s="63" t="str">
        <f>IF($H54="", "", SUM($H$11:$H54))</f>
        <v/>
      </c>
      <c r="R54" s="28" t="str">
        <f>IF($L54="", "", SUMIF($L$11:$L54, $L54, $H$11:$H54))</f>
        <v/>
      </c>
      <c r="S54" s="27" t="str">
        <f>IF('Intro &amp; Setup'!$BM$13='Intro &amp; Setup'!$BM$12, $R54, $Q54)</f>
        <v/>
      </c>
      <c r="T54" s="28" t="str">
        <f t="shared" si="0"/>
        <v/>
      </c>
      <c r="U54" s="8" t="str">
        <f t="shared" si="1"/>
        <v/>
      </c>
      <c r="V54" s="28" t="str">
        <f>IF($T54="", "", $T54-SUM($V$11:$V53))</f>
        <v/>
      </c>
      <c r="W54" s="28" t="str">
        <f>IF($U54="", "", $U54-SUM($W$11:$W53))</f>
        <v/>
      </c>
      <c r="X54" s="28" t="str">
        <f t="shared" si="2"/>
        <v/>
      </c>
      <c r="Y54" s="34" t="str">
        <f t="shared" si="7"/>
        <v/>
      </c>
      <c r="Z54" s="35" t="str">
        <f t="shared" si="8"/>
        <v/>
      </c>
      <c r="AA54" s="36" t="str">
        <f t="shared" si="3"/>
        <v/>
      </c>
      <c r="AC54" s="41" t="str">
        <f>IF($B54="", "", IF(OR($B54&lt;'Intro &amp; Setup'!$BM$3, $B54&gt;'Intro &amp; Setup'!$BM$5), "X", ""))</f>
        <v/>
      </c>
      <c r="AE54" s="41" t="str">
        <f t="shared" si="4"/>
        <v/>
      </c>
      <c r="AG54" s="41" t="str">
        <f>IF($F54="", "", IF(COUNTIF('Intro &amp; Setup'!$T$17:$T$26, $F54)=0, "X", ""))</f>
        <v/>
      </c>
      <c r="AI54" s="41" t="str">
        <f t="shared" si="5"/>
        <v/>
      </c>
    </row>
    <row r="55" spans="1:35" x14ac:dyDescent="0.25">
      <c r="A55" s="21"/>
      <c r="B55" s="238"/>
      <c r="C55" s="239"/>
      <c r="D55" s="239"/>
      <c r="E55" s="239"/>
      <c r="F55" s="240"/>
      <c r="G55" s="239"/>
      <c r="H55" s="241"/>
      <c r="I55" s="21"/>
      <c r="L55" s="68" t="str">
        <f t="shared" si="6"/>
        <v/>
      </c>
      <c r="N55" s="71" t="str">
        <f>IF($L55="", "", IFERROR(INDEX('Intro &amp; Setup'!$J$23:$J$32, MATCH($L55, 'Intro &amp; Setup'!$B$23:$B$32, 0)), ""))</f>
        <v/>
      </c>
      <c r="O55" s="71" t="str">
        <f>IF($L55="", "", IFERROR(INDEX('Intro &amp; Setup'!$N$23:$N$32, MATCH($L55, 'Intro &amp; Setup'!$B$23:$B$32, 0)), ""))</f>
        <v/>
      </c>
      <c r="Q55" s="63" t="str">
        <f>IF($H55="", "", SUM($H$11:$H55))</f>
        <v/>
      </c>
      <c r="R55" s="28" t="str">
        <f>IF($L55="", "", SUMIF($L$11:$L55, $L55, $H$11:$H55))</f>
        <v/>
      </c>
      <c r="S55" s="27" t="str">
        <f>IF('Intro &amp; Setup'!$BM$13='Intro &amp; Setup'!$BM$12, $R55, $Q55)</f>
        <v/>
      </c>
      <c r="T55" s="28" t="str">
        <f t="shared" si="0"/>
        <v/>
      </c>
      <c r="U55" s="8" t="str">
        <f t="shared" si="1"/>
        <v/>
      </c>
      <c r="V55" s="28" t="str">
        <f>IF($T55="", "", $T55-SUM($V$11:$V54))</f>
        <v/>
      </c>
      <c r="W55" s="28" t="str">
        <f>IF($U55="", "", $U55-SUM($W$11:$W54))</f>
        <v/>
      </c>
      <c r="X55" s="28" t="str">
        <f t="shared" si="2"/>
        <v/>
      </c>
      <c r="Y55" s="34" t="str">
        <f t="shared" si="7"/>
        <v/>
      </c>
      <c r="Z55" s="35" t="str">
        <f t="shared" si="8"/>
        <v/>
      </c>
      <c r="AA55" s="36" t="str">
        <f t="shared" si="3"/>
        <v/>
      </c>
      <c r="AC55" s="41" t="str">
        <f>IF($B55="", "", IF(OR($B55&lt;'Intro &amp; Setup'!$BM$3, $B55&gt;'Intro &amp; Setup'!$BM$5), "X", ""))</f>
        <v/>
      </c>
      <c r="AE55" s="41" t="str">
        <f t="shared" si="4"/>
        <v/>
      </c>
      <c r="AG55" s="41" t="str">
        <f>IF($F55="", "", IF(COUNTIF('Intro &amp; Setup'!$T$17:$T$26, $F55)=0, "X", ""))</f>
        <v/>
      </c>
      <c r="AI55" s="41" t="str">
        <f t="shared" si="5"/>
        <v/>
      </c>
    </row>
    <row r="56" spans="1:35" x14ac:dyDescent="0.25">
      <c r="A56" s="21"/>
      <c r="B56" s="238"/>
      <c r="C56" s="239"/>
      <c r="D56" s="239"/>
      <c r="E56" s="239"/>
      <c r="F56" s="240"/>
      <c r="G56" s="239"/>
      <c r="H56" s="241"/>
      <c r="I56" s="21"/>
      <c r="L56" s="68" t="str">
        <f t="shared" si="6"/>
        <v/>
      </c>
      <c r="N56" s="71" t="str">
        <f>IF($L56="", "", IFERROR(INDEX('Intro &amp; Setup'!$J$23:$J$32, MATCH($L56, 'Intro &amp; Setup'!$B$23:$B$32, 0)), ""))</f>
        <v/>
      </c>
      <c r="O56" s="71" t="str">
        <f>IF($L56="", "", IFERROR(INDEX('Intro &amp; Setup'!$N$23:$N$32, MATCH($L56, 'Intro &amp; Setup'!$B$23:$B$32, 0)), ""))</f>
        <v/>
      </c>
      <c r="Q56" s="63" t="str">
        <f>IF($H56="", "", SUM($H$11:$H56))</f>
        <v/>
      </c>
      <c r="R56" s="28" t="str">
        <f>IF($L56="", "", SUMIF($L$11:$L56, $L56, $H$11:$H56))</f>
        <v/>
      </c>
      <c r="S56" s="27" t="str">
        <f>IF('Intro &amp; Setup'!$BM$13='Intro &amp; Setup'!$BM$12, $R56, $Q56)</f>
        <v/>
      </c>
      <c r="T56" s="28" t="str">
        <f t="shared" si="0"/>
        <v/>
      </c>
      <c r="U56" s="8" t="str">
        <f t="shared" si="1"/>
        <v/>
      </c>
      <c r="V56" s="28" t="str">
        <f>IF($T56="", "", $T56-SUM($V$11:$V55))</f>
        <v/>
      </c>
      <c r="W56" s="28" t="str">
        <f>IF($U56="", "", $U56-SUM($W$11:$W55))</f>
        <v/>
      </c>
      <c r="X56" s="28" t="str">
        <f t="shared" si="2"/>
        <v/>
      </c>
      <c r="Y56" s="34" t="str">
        <f t="shared" si="7"/>
        <v/>
      </c>
      <c r="Z56" s="35" t="str">
        <f t="shared" si="8"/>
        <v/>
      </c>
      <c r="AA56" s="36" t="str">
        <f t="shared" si="3"/>
        <v/>
      </c>
      <c r="AC56" s="41" t="str">
        <f>IF($B56="", "", IF(OR($B56&lt;'Intro &amp; Setup'!$BM$3, $B56&gt;'Intro &amp; Setup'!$BM$5), "X", ""))</f>
        <v/>
      </c>
      <c r="AE56" s="41" t="str">
        <f t="shared" si="4"/>
        <v/>
      </c>
      <c r="AG56" s="41" t="str">
        <f>IF($F56="", "", IF(COUNTIF('Intro &amp; Setup'!$T$17:$T$26, $F56)=0, "X", ""))</f>
        <v/>
      </c>
      <c r="AI56" s="41" t="str">
        <f t="shared" si="5"/>
        <v/>
      </c>
    </row>
    <row r="57" spans="1:35" x14ac:dyDescent="0.25">
      <c r="A57" s="21"/>
      <c r="B57" s="238"/>
      <c r="C57" s="239"/>
      <c r="D57" s="239"/>
      <c r="E57" s="239"/>
      <c r="F57" s="240"/>
      <c r="G57" s="239"/>
      <c r="H57" s="241"/>
      <c r="I57" s="21"/>
      <c r="L57" s="68" t="str">
        <f t="shared" si="6"/>
        <v/>
      </c>
      <c r="N57" s="71" t="str">
        <f>IF($L57="", "", IFERROR(INDEX('Intro &amp; Setup'!$J$23:$J$32, MATCH($L57, 'Intro &amp; Setup'!$B$23:$B$32, 0)), ""))</f>
        <v/>
      </c>
      <c r="O57" s="71" t="str">
        <f>IF($L57="", "", IFERROR(INDEX('Intro &amp; Setup'!$N$23:$N$32, MATCH($L57, 'Intro &amp; Setup'!$B$23:$B$32, 0)), ""))</f>
        <v/>
      </c>
      <c r="Q57" s="63" t="str">
        <f>IF($H57="", "", SUM($H$11:$H57))</f>
        <v/>
      </c>
      <c r="R57" s="28" t="str">
        <f>IF($L57="", "", SUMIF($L$11:$L57, $L57, $H$11:$H57))</f>
        <v/>
      </c>
      <c r="S57" s="27" t="str">
        <f>IF('Intro &amp; Setup'!$BM$13='Intro &amp; Setup'!$BM$12, $R57, $Q57)</f>
        <v/>
      </c>
      <c r="T57" s="28" t="str">
        <f t="shared" si="0"/>
        <v/>
      </c>
      <c r="U57" s="8" t="str">
        <f t="shared" si="1"/>
        <v/>
      </c>
      <c r="V57" s="28" t="str">
        <f>IF($T57="", "", $T57-SUM($V$11:$V56))</f>
        <v/>
      </c>
      <c r="W57" s="28" t="str">
        <f>IF($U57="", "", $U57-SUM($W$11:$W56))</f>
        <v/>
      </c>
      <c r="X57" s="28" t="str">
        <f t="shared" si="2"/>
        <v/>
      </c>
      <c r="Y57" s="34" t="str">
        <f t="shared" si="7"/>
        <v/>
      </c>
      <c r="Z57" s="35" t="str">
        <f t="shared" si="8"/>
        <v/>
      </c>
      <c r="AA57" s="36" t="str">
        <f t="shared" si="3"/>
        <v/>
      </c>
      <c r="AC57" s="41" t="str">
        <f>IF($B57="", "", IF(OR($B57&lt;'Intro &amp; Setup'!$BM$3, $B57&gt;'Intro &amp; Setup'!$BM$5), "X", ""))</f>
        <v/>
      </c>
      <c r="AE57" s="41" t="str">
        <f t="shared" si="4"/>
        <v/>
      </c>
      <c r="AG57" s="41" t="str">
        <f>IF($F57="", "", IF(COUNTIF('Intro &amp; Setup'!$T$17:$T$26, $F57)=0, "X", ""))</f>
        <v/>
      </c>
      <c r="AI57" s="41" t="str">
        <f t="shared" si="5"/>
        <v/>
      </c>
    </row>
    <row r="58" spans="1:35" x14ac:dyDescent="0.25">
      <c r="A58" s="21"/>
      <c r="B58" s="238"/>
      <c r="C58" s="239"/>
      <c r="D58" s="239"/>
      <c r="E58" s="239"/>
      <c r="F58" s="240"/>
      <c r="G58" s="239"/>
      <c r="H58" s="241"/>
      <c r="I58" s="21"/>
      <c r="L58" s="68" t="str">
        <f t="shared" si="6"/>
        <v/>
      </c>
      <c r="N58" s="71" t="str">
        <f>IF($L58="", "", IFERROR(INDEX('Intro &amp; Setup'!$J$23:$J$32, MATCH($L58, 'Intro &amp; Setup'!$B$23:$B$32, 0)), ""))</f>
        <v/>
      </c>
      <c r="O58" s="71" t="str">
        <f>IF($L58="", "", IFERROR(INDEX('Intro &amp; Setup'!$N$23:$N$32, MATCH($L58, 'Intro &amp; Setup'!$B$23:$B$32, 0)), ""))</f>
        <v/>
      </c>
      <c r="Q58" s="63" t="str">
        <f>IF($H58="", "", SUM($H$11:$H58))</f>
        <v/>
      </c>
      <c r="R58" s="28" t="str">
        <f>IF($L58="", "", SUMIF($L$11:$L58, $L58, $H$11:$H58))</f>
        <v/>
      </c>
      <c r="S58" s="27" t="str">
        <f>IF('Intro &amp; Setup'!$BM$13='Intro &amp; Setup'!$BM$12, $R58, $Q58)</f>
        <v/>
      </c>
      <c r="T58" s="28" t="str">
        <f t="shared" si="0"/>
        <v/>
      </c>
      <c r="U58" s="8" t="str">
        <f t="shared" si="1"/>
        <v/>
      </c>
      <c r="V58" s="28" t="str">
        <f>IF($T58="", "", $T58-SUM($V$11:$V57))</f>
        <v/>
      </c>
      <c r="W58" s="28" t="str">
        <f>IF($U58="", "", $U58-SUM($W$11:$W57))</f>
        <v/>
      </c>
      <c r="X58" s="28" t="str">
        <f t="shared" si="2"/>
        <v/>
      </c>
      <c r="Y58" s="34" t="str">
        <f t="shared" si="7"/>
        <v/>
      </c>
      <c r="Z58" s="35" t="str">
        <f t="shared" si="8"/>
        <v/>
      </c>
      <c r="AA58" s="36" t="str">
        <f t="shared" si="3"/>
        <v/>
      </c>
      <c r="AC58" s="41" t="str">
        <f>IF($B58="", "", IF(OR($B58&lt;'Intro &amp; Setup'!$BM$3, $B58&gt;'Intro &amp; Setup'!$BM$5), "X", ""))</f>
        <v/>
      </c>
      <c r="AE58" s="41" t="str">
        <f t="shared" si="4"/>
        <v/>
      </c>
      <c r="AG58" s="41" t="str">
        <f>IF($F58="", "", IF(COUNTIF('Intro &amp; Setup'!$T$17:$T$26, $F58)=0, "X", ""))</f>
        <v/>
      </c>
      <c r="AI58" s="41" t="str">
        <f t="shared" si="5"/>
        <v/>
      </c>
    </row>
    <row r="59" spans="1:35" x14ac:dyDescent="0.25">
      <c r="A59" s="21"/>
      <c r="B59" s="238"/>
      <c r="C59" s="239"/>
      <c r="D59" s="239"/>
      <c r="E59" s="239"/>
      <c r="F59" s="240"/>
      <c r="G59" s="239"/>
      <c r="H59" s="241"/>
      <c r="I59" s="21"/>
      <c r="L59" s="68" t="str">
        <f t="shared" si="6"/>
        <v/>
      </c>
      <c r="N59" s="71" t="str">
        <f>IF($L59="", "", IFERROR(INDEX('Intro &amp; Setup'!$J$23:$J$32, MATCH($L59, 'Intro &amp; Setup'!$B$23:$B$32, 0)), ""))</f>
        <v/>
      </c>
      <c r="O59" s="71" t="str">
        <f>IF($L59="", "", IFERROR(INDEX('Intro &amp; Setup'!$N$23:$N$32, MATCH($L59, 'Intro &amp; Setup'!$B$23:$B$32, 0)), ""))</f>
        <v/>
      </c>
      <c r="Q59" s="63" t="str">
        <f>IF($H59="", "", SUM($H$11:$H59))</f>
        <v/>
      </c>
      <c r="R59" s="28" t="str">
        <f>IF($L59="", "", SUMIF($L$11:$L59, $L59, $H$11:$H59))</f>
        <v/>
      </c>
      <c r="S59" s="27" t="str">
        <f>IF('Intro &amp; Setup'!$BM$13='Intro &amp; Setup'!$BM$12, $R59, $Q59)</f>
        <v/>
      </c>
      <c r="T59" s="28" t="str">
        <f t="shared" si="0"/>
        <v/>
      </c>
      <c r="U59" s="8" t="str">
        <f t="shared" si="1"/>
        <v/>
      </c>
      <c r="V59" s="28" t="str">
        <f>IF($T59="", "", $T59-SUM($V$11:$V58))</f>
        <v/>
      </c>
      <c r="W59" s="28" t="str">
        <f>IF($U59="", "", $U59-SUM($W$11:$W58))</f>
        <v/>
      </c>
      <c r="X59" s="28" t="str">
        <f t="shared" si="2"/>
        <v/>
      </c>
      <c r="Y59" s="34" t="str">
        <f t="shared" si="7"/>
        <v/>
      </c>
      <c r="Z59" s="35" t="str">
        <f t="shared" si="8"/>
        <v/>
      </c>
      <c r="AA59" s="36" t="str">
        <f t="shared" si="3"/>
        <v/>
      </c>
      <c r="AC59" s="41" t="str">
        <f>IF($B59="", "", IF(OR($B59&lt;'Intro &amp; Setup'!$BM$3, $B59&gt;'Intro &amp; Setup'!$BM$5), "X", ""))</f>
        <v/>
      </c>
      <c r="AE59" s="41" t="str">
        <f t="shared" si="4"/>
        <v/>
      </c>
      <c r="AG59" s="41" t="str">
        <f>IF($F59="", "", IF(COUNTIF('Intro &amp; Setup'!$T$17:$T$26, $F59)=0, "X", ""))</f>
        <v/>
      </c>
      <c r="AI59" s="41" t="str">
        <f t="shared" si="5"/>
        <v/>
      </c>
    </row>
    <row r="60" spans="1:35" x14ac:dyDescent="0.25">
      <c r="A60" s="21"/>
      <c r="B60" s="238"/>
      <c r="C60" s="239"/>
      <c r="D60" s="239"/>
      <c r="E60" s="239"/>
      <c r="F60" s="240"/>
      <c r="G60" s="239"/>
      <c r="H60" s="241"/>
      <c r="I60" s="21"/>
      <c r="L60" s="68" t="str">
        <f t="shared" si="6"/>
        <v/>
      </c>
      <c r="N60" s="71" t="str">
        <f>IF($L60="", "", IFERROR(INDEX('Intro &amp; Setup'!$J$23:$J$32, MATCH($L60, 'Intro &amp; Setup'!$B$23:$B$32, 0)), ""))</f>
        <v/>
      </c>
      <c r="O60" s="71" t="str">
        <f>IF($L60="", "", IFERROR(INDEX('Intro &amp; Setup'!$N$23:$N$32, MATCH($L60, 'Intro &amp; Setup'!$B$23:$B$32, 0)), ""))</f>
        <v/>
      </c>
      <c r="Q60" s="63" t="str">
        <f>IF($H60="", "", SUM($H$11:$H60))</f>
        <v/>
      </c>
      <c r="R60" s="28" t="str">
        <f>IF($L60="", "", SUMIF($L$11:$L60, $L60, $H$11:$H60))</f>
        <v/>
      </c>
      <c r="S60" s="27" t="str">
        <f>IF('Intro &amp; Setup'!$BM$13='Intro &amp; Setup'!$BM$12, $R60, $Q60)</f>
        <v/>
      </c>
      <c r="T60" s="28" t="str">
        <f t="shared" si="0"/>
        <v/>
      </c>
      <c r="U60" s="8" t="str">
        <f t="shared" si="1"/>
        <v/>
      </c>
      <c r="V60" s="28" t="str">
        <f>IF($T60="", "", $T60-SUM($V$11:$V59))</f>
        <v/>
      </c>
      <c r="W60" s="28" t="str">
        <f>IF($U60="", "", $U60-SUM($W$11:$W59))</f>
        <v/>
      </c>
      <c r="X60" s="28" t="str">
        <f t="shared" si="2"/>
        <v/>
      </c>
      <c r="Y60" s="34" t="str">
        <f t="shared" si="7"/>
        <v/>
      </c>
      <c r="Z60" s="35" t="str">
        <f t="shared" si="8"/>
        <v/>
      </c>
      <c r="AA60" s="36" t="str">
        <f t="shared" si="3"/>
        <v/>
      </c>
      <c r="AC60" s="41" t="str">
        <f>IF($B60="", "", IF(OR($B60&lt;'Intro &amp; Setup'!$BM$3, $B60&gt;'Intro &amp; Setup'!$BM$5), "X", ""))</f>
        <v/>
      </c>
      <c r="AE60" s="41" t="str">
        <f t="shared" si="4"/>
        <v/>
      </c>
      <c r="AG60" s="41" t="str">
        <f>IF($F60="", "", IF(COUNTIF('Intro &amp; Setup'!$T$17:$T$26, $F60)=0, "X", ""))</f>
        <v/>
      </c>
      <c r="AI60" s="41" t="str">
        <f t="shared" si="5"/>
        <v/>
      </c>
    </row>
    <row r="61" spans="1:35" x14ac:dyDescent="0.25">
      <c r="A61" s="21"/>
      <c r="B61" s="238"/>
      <c r="C61" s="239"/>
      <c r="D61" s="239"/>
      <c r="E61" s="239"/>
      <c r="F61" s="240"/>
      <c r="G61" s="239"/>
      <c r="H61" s="241"/>
      <c r="I61" s="21"/>
      <c r="L61" s="68" t="str">
        <f t="shared" si="6"/>
        <v/>
      </c>
      <c r="N61" s="71" t="str">
        <f>IF($L61="", "", IFERROR(INDEX('Intro &amp; Setup'!$J$23:$J$32, MATCH($L61, 'Intro &amp; Setup'!$B$23:$B$32, 0)), ""))</f>
        <v/>
      </c>
      <c r="O61" s="71" t="str">
        <f>IF($L61="", "", IFERROR(INDEX('Intro &amp; Setup'!$N$23:$N$32, MATCH($L61, 'Intro &amp; Setup'!$B$23:$B$32, 0)), ""))</f>
        <v/>
      </c>
      <c r="Q61" s="63" t="str">
        <f>IF($H61="", "", SUM($H$11:$H61))</f>
        <v/>
      </c>
      <c r="R61" s="28" t="str">
        <f>IF($L61="", "", SUMIF($L$11:$L61, $L61, $H$11:$H61))</f>
        <v/>
      </c>
      <c r="S61" s="27" t="str">
        <f>IF('Intro &amp; Setup'!$BM$13='Intro &amp; Setup'!$BM$12, $R61, $Q61)</f>
        <v/>
      </c>
      <c r="T61" s="28" t="str">
        <f t="shared" si="0"/>
        <v/>
      </c>
      <c r="U61" s="8" t="str">
        <f t="shared" si="1"/>
        <v/>
      </c>
      <c r="V61" s="28" t="str">
        <f>IF($T61="", "", $T61-SUM($V$11:$V60))</f>
        <v/>
      </c>
      <c r="W61" s="28" t="str">
        <f>IF($U61="", "", $U61-SUM($W$11:$W60))</f>
        <v/>
      </c>
      <c r="X61" s="28" t="str">
        <f t="shared" si="2"/>
        <v/>
      </c>
      <c r="Y61" s="34" t="str">
        <f t="shared" si="7"/>
        <v/>
      </c>
      <c r="Z61" s="35" t="str">
        <f t="shared" si="8"/>
        <v/>
      </c>
      <c r="AA61" s="36" t="str">
        <f t="shared" si="3"/>
        <v/>
      </c>
      <c r="AC61" s="41" t="str">
        <f>IF($B61="", "", IF(OR($B61&lt;'Intro &amp; Setup'!$BM$3, $B61&gt;'Intro &amp; Setup'!$BM$5), "X", ""))</f>
        <v/>
      </c>
      <c r="AE61" s="41" t="str">
        <f t="shared" si="4"/>
        <v/>
      </c>
      <c r="AG61" s="41" t="str">
        <f>IF($F61="", "", IF(COUNTIF('Intro &amp; Setup'!$T$17:$T$26, $F61)=0, "X", ""))</f>
        <v/>
      </c>
      <c r="AI61" s="41" t="str">
        <f t="shared" si="5"/>
        <v/>
      </c>
    </row>
    <row r="62" spans="1:35" x14ac:dyDescent="0.25">
      <c r="A62" s="21"/>
      <c r="B62" s="238"/>
      <c r="C62" s="239"/>
      <c r="D62" s="239"/>
      <c r="E62" s="239"/>
      <c r="F62" s="240"/>
      <c r="G62" s="239"/>
      <c r="H62" s="241"/>
      <c r="I62" s="21"/>
      <c r="L62" s="68" t="str">
        <f t="shared" si="6"/>
        <v/>
      </c>
      <c r="N62" s="71" t="str">
        <f>IF($L62="", "", IFERROR(INDEX('Intro &amp; Setup'!$J$23:$J$32, MATCH($L62, 'Intro &amp; Setup'!$B$23:$B$32, 0)), ""))</f>
        <v/>
      </c>
      <c r="O62" s="71" t="str">
        <f>IF($L62="", "", IFERROR(INDEX('Intro &amp; Setup'!$N$23:$N$32, MATCH($L62, 'Intro &amp; Setup'!$B$23:$B$32, 0)), ""))</f>
        <v/>
      </c>
      <c r="Q62" s="63" t="str">
        <f>IF($H62="", "", SUM($H$11:$H62))</f>
        <v/>
      </c>
      <c r="R62" s="28" t="str">
        <f>IF($L62="", "", SUMIF($L$11:$L62, $L62, $H$11:$H62))</f>
        <v/>
      </c>
      <c r="S62" s="27" t="str">
        <f>IF('Intro &amp; Setup'!$BM$13='Intro &amp; Setup'!$BM$12, $R62, $Q62)</f>
        <v/>
      </c>
      <c r="T62" s="28" t="str">
        <f t="shared" si="0"/>
        <v/>
      </c>
      <c r="U62" s="8" t="str">
        <f t="shared" si="1"/>
        <v/>
      </c>
      <c r="V62" s="28" t="str">
        <f>IF($T62="", "", $T62-SUM($V$11:$V61))</f>
        <v/>
      </c>
      <c r="W62" s="28" t="str">
        <f>IF($U62="", "", $U62-SUM($W$11:$W61))</f>
        <v/>
      </c>
      <c r="X62" s="28" t="str">
        <f t="shared" si="2"/>
        <v/>
      </c>
      <c r="Y62" s="34" t="str">
        <f t="shared" si="7"/>
        <v/>
      </c>
      <c r="Z62" s="35" t="str">
        <f t="shared" si="8"/>
        <v/>
      </c>
      <c r="AA62" s="36" t="str">
        <f t="shared" si="3"/>
        <v/>
      </c>
      <c r="AC62" s="41" t="str">
        <f>IF($B62="", "", IF(OR($B62&lt;'Intro &amp; Setup'!$BM$3, $B62&gt;'Intro &amp; Setup'!$BM$5), "X", ""))</f>
        <v/>
      </c>
      <c r="AE62" s="41" t="str">
        <f t="shared" si="4"/>
        <v/>
      </c>
      <c r="AG62" s="41" t="str">
        <f>IF($F62="", "", IF(COUNTIF('Intro &amp; Setup'!$T$17:$T$26, $F62)=0, "X", ""))</f>
        <v/>
      </c>
      <c r="AI62" s="41" t="str">
        <f t="shared" si="5"/>
        <v/>
      </c>
    </row>
    <row r="63" spans="1:35" x14ac:dyDescent="0.25">
      <c r="A63" s="21"/>
      <c r="B63" s="238"/>
      <c r="C63" s="239"/>
      <c r="D63" s="239"/>
      <c r="E63" s="239"/>
      <c r="F63" s="240"/>
      <c r="G63" s="239"/>
      <c r="H63" s="241"/>
      <c r="I63" s="21"/>
      <c r="L63" s="68" t="str">
        <f t="shared" si="6"/>
        <v/>
      </c>
      <c r="N63" s="71" t="str">
        <f>IF($L63="", "", IFERROR(INDEX('Intro &amp; Setup'!$J$23:$J$32, MATCH($L63, 'Intro &amp; Setup'!$B$23:$B$32, 0)), ""))</f>
        <v/>
      </c>
      <c r="O63" s="71" t="str">
        <f>IF($L63="", "", IFERROR(INDEX('Intro &amp; Setup'!$N$23:$N$32, MATCH($L63, 'Intro &amp; Setup'!$B$23:$B$32, 0)), ""))</f>
        <v/>
      </c>
      <c r="Q63" s="63" t="str">
        <f>IF($H63="", "", SUM($H$11:$H63))</f>
        <v/>
      </c>
      <c r="R63" s="28" t="str">
        <f>IF($L63="", "", SUMIF($L$11:$L63, $L63, $H$11:$H63))</f>
        <v/>
      </c>
      <c r="S63" s="27" t="str">
        <f>IF('Intro &amp; Setup'!$BM$13='Intro &amp; Setup'!$BM$12, $R63, $Q63)</f>
        <v/>
      </c>
      <c r="T63" s="28" t="str">
        <f t="shared" si="0"/>
        <v/>
      </c>
      <c r="U63" s="8" t="str">
        <f t="shared" si="1"/>
        <v/>
      </c>
      <c r="V63" s="28" t="str">
        <f>IF($T63="", "", $T63-SUM($V$11:$V62))</f>
        <v/>
      </c>
      <c r="W63" s="28" t="str">
        <f>IF($U63="", "", $U63-SUM($W$11:$W62))</f>
        <v/>
      </c>
      <c r="X63" s="28" t="str">
        <f t="shared" si="2"/>
        <v/>
      </c>
      <c r="Y63" s="34" t="str">
        <f t="shared" si="7"/>
        <v/>
      </c>
      <c r="Z63" s="35" t="str">
        <f t="shared" si="8"/>
        <v/>
      </c>
      <c r="AA63" s="36" t="str">
        <f t="shared" si="3"/>
        <v/>
      </c>
      <c r="AC63" s="41" t="str">
        <f>IF($B63="", "", IF(OR($B63&lt;'Intro &amp; Setup'!$BM$3, $B63&gt;'Intro &amp; Setup'!$BM$5), "X", ""))</f>
        <v/>
      </c>
      <c r="AE63" s="41" t="str">
        <f t="shared" si="4"/>
        <v/>
      </c>
      <c r="AG63" s="41" t="str">
        <f>IF($F63="", "", IF(COUNTIF('Intro &amp; Setup'!$T$17:$T$26, $F63)=0, "X", ""))</f>
        <v/>
      </c>
      <c r="AI63" s="41" t="str">
        <f t="shared" si="5"/>
        <v/>
      </c>
    </row>
    <row r="64" spans="1:35" x14ac:dyDescent="0.25">
      <c r="A64" s="21"/>
      <c r="B64" s="238"/>
      <c r="C64" s="239"/>
      <c r="D64" s="239"/>
      <c r="E64" s="239"/>
      <c r="F64" s="240"/>
      <c r="G64" s="239"/>
      <c r="H64" s="241"/>
      <c r="I64" s="21"/>
      <c r="L64" s="68" t="str">
        <f t="shared" si="6"/>
        <v/>
      </c>
      <c r="N64" s="71" t="str">
        <f>IF($L64="", "", IFERROR(INDEX('Intro &amp; Setup'!$J$23:$J$32, MATCH($L64, 'Intro &amp; Setup'!$B$23:$B$32, 0)), ""))</f>
        <v/>
      </c>
      <c r="O64" s="71" t="str">
        <f>IF($L64="", "", IFERROR(INDEX('Intro &amp; Setup'!$N$23:$N$32, MATCH($L64, 'Intro &amp; Setup'!$B$23:$B$32, 0)), ""))</f>
        <v/>
      </c>
      <c r="Q64" s="63" t="str">
        <f>IF($H64="", "", SUM($H$11:$H64))</f>
        <v/>
      </c>
      <c r="R64" s="28" t="str">
        <f>IF($L64="", "", SUMIF($L$11:$L64, $L64, $H$11:$H64))</f>
        <v/>
      </c>
      <c r="S64" s="27" t="str">
        <f>IF('Intro &amp; Setup'!$BM$13='Intro &amp; Setup'!$BM$12, $R64, $Q64)</f>
        <v/>
      </c>
      <c r="T64" s="28" t="str">
        <f t="shared" si="0"/>
        <v/>
      </c>
      <c r="U64" s="8" t="str">
        <f t="shared" si="1"/>
        <v/>
      </c>
      <c r="V64" s="28" t="str">
        <f>IF($T64="", "", $T64-SUM($V$11:$V63))</f>
        <v/>
      </c>
      <c r="W64" s="28" t="str">
        <f>IF($U64="", "", $U64-SUM($W$11:$W63))</f>
        <v/>
      </c>
      <c r="X64" s="28" t="str">
        <f t="shared" si="2"/>
        <v/>
      </c>
      <c r="Y64" s="34" t="str">
        <f t="shared" si="7"/>
        <v/>
      </c>
      <c r="Z64" s="35" t="str">
        <f t="shared" si="8"/>
        <v/>
      </c>
      <c r="AA64" s="36" t="str">
        <f t="shared" si="3"/>
        <v/>
      </c>
      <c r="AC64" s="41" t="str">
        <f>IF($B64="", "", IF(OR($B64&lt;'Intro &amp; Setup'!$BM$3, $B64&gt;'Intro &amp; Setup'!$BM$5), "X", ""))</f>
        <v/>
      </c>
      <c r="AE64" s="41" t="str">
        <f t="shared" si="4"/>
        <v/>
      </c>
      <c r="AG64" s="41" t="str">
        <f>IF($F64="", "", IF(COUNTIF('Intro &amp; Setup'!$T$17:$T$26, $F64)=0, "X", ""))</f>
        <v/>
      </c>
      <c r="AI64" s="41" t="str">
        <f t="shared" si="5"/>
        <v/>
      </c>
    </row>
    <row r="65" spans="1:35" x14ac:dyDescent="0.25">
      <c r="A65" s="21"/>
      <c r="B65" s="238"/>
      <c r="C65" s="239"/>
      <c r="D65" s="239"/>
      <c r="E65" s="239"/>
      <c r="F65" s="240"/>
      <c r="G65" s="239"/>
      <c r="H65" s="241"/>
      <c r="I65" s="21"/>
      <c r="L65" s="68" t="str">
        <f t="shared" si="6"/>
        <v/>
      </c>
      <c r="N65" s="71" t="str">
        <f>IF($L65="", "", IFERROR(INDEX('Intro &amp; Setup'!$J$23:$J$32, MATCH($L65, 'Intro &amp; Setup'!$B$23:$B$32, 0)), ""))</f>
        <v/>
      </c>
      <c r="O65" s="71" t="str">
        <f>IF($L65="", "", IFERROR(INDEX('Intro &amp; Setup'!$N$23:$N$32, MATCH($L65, 'Intro &amp; Setup'!$B$23:$B$32, 0)), ""))</f>
        <v/>
      </c>
      <c r="Q65" s="63" t="str">
        <f>IF($H65="", "", SUM($H$11:$H65))</f>
        <v/>
      </c>
      <c r="R65" s="28" t="str">
        <f>IF($L65="", "", SUMIF($L$11:$L65, $L65, $H$11:$H65))</f>
        <v/>
      </c>
      <c r="S65" s="27" t="str">
        <f>IF('Intro &amp; Setup'!$BM$13='Intro &amp; Setup'!$BM$12, $R65, $Q65)</f>
        <v/>
      </c>
      <c r="T65" s="28" t="str">
        <f t="shared" si="0"/>
        <v/>
      </c>
      <c r="U65" s="8" t="str">
        <f t="shared" si="1"/>
        <v/>
      </c>
      <c r="V65" s="28" t="str">
        <f>IF($T65="", "", $T65-SUM($V$11:$V64))</f>
        <v/>
      </c>
      <c r="W65" s="28" t="str">
        <f>IF($U65="", "", $U65-SUM($W$11:$W64))</f>
        <v/>
      </c>
      <c r="X65" s="28" t="str">
        <f t="shared" si="2"/>
        <v/>
      </c>
      <c r="Y65" s="34" t="str">
        <f t="shared" si="7"/>
        <v/>
      </c>
      <c r="Z65" s="35" t="str">
        <f t="shared" si="8"/>
        <v/>
      </c>
      <c r="AA65" s="36" t="str">
        <f t="shared" si="3"/>
        <v/>
      </c>
      <c r="AC65" s="41" t="str">
        <f>IF($B65="", "", IF(OR($B65&lt;'Intro &amp; Setup'!$BM$3, $B65&gt;'Intro &amp; Setup'!$BM$5), "X", ""))</f>
        <v/>
      </c>
      <c r="AE65" s="41" t="str">
        <f t="shared" si="4"/>
        <v/>
      </c>
      <c r="AG65" s="41" t="str">
        <f>IF($F65="", "", IF(COUNTIF('Intro &amp; Setup'!$T$17:$T$26, $F65)=0, "X", ""))</f>
        <v/>
      </c>
      <c r="AI65" s="41" t="str">
        <f t="shared" si="5"/>
        <v/>
      </c>
    </row>
    <row r="66" spans="1:35" x14ac:dyDescent="0.25">
      <c r="A66" s="21"/>
      <c r="B66" s="238"/>
      <c r="C66" s="239"/>
      <c r="D66" s="239"/>
      <c r="E66" s="239"/>
      <c r="F66" s="240"/>
      <c r="G66" s="239"/>
      <c r="H66" s="241"/>
      <c r="I66" s="21"/>
      <c r="L66" s="68" t="str">
        <f t="shared" si="6"/>
        <v/>
      </c>
      <c r="N66" s="71" t="str">
        <f>IF($L66="", "", IFERROR(INDEX('Intro &amp; Setup'!$J$23:$J$32, MATCH($L66, 'Intro &amp; Setup'!$B$23:$B$32, 0)), ""))</f>
        <v/>
      </c>
      <c r="O66" s="71" t="str">
        <f>IF($L66="", "", IFERROR(INDEX('Intro &amp; Setup'!$N$23:$N$32, MATCH($L66, 'Intro &amp; Setup'!$B$23:$B$32, 0)), ""))</f>
        <v/>
      </c>
      <c r="Q66" s="63" t="str">
        <f>IF($H66="", "", SUM($H$11:$H66))</f>
        <v/>
      </c>
      <c r="R66" s="28" t="str">
        <f>IF($L66="", "", SUMIF($L$11:$L66, $L66, $H$11:$H66))</f>
        <v/>
      </c>
      <c r="S66" s="27" t="str">
        <f>IF('Intro &amp; Setup'!$BM$13='Intro &amp; Setup'!$BM$12, $R66, $Q66)</f>
        <v/>
      </c>
      <c r="T66" s="28" t="str">
        <f t="shared" si="0"/>
        <v/>
      </c>
      <c r="U66" s="8" t="str">
        <f t="shared" si="1"/>
        <v/>
      </c>
      <c r="V66" s="28" t="str">
        <f>IF($T66="", "", $T66-SUM($V$11:$V65))</f>
        <v/>
      </c>
      <c r="W66" s="28" t="str">
        <f>IF($U66="", "", $U66-SUM($W$11:$W65))</f>
        <v/>
      </c>
      <c r="X66" s="28" t="str">
        <f t="shared" si="2"/>
        <v/>
      </c>
      <c r="Y66" s="34" t="str">
        <f t="shared" si="7"/>
        <v/>
      </c>
      <c r="Z66" s="35" t="str">
        <f t="shared" si="8"/>
        <v/>
      </c>
      <c r="AA66" s="36" t="str">
        <f t="shared" si="3"/>
        <v/>
      </c>
      <c r="AC66" s="41" t="str">
        <f>IF($B66="", "", IF(OR($B66&lt;'Intro &amp; Setup'!$BM$3, $B66&gt;'Intro &amp; Setup'!$BM$5), "X", ""))</f>
        <v/>
      </c>
      <c r="AE66" s="41" t="str">
        <f t="shared" si="4"/>
        <v/>
      </c>
      <c r="AG66" s="41" t="str">
        <f>IF($F66="", "", IF(COUNTIF('Intro &amp; Setup'!$T$17:$T$26, $F66)=0, "X", ""))</f>
        <v/>
      </c>
      <c r="AI66" s="41" t="str">
        <f t="shared" si="5"/>
        <v/>
      </c>
    </row>
    <row r="67" spans="1:35" x14ac:dyDescent="0.25">
      <c r="A67" s="21"/>
      <c r="B67" s="238"/>
      <c r="C67" s="239"/>
      <c r="D67" s="239"/>
      <c r="E67" s="239"/>
      <c r="F67" s="240"/>
      <c r="G67" s="239"/>
      <c r="H67" s="241"/>
      <c r="I67" s="21"/>
      <c r="L67" s="68" t="str">
        <f t="shared" si="6"/>
        <v/>
      </c>
      <c r="N67" s="71" t="str">
        <f>IF($L67="", "", IFERROR(INDEX('Intro &amp; Setup'!$J$23:$J$32, MATCH($L67, 'Intro &amp; Setup'!$B$23:$B$32, 0)), ""))</f>
        <v/>
      </c>
      <c r="O67" s="71" t="str">
        <f>IF($L67="", "", IFERROR(INDEX('Intro &amp; Setup'!$N$23:$N$32, MATCH($L67, 'Intro &amp; Setup'!$B$23:$B$32, 0)), ""))</f>
        <v/>
      </c>
      <c r="Q67" s="63" t="str">
        <f>IF($H67="", "", SUM($H$11:$H67))</f>
        <v/>
      </c>
      <c r="R67" s="28" t="str">
        <f>IF($L67="", "", SUMIF($L$11:$L67, $L67, $H$11:$H67))</f>
        <v/>
      </c>
      <c r="S67" s="27" t="str">
        <f>IF('Intro &amp; Setup'!$BM$13='Intro &amp; Setup'!$BM$12, $R67, $Q67)</f>
        <v/>
      </c>
      <c r="T67" s="28" t="str">
        <f t="shared" si="0"/>
        <v/>
      </c>
      <c r="U67" s="8" t="str">
        <f t="shared" si="1"/>
        <v/>
      </c>
      <c r="V67" s="28" t="str">
        <f>IF($T67="", "", $T67-SUM($V$11:$V66))</f>
        <v/>
      </c>
      <c r="W67" s="28" t="str">
        <f>IF($U67="", "", $U67-SUM($W$11:$W66))</f>
        <v/>
      </c>
      <c r="X67" s="28" t="str">
        <f t="shared" si="2"/>
        <v/>
      </c>
      <c r="Y67" s="34" t="str">
        <f t="shared" si="7"/>
        <v/>
      </c>
      <c r="Z67" s="35" t="str">
        <f t="shared" si="8"/>
        <v/>
      </c>
      <c r="AA67" s="36" t="str">
        <f t="shared" si="3"/>
        <v/>
      </c>
      <c r="AC67" s="41" t="str">
        <f>IF($B67="", "", IF(OR($B67&lt;'Intro &amp; Setup'!$BM$3, $B67&gt;'Intro &amp; Setup'!$BM$5), "X", ""))</f>
        <v/>
      </c>
      <c r="AE67" s="41" t="str">
        <f t="shared" si="4"/>
        <v/>
      </c>
      <c r="AG67" s="41" t="str">
        <f>IF($F67="", "", IF(COUNTIF('Intro &amp; Setup'!$T$17:$T$26, $F67)=0, "X", ""))</f>
        <v/>
      </c>
      <c r="AI67" s="41" t="str">
        <f t="shared" si="5"/>
        <v/>
      </c>
    </row>
    <row r="68" spans="1:35" x14ac:dyDescent="0.25">
      <c r="A68" s="21"/>
      <c r="B68" s="238"/>
      <c r="C68" s="239"/>
      <c r="D68" s="239"/>
      <c r="E68" s="239"/>
      <c r="F68" s="240"/>
      <c r="G68" s="239"/>
      <c r="H68" s="241"/>
      <c r="I68" s="21"/>
      <c r="L68" s="68" t="str">
        <f t="shared" si="6"/>
        <v/>
      </c>
      <c r="N68" s="71" t="str">
        <f>IF($L68="", "", IFERROR(INDEX('Intro &amp; Setup'!$J$23:$J$32, MATCH($L68, 'Intro &amp; Setup'!$B$23:$B$32, 0)), ""))</f>
        <v/>
      </c>
      <c r="O68" s="71" t="str">
        <f>IF($L68="", "", IFERROR(INDEX('Intro &amp; Setup'!$N$23:$N$32, MATCH($L68, 'Intro &amp; Setup'!$B$23:$B$32, 0)), ""))</f>
        <v/>
      </c>
      <c r="Q68" s="63" t="str">
        <f>IF($H68="", "", SUM($H$11:$H68))</f>
        <v/>
      </c>
      <c r="R68" s="28" t="str">
        <f>IF($L68="", "", SUMIF($L$11:$L68, $L68, $H$11:$H68))</f>
        <v/>
      </c>
      <c r="S68" s="27" t="str">
        <f>IF('Intro &amp; Setup'!$BM$13='Intro &amp; Setup'!$BM$12, $R68, $Q68)</f>
        <v/>
      </c>
      <c r="T68" s="28" t="str">
        <f t="shared" si="0"/>
        <v/>
      </c>
      <c r="U68" s="8" t="str">
        <f t="shared" si="1"/>
        <v/>
      </c>
      <c r="V68" s="28" t="str">
        <f>IF($T68="", "", $T68-SUM($V$11:$V67))</f>
        <v/>
      </c>
      <c r="W68" s="28" t="str">
        <f>IF($U68="", "", $U68-SUM($W$11:$W67))</f>
        <v/>
      </c>
      <c r="X68" s="28" t="str">
        <f t="shared" si="2"/>
        <v/>
      </c>
      <c r="Y68" s="34" t="str">
        <f t="shared" si="7"/>
        <v/>
      </c>
      <c r="Z68" s="35" t="str">
        <f t="shared" si="8"/>
        <v/>
      </c>
      <c r="AA68" s="36" t="str">
        <f t="shared" si="3"/>
        <v/>
      </c>
      <c r="AC68" s="41" t="str">
        <f>IF($B68="", "", IF(OR($B68&lt;'Intro &amp; Setup'!$BM$3, $B68&gt;'Intro &amp; Setup'!$BM$5), "X", ""))</f>
        <v/>
      </c>
      <c r="AE68" s="41" t="str">
        <f t="shared" si="4"/>
        <v/>
      </c>
      <c r="AG68" s="41" t="str">
        <f>IF($F68="", "", IF(COUNTIF('Intro &amp; Setup'!$T$17:$T$26, $F68)=0, "X", ""))</f>
        <v/>
      </c>
      <c r="AI68" s="41" t="str">
        <f t="shared" si="5"/>
        <v/>
      </c>
    </row>
    <row r="69" spans="1:35" x14ac:dyDescent="0.25">
      <c r="A69" s="21"/>
      <c r="B69" s="238"/>
      <c r="C69" s="239"/>
      <c r="D69" s="239"/>
      <c r="E69" s="239"/>
      <c r="F69" s="240"/>
      <c r="G69" s="239"/>
      <c r="H69" s="241"/>
      <c r="I69" s="21"/>
      <c r="L69" s="68" t="str">
        <f t="shared" si="6"/>
        <v/>
      </c>
      <c r="N69" s="71" t="str">
        <f>IF($L69="", "", IFERROR(INDEX('Intro &amp; Setup'!$J$23:$J$32, MATCH($L69, 'Intro &amp; Setup'!$B$23:$B$32, 0)), ""))</f>
        <v/>
      </c>
      <c r="O69" s="71" t="str">
        <f>IF($L69="", "", IFERROR(INDEX('Intro &amp; Setup'!$N$23:$N$32, MATCH($L69, 'Intro &amp; Setup'!$B$23:$B$32, 0)), ""))</f>
        <v/>
      </c>
      <c r="Q69" s="63" t="str">
        <f>IF($H69="", "", SUM($H$11:$H69))</f>
        <v/>
      </c>
      <c r="R69" s="28" t="str">
        <f>IF($L69="", "", SUMIF($L$11:$L69, $L69, $H$11:$H69))</f>
        <v/>
      </c>
      <c r="S69" s="27" t="str">
        <f>IF('Intro &amp; Setup'!$BM$13='Intro &amp; Setup'!$BM$12, $R69, $Q69)</f>
        <v/>
      </c>
      <c r="T69" s="28" t="str">
        <f t="shared" si="0"/>
        <v/>
      </c>
      <c r="U69" s="8" t="str">
        <f t="shared" si="1"/>
        <v/>
      </c>
      <c r="V69" s="28" t="str">
        <f>IF($T69="", "", $T69-SUM($V$11:$V68))</f>
        <v/>
      </c>
      <c r="W69" s="28" t="str">
        <f>IF($U69="", "", $U69-SUM($W$11:$W68))</f>
        <v/>
      </c>
      <c r="X69" s="28" t="str">
        <f t="shared" si="2"/>
        <v/>
      </c>
      <c r="Y69" s="34" t="str">
        <f t="shared" si="7"/>
        <v/>
      </c>
      <c r="Z69" s="35" t="str">
        <f t="shared" si="8"/>
        <v/>
      </c>
      <c r="AA69" s="36" t="str">
        <f t="shared" si="3"/>
        <v/>
      </c>
      <c r="AC69" s="41" t="str">
        <f>IF($B69="", "", IF(OR($B69&lt;'Intro &amp; Setup'!$BM$3, $B69&gt;'Intro &amp; Setup'!$BM$5), "X", ""))</f>
        <v/>
      </c>
      <c r="AE69" s="41" t="str">
        <f t="shared" si="4"/>
        <v/>
      </c>
      <c r="AG69" s="41" t="str">
        <f>IF($F69="", "", IF(COUNTIF('Intro &amp; Setup'!$T$17:$T$26, $F69)=0, "X", ""))</f>
        <v/>
      </c>
      <c r="AI69" s="41" t="str">
        <f t="shared" si="5"/>
        <v/>
      </c>
    </row>
    <row r="70" spans="1:35" x14ac:dyDescent="0.25">
      <c r="A70" s="21"/>
      <c r="B70" s="238"/>
      <c r="C70" s="239"/>
      <c r="D70" s="239"/>
      <c r="E70" s="239"/>
      <c r="F70" s="240"/>
      <c r="G70" s="239"/>
      <c r="H70" s="241"/>
      <c r="I70" s="21"/>
      <c r="L70" s="68" t="str">
        <f t="shared" si="6"/>
        <v/>
      </c>
      <c r="N70" s="71" t="str">
        <f>IF($L70="", "", IFERROR(INDEX('Intro &amp; Setup'!$J$23:$J$32, MATCH($L70, 'Intro &amp; Setup'!$B$23:$B$32, 0)), ""))</f>
        <v/>
      </c>
      <c r="O70" s="71" t="str">
        <f>IF($L70="", "", IFERROR(INDEX('Intro &amp; Setup'!$N$23:$N$32, MATCH($L70, 'Intro &amp; Setup'!$B$23:$B$32, 0)), ""))</f>
        <v/>
      </c>
      <c r="Q70" s="63" t="str">
        <f>IF($H70="", "", SUM($H$11:$H70))</f>
        <v/>
      </c>
      <c r="R70" s="28" t="str">
        <f>IF($L70="", "", SUMIF($L$11:$L70, $L70, $H$11:$H70))</f>
        <v/>
      </c>
      <c r="S70" s="27" t="str">
        <f>IF('Intro &amp; Setup'!$BM$13='Intro &amp; Setup'!$BM$12, $R70, $Q70)</f>
        <v/>
      </c>
      <c r="T70" s="28" t="str">
        <f t="shared" si="0"/>
        <v/>
      </c>
      <c r="U70" s="8" t="str">
        <f t="shared" si="1"/>
        <v/>
      </c>
      <c r="V70" s="28" t="str">
        <f>IF($T70="", "", $T70-SUM($V$11:$V69))</f>
        <v/>
      </c>
      <c r="W70" s="28" t="str">
        <f>IF($U70="", "", $U70-SUM($W$11:$W69))</f>
        <v/>
      </c>
      <c r="X70" s="28" t="str">
        <f t="shared" si="2"/>
        <v/>
      </c>
      <c r="Y70" s="34" t="str">
        <f t="shared" si="7"/>
        <v/>
      </c>
      <c r="Z70" s="35" t="str">
        <f t="shared" si="8"/>
        <v/>
      </c>
      <c r="AA70" s="36" t="str">
        <f t="shared" si="3"/>
        <v/>
      </c>
      <c r="AC70" s="41" t="str">
        <f>IF($B70="", "", IF(OR($B70&lt;'Intro &amp; Setup'!$BM$3, $B70&gt;'Intro &amp; Setup'!$BM$5), "X", ""))</f>
        <v/>
      </c>
      <c r="AE70" s="41" t="str">
        <f t="shared" si="4"/>
        <v/>
      </c>
      <c r="AG70" s="41" t="str">
        <f>IF($F70="", "", IF(COUNTIF('Intro &amp; Setup'!$T$17:$T$26, $F70)=0, "X", ""))</f>
        <v/>
      </c>
      <c r="AI70" s="41" t="str">
        <f t="shared" si="5"/>
        <v/>
      </c>
    </row>
    <row r="71" spans="1:35" x14ac:dyDescent="0.25">
      <c r="A71" s="21"/>
      <c r="B71" s="238"/>
      <c r="C71" s="239"/>
      <c r="D71" s="239"/>
      <c r="E71" s="239"/>
      <c r="F71" s="240"/>
      <c r="G71" s="239"/>
      <c r="H71" s="241"/>
      <c r="I71" s="21"/>
      <c r="L71" s="68" t="str">
        <f t="shared" si="6"/>
        <v/>
      </c>
      <c r="N71" s="71" t="str">
        <f>IF($L71="", "", IFERROR(INDEX('Intro &amp; Setup'!$J$23:$J$32, MATCH($L71, 'Intro &amp; Setup'!$B$23:$B$32, 0)), ""))</f>
        <v/>
      </c>
      <c r="O71" s="71" t="str">
        <f>IF($L71="", "", IFERROR(INDEX('Intro &amp; Setup'!$N$23:$N$32, MATCH($L71, 'Intro &amp; Setup'!$B$23:$B$32, 0)), ""))</f>
        <v/>
      </c>
      <c r="Q71" s="63" t="str">
        <f>IF($H71="", "", SUM($H$11:$H71))</f>
        <v/>
      </c>
      <c r="R71" s="28" t="str">
        <f>IF($L71="", "", SUMIF($L$11:$L71, $L71, $H$11:$H71))</f>
        <v/>
      </c>
      <c r="S71" s="27" t="str">
        <f>IF('Intro &amp; Setup'!$BM$13='Intro &amp; Setup'!$BM$12, $R71, $Q71)</f>
        <v/>
      </c>
      <c r="T71" s="28" t="str">
        <f t="shared" si="0"/>
        <v/>
      </c>
      <c r="U71" s="8" t="str">
        <f t="shared" si="1"/>
        <v/>
      </c>
      <c r="V71" s="28" t="str">
        <f>IF($T71="", "", $T71-SUM($V$11:$V70))</f>
        <v/>
      </c>
      <c r="W71" s="28" t="str">
        <f>IF($U71="", "", $U71-SUM($W$11:$W70))</f>
        <v/>
      </c>
      <c r="X71" s="28" t="str">
        <f t="shared" si="2"/>
        <v/>
      </c>
      <c r="Y71" s="34" t="str">
        <f t="shared" si="7"/>
        <v/>
      </c>
      <c r="Z71" s="35" t="str">
        <f t="shared" si="8"/>
        <v/>
      </c>
      <c r="AA71" s="36" t="str">
        <f t="shared" si="3"/>
        <v/>
      </c>
      <c r="AC71" s="41" t="str">
        <f>IF($B71="", "", IF(OR($B71&lt;'Intro &amp; Setup'!$BM$3, $B71&gt;'Intro &amp; Setup'!$BM$5), "X", ""))</f>
        <v/>
      </c>
      <c r="AE71" s="41" t="str">
        <f t="shared" si="4"/>
        <v/>
      </c>
      <c r="AG71" s="41" t="str">
        <f>IF($F71="", "", IF(COUNTIF('Intro &amp; Setup'!$T$17:$T$26, $F71)=0, "X", ""))</f>
        <v/>
      </c>
      <c r="AI71" s="41" t="str">
        <f t="shared" si="5"/>
        <v/>
      </c>
    </row>
    <row r="72" spans="1:35" x14ac:dyDescent="0.25">
      <c r="A72" s="21"/>
      <c r="B72" s="238"/>
      <c r="C72" s="239"/>
      <c r="D72" s="239"/>
      <c r="E72" s="239"/>
      <c r="F72" s="240"/>
      <c r="G72" s="239"/>
      <c r="H72" s="241"/>
      <c r="I72" s="21"/>
      <c r="L72" s="68" t="str">
        <f t="shared" si="6"/>
        <v/>
      </c>
      <c r="N72" s="71" t="str">
        <f>IF($L72="", "", IFERROR(INDEX('Intro &amp; Setup'!$J$23:$J$32, MATCH($L72, 'Intro &amp; Setup'!$B$23:$B$32, 0)), ""))</f>
        <v/>
      </c>
      <c r="O72" s="71" t="str">
        <f>IF($L72="", "", IFERROR(INDEX('Intro &amp; Setup'!$N$23:$N$32, MATCH($L72, 'Intro &amp; Setup'!$B$23:$B$32, 0)), ""))</f>
        <v/>
      </c>
      <c r="Q72" s="63" t="str">
        <f>IF($H72="", "", SUM($H$11:$H72))</f>
        <v/>
      </c>
      <c r="R72" s="28" t="str">
        <f>IF($L72="", "", SUMIF($L$11:$L72, $L72, $H$11:$H72))</f>
        <v/>
      </c>
      <c r="S72" s="27" t="str">
        <f>IF('Intro &amp; Setup'!$BM$13='Intro &amp; Setup'!$BM$12, $R72, $Q72)</f>
        <v/>
      </c>
      <c r="T72" s="28" t="str">
        <f t="shared" si="0"/>
        <v/>
      </c>
      <c r="U72" s="8" t="str">
        <f t="shared" si="1"/>
        <v/>
      </c>
      <c r="V72" s="28" t="str">
        <f>IF($T72="", "", $T72-SUM($V$11:$V71))</f>
        <v/>
      </c>
      <c r="W72" s="28" t="str">
        <f>IF($U72="", "", $U72-SUM($W$11:$W71))</f>
        <v/>
      </c>
      <c r="X72" s="28" t="str">
        <f t="shared" si="2"/>
        <v/>
      </c>
      <c r="Y72" s="34" t="str">
        <f t="shared" si="7"/>
        <v/>
      </c>
      <c r="Z72" s="35" t="str">
        <f t="shared" si="8"/>
        <v/>
      </c>
      <c r="AA72" s="36" t="str">
        <f t="shared" si="3"/>
        <v/>
      </c>
      <c r="AC72" s="41" t="str">
        <f>IF($B72="", "", IF(OR($B72&lt;'Intro &amp; Setup'!$BM$3, $B72&gt;'Intro &amp; Setup'!$BM$5), "X", ""))</f>
        <v/>
      </c>
      <c r="AE72" s="41" t="str">
        <f t="shared" si="4"/>
        <v/>
      </c>
      <c r="AG72" s="41" t="str">
        <f>IF($F72="", "", IF(COUNTIF('Intro &amp; Setup'!$T$17:$T$26, $F72)=0, "X", ""))</f>
        <v/>
      </c>
      <c r="AI72" s="41" t="str">
        <f t="shared" si="5"/>
        <v/>
      </c>
    </row>
    <row r="73" spans="1:35" x14ac:dyDescent="0.25">
      <c r="A73" s="21"/>
      <c r="B73" s="238"/>
      <c r="C73" s="239"/>
      <c r="D73" s="239"/>
      <c r="E73" s="239"/>
      <c r="F73" s="240"/>
      <c r="G73" s="239"/>
      <c r="H73" s="241"/>
      <c r="I73" s="21"/>
      <c r="L73" s="68" t="str">
        <f t="shared" si="6"/>
        <v/>
      </c>
      <c r="N73" s="71" t="str">
        <f>IF($L73="", "", IFERROR(INDEX('Intro &amp; Setup'!$J$23:$J$32, MATCH($L73, 'Intro &amp; Setup'!$B$23:$B$32, 0)), ""))</f>
        <v/>
      </c>
      <c r="O73" s="71" t="str">
        <f>IF($L73="", "", IFERROR(INDEX('Intro &amp; Setup'!$N$23:$N$32, MATCH($L73, 'Intro &amp; Setup'!$B$23:$B$32, 0)), ""))</f>
        <v/>
      </c>
      <c r="Q73" s="63" t="str">
        <f>IF($H73="", "", SUM($H$11:$H73))</f>
        <v/>
      </c>
      <c r="R73" s="28" t="str">
        <f>IF($L73="", "", SUMIF($L$11:$L73, $L73, $H$11:$H73))</f>
        <v/>
      </c>
      <c r="S73" s="27" t="str">
        <f>IF('Intro &amp; Setup'!$BM$13='Intro &amp; Setup'!$BM$12, $R73, $Q73)</f>
        <v/>
      </c>
      <c r="T73" s="28" t="str">
        <f t="shared" si="0"/>
        <v/>
      </c>
      <c r="U73" s="8" t="str">
        <f t="shared" si="1"/>
        <v/>
      </c>
      <c r="V73" s="28" t="str">
        <f>IF($T73="", "", $T73-SUM($V$11:$V72))</f>
        <v/>
      </c>
      <c r="W73" s="28" t="str">
        <f>IF($U73="", "", $U73-SUM($W$11:$W72))</f>
        <v/>
      </c>
      <c r="X73" s="28" t="str">
        <f t="shared" si="2"/>
        <v/>
      </c>
      <c r="Y73" s="34" t="str">
        <f t="shared" si="7"/>
        <v/>
      </c>
      <c r="Z73" s="35" t="str">
        <f t="shared" si="8"/>
        <v/>
      </c>
      <c r="AA73" s="36" t="str">
        <f t="shared" si="3"/>
        <v/>
      </c>
      <c r="AC73" s="41" t="str">
        <f>IF($B73="", "", IF(OR($B73&lt;'Intro &amp; Setup'!$BM$3, $B73&gt;'Intro &amp; Setup'!$BM$5), "X", ""))</f>
        <v/>
      </c>
      <c r="AE73" s="41" t="str">
        <f t="shared" si="4"/>
        <v/>
      </c>
      <c r="AG73" s="41" t="str">
        <f>IF($F73="", "", IF(COUNTIF('Intro &amp; Setup'!$T$17:$T$26, $F73)=0, "X", ""))</f>
        <v/>
      </c>
      <c r="AI73" s="41" t="str">
        <f t="shared" si="5"/>
        <v/>
      </c>
    </row>
    <row r="74" spans="1:35" x14ac:dyDescent="0.25">
      <c r="A74" s="21"/>
      <c r="B74" s="238"/>
      <c r="C74" s="239"/>
      <c r="D74" s="239"/>
      <c r="E74" s="239"/>
      <c r="F74" s="240"/>
      <c r="G74" s="239"/>
      <c r="H74" s="241"/>
      <c r="I74" s="21"/>
      <c r="L74" s="68" t="str">
        <f t="shared" si="6"/>
        <v/>
      </c>
      <c r="N74" s="71" t="str">
        <f>IF($L74="", "", IFERROR(INDEX('Intro &amp; Setup'!$J$23:$J$32, MATCH($L74, 'Intro &amp; Setup'!$B$23:$B$32, 0)), ""))</f>
        <v/>
      </c>
      <c r="O74" s="71" t="str">
        <f>IF($L74="", "", IFERROR(INDEX('Intro &amp; Setup'!$N$23:$N$32, MATCH($L74, 'Intro &amp; Setup'!$B$23:$B$32, 0)), ""))</f>
        <v/>
      </c>
      <c r="Q74" s="63" t="str">
        <f>IF($H74="", "", SUM($H$11:$H74))</f>
        <v/>
      </c>
      <c r="R74" s="28" t="str">
        <f>IF($L74="", "", SUMIF($L$11:$L74, $L74, $H$11:$H74))</f>
        <v/>
      </c>
      <c r="S74" s="27" t="str">
        <f>IF('Intro &amp; Setup'!$BM$13='Intro &amp; Setup'!$BM$12, $R74, $Q74)</f>
        <v/>
      </c>
      <c r="T74" s="28" t="str">
        <f t="shared" si="0"/>
        <v/>
      </c>
      <c r="U74" s="8" t="str">
        <f t="shared" si="1"/>
        <v/>
      </c>
      <c r="V74" s="28" t="str">
        <f>IF($T74="", "", $T74-SUM($V$11:$V73))</f>
        <v/>
      </c>
      <c r="W74" s="28" t="str">
        <f>IF($U74="", "", $U74-SUM($W$11:$W73))</f>
        <v/>
      </c>
      <c r="X74" s="28" t="str">
        <f t="shared" si="2"/>
        <v/>
      </c>
      <c r="Y74" s="34" t="str">
        <f t="shared" si="7"/>
        <v/>
      </c>
      <c r="Z74" s="35" t="str">
        <f t="shared" si="8"/>
        <v/>
      </c>
      <c r="AA74" s="36" t="str">
        <f t="shared" si="3"/>
        <v/>
      </c>
      <c r="AC74" s="41" t="str">
        <f>IF($B74="", "", IF(OR($B74&lt;'Intro &amp; Setup'!$BM$3, $B74&gt;'Intro &amp; Setup'!$BM$5), "X", ""))</f>
        <v/>
      </c>
      <c r="AE74" s="41" t="str">
        <f t="shared" si="4"/>
        <v/>
      </c>
      <c r="AG74" s="41" t="str">
        <f>IF($F74="", "", IF(COUNTIF('Intro &amp; Setup'!$T$17:$T$26, $F74)=0, "X", ""))</f>
        <v/>
      </c>
      <c r="AI74" s="41" t="str">
        <f t="shared" si="5"/>
        <v/>
      </c>
    </row>
    <row r="75" spans="1:35" x14ac:dyDescent="0.25">
      <c r="A75" s="21"/>
      <c r="B75" s="238"/>
      <c r="C75" s="239"/>
      <c r="D75" s="239"/>
      <c r="E75" s="239"/>
      <c r="F75" s="240"/>
      <c r="G75" s="239"/>
      <c r="H75" s="241"/>
      <c r="I75" s="21"/>
      <c r="L75" s="68" t="str">
        <f t="shared" si="6"/>
        <v/>
      </c>
      <c r="N75" s="71" t="str">
        <f>IF($L75="", "", IFERROR(INDEX('Intro &amp; Setup'!$J$23:$J$32, MATCH($L75, 'Intro &amp; Setup'!$B$23:$B$32, 0)), ""))</f>
        <v/>
      </c>
      <c r="O75" s="71" t="str">
        <f>IF($L75="", "", IFERROR(INDEX('Intro &amp; Setup'!$N$23:$N$32, MATCH($L75, 'Intro &amp; Setup'!$B$23:$B$32, 0)), ""))</f>
        <v/>
      </c>
      <c r="Q75" s="63" t="str">
        <f>IF($H75="", "", SUM($H$11:$H75))</f>
        <v/>
      </c>
      <c r="R75" s="28" t="str">
        <f>IF($L75="", "", SUMIF($L$11:$L75, $L75, $H$11:$H75))</f>
        <v/>
      </c>
      <c r="S75" s="27" t="str">
        <f>IF('Intro &amp; Setup'!$BM$13='Intro &amp; Setup'!$BM$12, $R75, $Q75)</f>
        <v/>
      </c>
      <c r="T75" s="28" t="str">
        <f t="shared" ref="T75:T138" si="9">IF($S75="", "", IF($S75&lt;=$T$4, $S75, $T$4))</f>
        <v/>
      </c>
      <c r="U75" s="8" t="str">
        <f t="shared" ref="U75:U138" si="10">IF($S75="", "", IF($S75&lt;=$T$4, 0, $S75-$T$4))</f>
        <v/>
      </c>
      <c r="V75" s="28" t="str">
        <f>IF($T75="", "", $T75-SUM($V$11:$V74))</f>
        <v/>
      </c>
      <c r="W75" s="28" t="str">
        <f>IF($U75="", "", $U75-SUM($W$11:$W74))</f>
        <v/>
      </c>
      <c r="X75" s="28" t="str">
        <f t="shared" ref="X75:X138" si="11">IF($H75="", "", SUM($V75:$W75))</f>
        <v/>
      </c>
      <c r="Y75" s="34" t="str">
        <f t="shared" si="7"/>
        <v/>
      </c>
      <c r="Z75" s="35" t="str">
        <f t="shared" si="8"/>
        <v/>
      </c>
      <c r="AA75" s="36" t="str">
        <f t="shared" ref="AA75:AA138" si="12">IF($H75="", "", SUM($Y75:$Z75))</f>
        <v/>
      </c>
      <c r="AC75" s="41" t="str">
        <f>IF($B75="", "", IF(OR($B75&lt;'Intro &amp; Setup'!$BM$3, $B75&gt;'Intro &amp; Setup'!$BM$5), "X", ""))</f>
        <v/>
      </c>
      <c r="AE75" s="41" t="str">
        <f t="shared" ref="AE75:AE138" si="13">IF(B75="", "", TEXT(B75, "mmm yyyy"))</f>
        <v/>
      </c>
      <c r="AG75" s="41" t="str">
        <f>IF($F75="", "", IF(COUNTIF('Intro &amp; Setup'!$T$17:$T$26, $F75)=0, "X", ""))</f>
        <v/>
      </c>
      <c r="AI75" s="41" t="str">
        <f t="shared" ref="AI75:AI138" si="14">IF($B75="", "", IF(AND(NOT($AE75=""), $F75=""), _xlfn.CONCAT($AE75, " - ", $AI$9), _xlfn.CONCAT($AE75, " - ", $F75)))</f>
        <v/>
      </c>
    </row>
    <row r="76" spans="1:35" x14ac:dyDescent="0.25">
      <c r="A76" s="21"/>
      <c r="B76" s="238"/>
      <c r="C76" s="239"/>
      <c r="D76" s="239"/>
      <c r="E76" s="239"/>
      <c r="F76" s="240"/>
      <c r="G76" s="239"/>
      <c r="H76" s="241"/>
      <c r="I76" s="21"/>
      <c r="L76" s="68" t="str">
        <f t="shared" ref="L76:L139" si="15">IF($H76="", "", IF($E76="", IF($E$3="", "", $E$3), $E76))</f>
        <v/>
      </c>
      <c r="N76" s="71" t="str">
        <f>IF($L76="", "", IFERROR(INDEX('Intro &amp; Setup'!$J$23:$J$32, MATCH($L76, 'Intro &amp; Setup'!$B$23:$B$32, 0)), ""))</f>
        <v/>
      </c>
      <c r="O76" s="71" t="str">
        <f>IF($L76="", "", IFERROR(INDEX('Intro &amp; Setup'!$N$23:$N$32, MATCH($L76, 'Intro &amp; Setup'!$B$23:$B$32, 0)), ""))</f>
        <v/>
      </c>
      <c r="Q76" s="63" t="str">
        <f>IF($H76="", "", SUM($H$11:$H76))</f>
        <v/>
      </c>
      <c r="R76" s="28" t="str">
        <f>IF($L76="", "", SUMIF($L$11:$L76, $L76, $H$11:$H76))</f>
        <v/>
      </c>
      <c r="S76" s="27" t="str">
        <f>IF('Intro &amp; Setup'!$BM$13='Intro &amp; Setup'!$BM$12, $R76, $Q76)</f>
        <v/>
      </c>
      <c r="T76" s="28" t="str">
        <f t="shared" si="9"/>
        <v/>
      </c>
      <c r="U76" s="8" t="str">
        <f t="shared" si="10"/>
        <v/>
      </c>
      <c r="V76" s="28" t="str">
        <f>IF($T76="", "", $T76-SUM($V$11:$V75))</f>
        <v/>
      </c>
      <c r="W76" s="28" t="str">
        <f>IF($U76="", "", $U76-SUM($W$11:$W75))</f>
        <v/>
      </c>
      <c r="X76" s="28" t="str">
        <f t="shared" si="11"/>
        <v/>
      </c>
      <c r="Y76" s="34" t="str">
        <f t="shared" ref="Y76:Y139" si="16">IF($H76="", "", $V76*$N76)</f>
        <v/>
      </c>
      <c r="Z76" s="35" t="str">
        <f t="shared" ref="Z76:Z139" si="17">IF($H76="", "", $W76*$O76)</f>
        <v/>
      </c>
      <c r="AA76" s="36" t="str">
        <f t="shared" si="12"/>
        <v/>
      </c>
      <c r="AC76" s="41" t="str">
        <f>IF($B76="", "", IF(OR($B76&lt;'Intro &amp; Setup'!$BM$3, $B76&gt;'Intro &amp; Setup'!$BM$5), "X", ""))</f>
        <v/>
      </c>
      <c r="AE76" s="41" t="str">
        <f t="shared" si="13"/>
        <v/>
      </c>
      <c r="AG76" s="41" t="str">
        <f>IF($F76="", "", IF(COUNTIF('Intro &amp; Setup'!$T$17:$T$26, $F76)=0, "X", ""))</f>
        <v/>
      </c>
      <c r="AI76" s="41" t="str">
        <f t="shared" si="14"/>
        <v/>
      </c>
    </row>
    <row r="77" spans="1:35" x14ac:dyDescent="0.25">
      <c r="A77" s="21"/>
      <c r="B77" s="238"/>
      <c r="C77" s="239"/>
      <c r="D77" s="239"/>
      <c r="E77" s="239"/>
      <c r="F77" s="240"/>
      <c r="G77" s="239"/>
      <c r="H77" s="241"/>
      <c r="I77" s="21"/>
      <c r="L77" s="68" t="str">
        <f t="shared" si="15"/>
        <v/>
      </c>
      <c r="N77" s="71" t="str">
        <f>IF($L77="", "", IFERROR(INDEX('Intro &amp; Setup'!$J$23:$J$32, MATCH($L77, 'Intro &amp; Setup'!$B$23:$B$32, 0)), ""))</f>
        <v/>
      </c>
      <c r="O77" s="71" t="str">
        <f>IF($L77="", "", IFERROR(INDEX('Intro &amp; Setup'!$N$23:$N$32, MATCH($L77, 'Intro &amp; Setup'!$B$23:$B$32, 0)), ""))</f>
        <v/>
      </c>
      <c r="Q77" s="63" t="str">
        <f>IF($H77="", "", SUM($H$11:$H77))</f>
        <v/>
      </c>
      <c r="R77" s="28" t="str">
        <f>IF($L77="", "", SUMIF($L$11:$L77, $L77, $H$11:$H77))</f>
        <v/>
      </c>
      <c r="S77" s="27" t="str">
        <f>IF('Intro &amp; Setup'!$BM$13='Intro &amp; Setup'!$BM$12, $R77, $Q77)</f>
        <v/>
      </c>
      <c r="T77" s="28" t="str">
        <f t="shared" si="9"/>
        <v/>
      </c>
      <c r="U77" s="8" t="str">
        <f t="shared" si="10"/>
        <v/>
      </c>
      <c r="V77" s="28" t="str">
        <f>IF($T77="", "", $T77-SUM($V$11:$V76))</f>
        <v/>
      </c>
      <c r="W77" s="28" t="str">
        <f>IF($U77="", "", $U77-SUM($W$11:$W76))</f>
        <v/>
      </c>
      <c r="X77" s="28" t="str">
        <f t="shared" si="11"/>
        <v/>
      </c>
      <c r="Y77" s="34" t="str">
        <f t="shared" si="16"/>
        <v/>
      </c>
      <c r="Z77" s="35" t="str">
        <f t="shared" si="17"/>
        <v/>
      </c>
      <c r="AA77" s="36" t="str">
        <f t="shared" si="12"/>
        <v/>
      </c>
      <c r="AC77" s="41" t="str">
        <f>IF($B77="", "", IF(OR($B77&lt;'Intro &amp; Setup'!$BM$3, $B77&gt;'Intro &amp; Setup'!$BM$5), "X", ""))</f>
        <v/>
      </c>
      <c r="AE77" s="41" t="str">
        <f t="shared" si="13"/>
        <v/>
      </c>
      <c r="AG77" s="41" t="str">
        <f>IF($F77="", "", IF(COUNTIF('Intro &amp; Setup'!$T$17:$T$26, $F77)=0, "X", ""))</f>
        <v/>
      </c>
      <c r="AI77" s="41" t="str">
        <f t="shared" si="14"/>
        <v/>
      </c>
    </row>
    <row r="78" spans="1:35" x14ac:dyDescent="0.25">
      <c r="A78" s="21"/>
      <c r="B78" s="238"/>
      <c r="C78" s="239"/>
      <c r="D78" s="239"/>
      <c r="E78" s="239"/>
      <c r="F78" s="240"/>
      <c r="G78" s="239"/>
      <c r="H78" s="241"/>
      <c r="I78" s="21"/>
      <c r="L78" s="68" t="str">
        <f t="shared" si="15"/>
        <v/>
      </c>
      <c r="N78" s="71" t="str">
        <f>IF($L78="", "", IFERROR(INDEX('Intro &amp; Setup'!$J$23:$J$32, MATCH($L78, 'Intro &amp; Setup'!$B$23:$B$32, 0)), ""))</f>
        <v/>
      </c>
      <c r="O78" s="71" t="str">
        <f>IF($L78="", "", IFERROR(INDEX('Intro &amp; Setup'!$N$23:$N$32, MATCH($L78, 'Intro &amp; Setup'!$B$23:$B$32, 0)), ""))</f>
        <v/>
      </c>
      <c r="Q78" s="63" t="str">
        <f>IF($H78="", "", SUM($H$11:$H78))</f>
        <v/>
      </c>
      <c r="R78" s="28" t="str">
        <f>IF($L78="", "", SUMIF($L$11:$L78, $L78, $H$11:$H78))</f>
        <v/>
      </c>
      <c r="S78" s="27" t="str">
        <f>IF('Intro &amp; Setup'!$BM$13='Intro &amp; Setup'!$BM$12, $R78, $Q78)</f>
        <v/>
      </c>
      <c r="T78" s="28" t="str">
        <f t="shared" si="9"/>
        <v/>
      </c>
      <c r="U78" s="8" t="str">
        <f t="shared" si="10"/>
        <v/>
      </c>
      <c r="V78" s="28" t="str">
        <f>IF($T78="", "", $T78-SUM($V$11:$V77))</f>
        <v/>
      </c>
      <c r="W78" s="28" t="str">
        <f>IF($U78="", "", $U78-SUM($W$11:$W77))</f>
        <v/>
      </c>
      <c r="X78" s="28" t="str">
        <f t="shared" si="11"/>
        <v/>
      </c>
      <c r="Y78" s="34" t="str">
        <f t="shared" si="16"/>
        <v/>
      </c>
      <c r="Z78" s="35" t="str">
        <f t="shared" si="17"/>
        <v/>
      </c>
      <c r="AA78" s="36" t="str">
        <f t="shared" si="12"/>
        <v/>
      </c>
      <c r="AC78" s="41" t="str">
        <f>IF($B78="", "", IF(OR($B78&lt;'Intro &amp; Setup'!$BM$3, $B78&gt;'Intro &amp; Setup'!$BM$5), "X", ""))</f>
        <v/>
      </c>
      <c r="AE78" s="41" t="str">
        <f t="shared" si="13"/>
        <v/>
      </c>
      <c r="AG78" s="41" t="str">
        <f>IF($F78="", "", IF(COUNTIF('Intro &amp; Setup'!$T$17:$T$26, $F78)=0, "X", ""))</f>
        <v/>
      </c>
      <c r="AI78" s="41" t="str">
        <f t="shared" si="14"/>
        <v/>
      </c>
    </row>
    <row r="79" spans="1:35" x14ac:dyDescent="0.25">
      <c r="A79" s="21"/>
      <c r="B79" s="238"/>
      <c r="C79" s="239"/>
      <c r="D79" s="239"/>
      <c r="E79" s="239"/>
      <c r="F79" s="240"/>
      <c r="G79" s="239"/>
      <c r="H79" s="241"/>
      <c r="I79" s="21"/>
      <c r="L79" s="68" t="str">
        <f t="shared" si="15"/>
        <v/>
      </c>
      <c r="N79" s="71" t="str">
        <f>IF($L79="", "", IFERROR(INDEX('Intro &amp; Setup'!$J$23:$J$32, MATCH($L79, 'Intro &amp; Setup'!$B$23:$B$32, 0)), ""))</f>
        <v/>
      </c>
      <c r="O79" s="71" t="str">
        <f>IF($L79="", "", IFERROR(INDEX('Intro &amp; Setup'!$N$23:$N$32, MATCH($L79, 'Intro &amp; Setup'!$B$23:$B$32, 0)), ""))</f>
        <v/>
      </c>
      <c r="Q79" s="63" t="str">
        <f>IF($H79="", "", SUM($H$11:$H79))</f>
        <v/>
      </c>
      <c r="R79" s="28" t="str">
        <f>IF($L79="", "", SUMIF($L$11:$L79, $L79, $H$11:$H79))</f>
        <v/>
      </c>
      <c r="S79" s="27" t="str">
        <f>IF('Intro &amp; Setup'!$BM$13='Intro &amp; Setup'!$BM$12, $R79, $Q79)</f>
        <v/>
      </c>
      <c r="T79" s="28" t="str">
        <f t="shared" si="9"/>
        <v/>
      </c>
      <c r="U79" s="8" t="str">
        <f t="shared" si="10"/>
        <v/>
      </c>
      <c r="V79" s="28" t="str">
        <f>IF($T79="", "", $T79-SUM($V$11:$V78))</f>
        <v/>
      </c>
      <c r="W79" s="28" t="str">
        <f>IF($U79="", "", $U79-SUM($W$11:$W78))</f>
        <v/>
      </c>
      <c r="X79" s="28" t="str">
        <f t="shared" si="11"/>
        <v/>
      </c>
      <c r="Y79" s="34" t="str">
        <f t="shared" si="16"/>
        <v/>
      </c>
      <c r="Z79" s="35" t="str">
        <f t="shared" si="17"/>
        <v/>
      </c>
      <c r="AA79" s="36" t="str">
        <f t="shared" si="12"/>
        <v/>
      </c>
      <c r="AC79" s="41" t="str">
        <f>IF($B79="", "", IF(OR($B79&lt;'Intro &amp; Setup'!$BM$3, $B79&gt;'Intro &amp; Setup'!$BM$5), "X", ""))</f>
        <v/>
      </c>
      <c r="AE79" s="41" t="str">
        <f t="shared" si="13"/>
        <v/>
      </c>
      <c r="AG79" s="41" t="str">
        <f>IF($F79="", "", IF(COUNTIF('Intro &amp; Setup'!$T$17:$T$26, $F79)=0, "X", ""))</f>
        <v/>
      </c>
      <c r="AI79" s="41" t="str">
        <f t="shared" si="14"/>
        <v/>
      </c>
    </row>
    <row r="80" spans="1:35" x14ac:dyDescent="0.25">
      <c r="A80" s="21"/>
      <c r="B80" s="238"/>
      <c r="C80" s="239"/>
      <c r="D80" s="239"/>
      <c r="E80" s="239"/>
      <c r="F80" s="240"/>
      <c r="G80" s="239"/>
      <c r="H80" s="241"/>
      <c r="I80" s="21"/>
      <c r="L80" s="68" t="str">
        <f t="shared" si="15"/>
        <v/>
      </c>
      <c r="N80" s="71" t="str">
        <f>IF($L80="", "", IFERROR(INDEX('Intro &amp; Setup'!$J$23:$J$32, MATCH($L80, 'Intro &amp; Setup'!$B$23:$B$32, 0)), ""))</f>
        <v/>
      </c>
      <c r="O80" s="71" t="str">
        <f>IF($L80="", "", IFERROR(INDEX('Intro &amp; Setup'!$N$23:$N$32, MATCH($L80, 'Intro &amp; Setup'!$B$23:$B$32, 0)), ""))</f>
        <v/>
      </c>
      <c r="Q80" s="63" t="str">
        <f>IF($H80="", "", SUM($H$11:$H80))</f>
        <v/>
      </c>
      <c r="R80" s="28" t="str">
        <f>IF($L80="", "", SUMIF($L$11:$L80, $L80, $H$11:$H80))</f>
        <v/>
      </c>
      <c r="S80" s="27" t="str">
        <f>IF('Intro &amp; Setup'!$BM$13='Intro &amp; Setup'!$BM$12, $R80, $Q80)</f>
        <v/>
      </c>
      <c r="T80" s="28" t="str">
        <f t="shared" si="9"/>
        <v/>
      </c>
      <c r="U80" s="8" t="str">
        <f t="shared" si="10"/>
        <v/>
      </c>
      <c r="V80" s="28" t="str">
        <f>IF($T80="", "", $T80-SUM($V$11:$V79))</f>
        <v/>
      </c>
      <c r="W80" s="28" t="str">
        <f>IF($U80="", "", $U80-SUM($W$11:$W79))</f>
        <v/>
      </c>
      <c r="X80" s="28" t="str">
        <f t="shared" si="11"/>
        <v/>
      </c>
      <c r="Y80" s="34" t="str">
        <f t="shared" si="16"/>
        <v/>
      </c>
      <c r="Z80" s="35" t="str">
        <f t="shared" si="17"/>
        <v/>
      </c>
      <c r="AA80" s="36" t="str">
        <f t="shared" si="12"/>
        <v/>
      </c>
      <c r="AC80" s="41" t="str">
        <f>IF($B80="", "", IF(OR($B80&lt;'Intro &amp; Setup'!$BM$3, $B80&gt;'Intro &amp; Setup'!$BM$5), "X", ""))</f>
        <v/>
      </c>
      <c r="AE80" s="41" t="str">
        <f t="shared" si="13"/>
        <v/>
      </c>
      <c r="AG80" s="41" t="str">
        <f>IF($F80="", "", IF(COUNTIF('Intro &amp; Setup'!$T$17:$T$26, $F80)=0, "X", ""))</f>
        <v/>
      </c>
      <c r="AI80" s="41" t="str">
        <f t="shared" si="14"/>
        <v/>
      </c>
    </row>
    <row r="81" spans="1:35" x14ac:dyDescent="0.25">
      <c r="A81" s="21"/>
      <c r="B81" s="238"/>
      <c r="C81" s="239"/>
      <c r="D81" s="239"/>
      <c r="E81" s="239"/>
      <c r="F81" s="240"/>
      <c r="G81" s="239"/>
      <c r="H81" s="241"/>
      <c r="I81" s="21"/>
      <c r="L81" s="68" t="str">
        <f t="shared" si="15"/>
        <v/>
      </c>
      <c r="N81" s="71" t="str">
        <f>IF($L81="", "", IFERROR(INDEX('Intro &amp; Setup'!$J$23:$J$32, MATCH($L81, 'Intro &amp; Setup'!$B$23:$B$32, 0)), ""))</f>
        <v/>
      </c>
      <c r="O81" s="71" t="str">
        <f>IF($L81="", "", IFERROR(INDEX('Intro &amp; Setup'!$N$23:$N$32, MATCH($L81, 'Intro &amp; Setup'!$B$23:$B$32, 0)), ""))</f>
        <v/>
      </c>
      <c r="Q81" s="63" t="str">
        <f>IF($H81="", "", SUM($H$11:$H81))</f>
        <v/>
      </c>
      <c r="R81" s="28" t="str">
        <f>IF($L81="", "", SUMIF($L$11:$L81, $L81, $H$11:$H81))</f>
        <v/>
      </c>
      <c r="S81" s="27" t="str">
        <f>IF('Intro &amp; Setup'!$BM$13='Intro &amp; Setup'!$BM$12, $R81, $Q81)</f>
        <v/>
      </c>
      <c r="T81" s="28" t="str">
        <f t="shared" si="9"/>
        <v/>
      </c>
      <c r="U81" s="8" t="str">
        <f t="shared" si="10"/>
        <v/>
      </c>
      <c r="V81" s="28" t="str">
        <f>IF($T81="", "", $T81-SUM($V$11:$V80))</f>
        <v/>
      </c>
      <c r="W81" s="28" t="str">
        <f>IF($U81="", "", $U81-SUM($W$11:$W80))</f>
        <v/>
      </c>
      <c r="X81" s="28" t="str">
        <f t="shared" si="11"/>
        <v/>
      </c>
      <c r="Y81" s="34" t="str">
        <f t="shared" si="16"/>
        <v/>
      </c>
      <c r="Z81" s="35" t="str">
        <f t="shared" si="17"/>
        <v/>
      </c>
      <c r="AA81" s="36" t="str">
        <f t="shared" si="12"/>
        <v/>
      </c>
      <c r="AC81" s="41" t="str">
        <f>IF($B81="", "", IF(OR($B81&lt;'Intro &amp; Setup'!$BM$3, $B81&gt;'Intro &amp; Setup'!$BM$5), "X", ""))</f>
        <v/>
      </c>
      <c r="AE81" s="41" t="str">
        <f t="shared" si="13"/>
        <v/>
      </c>
      <c r="AG81" s="41" t="str">
        <f>IF($F81="", "", IF(COUNTIF('Intro &amp; Setup'!$T$17:$T$26, $F81)=0, "X", ""))</f>
        <v/>
      </c>
      <c r="AI81" s="41" t="str">
        <f t="shared" si="14"/>
        <v/>
      </c>
    </row>
    <row r="82" spans="1:35" x14ac:dyDescent="0.25">
      <c r="A82" s="21"/>
      <c r="B82" s="238"/>
      <c r="C82" s="239"/>
      <c r="D82" s="239"/>
      <c r="E82" s="239"/>
      <c r="F82" s="240"/>
      <c r="G82" s="239"/>
      <c r="H82" s="241"/>
      <c r="I82" s="21"/>
      <c r="L82" s="68" t="str">
        <f t="shared" si="15"/>
        <v/>
      </c>
      <c r="N82" s="71" t="str">
        <f>IF($L82="", "", IFERROR(INDEX('Intro &amp; Setup'!$J$23:$J$32, MATCH($L82, 'Intro &amp; Setup'!$B$23:$B$32, 0)), ""))</f>
        <v/>
      </c>
      <c r="O82" s="71" t="str">
        <f>IF($L82="", "", IFERROR(INDEX('Intro &amp; Setup'!$N$23:$N$32, MATCH($L82, 'Intro &amp; Setup'!$B$23:$B$32, 0)), ""))</f>
        <v/>
      </c>
      <c r="Q82" s="63" t="str">
        <f>IF($H82="", "", SUM($H$11:$H82))</f>
        <v/>
      </c>
      <c r="R82" s="28" t="str">
        <f>IF($L82="", "", SUMIF($L$11:$L82, $L82, $H$11:$H82))</f>
        <v/>
      </c>
      <c r="S82" s="27" t="str">
        <f>IF('Intro &amp; Setup'!$BM$13='Intro &amp; Setup'!$BM$12, $R82, $Q82)</f>
        <v/>
      </c>
      <c r="T82" s="28" t="str">
        <f t="shared" si="9"/>
        <v/>
      </c>
      <c r="U82" s="8" t="str">
        <f t="shared" si="10"/>
        <v/>
      </c>
      <c r="V82" s="28" t="str">
        <f>IF($T82="", "", $T82-SUM($V$11:$V81))</f>
        <v/>
      </c>
      <c r="W82" s="28" t="str">
        <f>IF($U82="", "", $U82-SUM($W$11:$W81))</f>
        <v/>
      </c>
      <c r="X82" s="28" t="str">
        <f t="shared" si="11"/>
        <v/>
      </c>
      <c r="Y82" s="34" t="str">
        <f t="shared" si="16"/>
        <v/>
      </c>
      <c r="Z82" s="35" t="str">
        <f t="shared" si="17"/>
        <v/>
      </c>
      <c r="AA82" s="36" t="str">
        <f t="shared" si="12"/>
        <v/>
      </c>
      <c r="AC82" s="41" t="str">
        <f>IF($B82="", "", IF(OR($B82&lt;'Intro &amp; Setup'!$BM$3, $B82&gt;'Intro &amp; Setup'!$BM$5), "X", ""))</f>
        <v/>
      </c>
      <c r="AE82" s="41" t="str">
        <f t="shared" si="13"/>
        <v/>
      </c>
      <c r="AG82" s="41" t="str">
        <f>IF($F82="", "", IF(COUNTIF('Intro &amp; Setup'!$T$17:$T$26, $F82)=0, "X", ""))</f>
        <v/>
      </c>
      <c r="AI82" s="41" t="str">
        <f t="shared" si="14"/>
        <v/>
      </c>
    </row>
    <row r="83" spans="1:35" x14ac:dyDescent="0.25">
      <c r="A83" s="21"/>
      <c r="B83" s="238"/>
      <c r="C83" s="239"/>
      <c r="D83" s="239"/>
      <c r="E83" s="239"/>
      <c r="F83" s="240"/>
      <c r="G83" s="239"/>
      <c r="H83" s="241"/>
      <c r="I83" s="21"/>
      <c r="L83" s="68" t="str">
        <f t="shared" si="15"/>
        <v/>
      </c>
      <c r="N83" s="71" t="str">
        <f>IF($L83="", "", IFERROR(INDEX('Intro &amp; Setup'!$J$23:$J$32, MATCH($L83, 'Intro &amp; Setup'!$B$23:$B$32, 0)), ""))</f>
        <v/>
      </c>
      <c r="O83" s="71" t="str">
        <f>IF($L83="", "", IFERROR(INDEX('Intro &amp; Setup'!$N$23:$N$32, MATCH($L83, 'Intro &amp; Setup'!$B$23:$B$32, 0)), ""))</f>
        <v/>
      </c>
      <c r="Q83" s="63" t="str">
        <f>IF($H83="", "", SUM($H$11:$H83))</f>
        <v/>
      </c>
      <c r="R83" s="28" t="str">
        <f>IF($L83="", "", SUMIF($L$11:$L83, $L83, $H$11:$H83))</f>
        <v/>
      </c>
      <c r="S83" s="27" t="str">
        <f>IF('Intro &amp; Setup'!$BM$13='Intro &amp; Setup'!$BM$12, $R83, $Q83)</f>
        <v/>
      </c>
      <c r="T83" s="28" t="str">
        <f t="shared" si="9"/>
        <v/>
      </c>
      <c r="U83" s="8" t="str">
        <f t="shared" si="10"/>
        <v/>
      </c>
      <c r="V83" s="28" t="str">
        <f>IF($T83="", "", $T83-SUM($V$11:$V82))</f>
        <v/>
      </c>
      <c r="W83" s="28" t="str">
        <f>IF($U83="", "", $U83-SUM($W$11:$W82))</f>
        <v/>
      </c>
      <c r="X83" s="28" t="str">
        <f t="shared" si="11"/>
        <v/>
      </c>
      <c r="Y83" s="34" t="str">
        <f t="shared" si="16"/>
        <v/>
      </c>
      <c r="Z83" s="35" t="str">
        <f t="shared" si="17"/>
        <v/>
      </c>
      <c r="AA83" s="36" t="str">
        <f t="shared" si="12"/>
        <v/>
      </c>
      <c r="AC83" s="41" t="str">
        <f>IF($B83="", "", IF(OR($B83&lt;'Intro &amp; Setup'!$BM$3, $B83&gt;'Intro &amp; Setup'!$BM$5), "X", ""))</f>
        <v/>
      </c>
      <c r="AE83" s="41" t="str">
        <f t="shared" si="13"/>
        <v/>
      </c>
      <c r="AG83" s="41" t="str">
        <f>IF($F83="", "", IF(COUNTIF('Intro &amp; Setup'!$T$17:$T$26, $F83)=0, "X", ""))</f>
        <v/>
      </c>
      <c r="AI83" s="41" t="str">
        <f t="shared" si="14"/>
        <v/>
      </c>
    </row>
    <row r="84" spans="1:35" x14ac:dyDescent="0.25">
      <c r="A84" s="21"/>
      <c r="B84" s="238"/>
      <c r="C84" s="239"/>
      <c r="D84" s="239"/>
      <c r="E84" s="239"/>
      <c r="F84" s="240"/>
      <c r="G84" s="239"/>
      <c r="H84" s="241"/>
      <c r="I84" s="21"/>
      <c r="L84" s="68" t="str">
        <f t="shared" si="15"/>
        <v/>
      </c>
      <c r="N84" s="71" t="str">
        <f>IF($L84="", "", IFERROR(INDEX('Intro &amp; Setup'!$J$23:$J$32, MATCH($L84, 'Intro &amp; Setup'!$B$23:$B$32, 0)), ""))</f>
        <v/>
      </c>
      <c r="O84" s="71" t="str">
        <f>IF($L84="", "", IFERROR(INDEX('Intro &amp; Setup'!$N$23:$N$32, MATCH($L84, 'Intro &amp; Setup'!$B$23:$B$32, 0)), ""))</f>
        <v/>
      </c>
      <c r="Q84" s="63" t="str">
        <f>IF($H84="", "", SUM($H$11:$H84))</f>
        <v/>
      </c>
      <c r="R84" s="28" t="str">
        <f>IF($L84="", "", SUMIF($L$11:$L84, $L84, $H$11:$H84))</f>
        <v/>
      </c>
      <c r="S84" s="27" t="str">
        <f>IF('Intro &amp; Setup'!$BM$13='Intro &amp; Setup'!$BM$12, $R84, $Q84)</f>
        <v/>
      </c>
      <c r="T84" s="28" t="str">
        <f t="shared" si="9"/>
        <v/>
      </c>
      <c r="U84" s="8" t="str">
        <f t="shared" si="10"/>
        <v/>
      </c>
      <c r="V84" s="28" t="str">
        <f>IF($T84="", "", $T84-SUM($V$11:$V83))</f>
        <v/>
      </c>
      <c r="W84" s="28" t="str">
        <f>IF($U84="", "", $U84-SUM($W$11:$W83))</f>
        <v/>
      </c>
      <c r="X84" s="28" t="str">
        <f t="shared" si="11"/>
        <v/>
      </c>
      <c r="Y84" s="34" t="str">
        <f t="shared" si="16"/>
        <v/>
      </c>
      <c r="Z84" s="35" t="str">
        <f t="shared" si="17"/>
        <v/>
      </c>
      <c r="AA84" s="36" t="str">
        <f t="shared" si="12"/>
        <v/>
      </c>
      <c r="AC84" s="41" t="str">
        <f>IF($B84="", "", IF(OR($B84&lt;'Intro &amp; Setup'!$BM$3, $B84&gt;'Intro &amp; Setup'!$BM$5), "X", ""))</f>
        <v/>
      </c>
      <c r="AE84" s="41" t="str">
        <f t="shared" si="13"/>
        <v/>
      </c>
      <c r="AG84" s="41" t="str">
        <f>IF($F84="", "", IF(COUNTIF('Intro &amp; Setup'!$T$17:$T$26, $F84)=0, "X", ""))</f>
        <v/>
      </c>
      <c r="AI84" s="41" t="str">
        <f t="shared" si="14"/>
        <v/>
      </c>
    </row>
    <row r="85" spans="1:35" x14ac:dyDescent="0.25">
      <c r="A85" s="21"/>
      <c r="B85" s="238"/>
      <c r="C85" s="239"/>
      <c r="D85" s="239"/>
      <c r="E85" s="239"/>
      <c r="F85" s="240"/>
      <c r="G85" s="239"/>
      <c r="H85" s="241"/>
      <c r="I85" s="21"/>
      <c r="L85" s="68" t="str">
        <f t="shared" si="15"/>
        <v/>
      </c>
      <c r="N85" s="71" t="str">
        <f>IF($L85="", "", IFERROR(INDEX('Intro &amp; Setup'!$J$23:$J$32, MATCH($L85, 'Intro &amp; Setup'!$B$23:$B$32, 0)), ""))</f>
        <v/>
      </c>
      <c r="O85" s="71" t="str">
        <f>IF($L85="", "", IFERROR(INDEX('Intro &amp; Setup'!$N$23:$N$32, MATCH($L85, 'Intro &amp; Setup'!$B$23:$B$32, 0)), ""))</f>
        <v/>
      </c>
      <c r="Q85" s="63" t="str">
        <f>IF($H85="", "", SUM($H$11:$H85))</f>
        <v/>
      </c>
      <c r="R85" s="28" t="str">
        <f>IF($L85="", "", SUMIF($L$11:$L85, $L85, $H$11:$H85))</f>
        <v/>
      </c>
      <c r="S85" s="27" t="str">
        <f>IF('Intro &amp; Setup'!$BM$13='Intro &amp; Setup'!$BM$12, $R85, $Q85)</f>
        <v/>
      </c>
      <c r="T85" s="28" t="str">
        <f t="shared" si="9"/>
        <v/>
      </c>
      <c r="U85" s="8" t="str">
        <f t="shared" si="10"/>
        <v/>
      </c>
      <c r="V85" s="28" t="str">
        <f>IF($T85="", "", $T85-SUM($V$11:$V84))</f>
        <v/>
      </c>
      <c r="W85" s="28" t="str">
        <f>IF($U85="", "", $U85-SUM($W$11:$W84))</f>
        <v/>
      </c>
      <c r="X85" s="28" t="str">
        <f t="shared" si="11"/>
        <v/>
      </c>
      <c r="Y85" s="34" t="str">
        <f t="shared" si="16"/>
        <v/>
      </c>
      <c r="Z85" s="35" t="str">
        <f t="shared" si="17"/>
        <v/>
      </c>
      <c r="AA85" s="36" t="str">
        <f t="shared" si="12"/>
        <v/>
      </c>
      <c r="AC85" s="41" t="str">
        <f>IF($B85="", "", IF(OR($B85&lt;'Intro &amp; Setup'!$BM$3, $B85&gt;'Intro &amp; Setup'!$BM$5), "X", ""))</f>
        <v/>
      </c>
      <c r="AE85" s="41" t="str">
        <f t="shared" si="13"/>
        <v/>
      </c>
      <c r="AG85" s="41" t="str">
        <f>IF($F85="", "", IF(COUNTIF('Intro &amp; Setup'!$T$17:$T$26, $F85)=0, "X", ""))</f>
        <v/>
      </c>
      <c r="AI85" s="41" t="str">
        <f t="shared" si="14"/>
        <v/>
      </c>
    </row>
    <row r="86" spans="1:35" x14ac:dyDescent="0.25">
      <c r="A86" s="21"/>
      <c r="B86" s="238"/>
      <c r="C86" s="239"/>
      <c r="D86" s="239"/>
      <c r="E86" s="239"/>
      <c r="F86" s="240"/>
      <c r="G86" s="239"/>
      <c r="H86" s="241"/>
      <c r="I86" s="21"/>
      <c r="L86" s="68" t="str">
        <f t="shared" si="15"/>
        <v/>
      </c>
      <c r="N86" s="71" t="str">
        <f>IF($L86="", "", IFERROR(INDEX('Intro &amp; Setup'!$J$23:$J$32, MATCH($L86, 'Intro &amp; Setup'!$B$23:$B$32, 0)), ""))</f>
        <v/>
      </c>
      <c r="O86" s="71" t="str">
        <f>IF($L86="", "", IFERROR(INDEX('Intro &amp; Setup'!$N$23:$N$32, MATCH($L86, 'Intro &amp; Setup'!$B$23:$B$32, 0)), ""))</f>
        <v/>
      </c>
      <c r="Q86" s="63" t="str">
        <f>IF($H86="", "", SUM($H$11:$H86))</f>
        <v/>
      </c>
      <c r="R86" s="28" t="str">
        <f>IF($L86="", "", SUMIF($L$11:$L86, $L86, $H$11:$H86))</f>
        <v/>
      </c>
      <c r="S86" s="27" t="str">
        <f>IF('Intro &amp; Setup'!$BM$13='Intro &amp; Setup'!$BM$12, $R86, $Q86)</f>
        <v/>
      </c>
      <c r="T86" s="28" t="str">
        <f t="shared" si="9"/>
        <v/>
      </c>
      <c r="U86" s="8" t="str">
        <f t="shared" si="10"/>
        <v/>
      </c>
      <c r="V86" s="28" t="str">
        <f>IF($T86="", "", $T86-SUM($V$11:$V85))</f>
        <v/>
      </c>
      <c r="W86" s="28" t="str">
        <f>IF($U86="", "", $U86-SUM($W$11:$W85))</f>
        <v/>
      </c>
      <c r="X86" s="28" t="str">
        <f t="shared" si="11"/>
        <v/>
      </c>
      <c r="Y86" s="34" t="str">
        <f t="shared" si="16"/>
        <v/>
      </c>
      <c r="Z86" s="35" t="str">
        <f t="shared" si="17"/>
        <v/>
      </c>
      <c r="AA86" s="36" t="str">
        <f t="shared" si="12"/>
        <v/>
      </c>
      <c r="AC86" s="41" t="str">
        <f>IF($B86="", "", IF(OR($B86&lt;'Intro &amp; Setup'!$BM$3, $B86&gt;'Intro &amp; Setup'!$BM$5), "X", ""))</f>
        <v/>
      </c>
      <c r="AE86" s="41" t="str">
        <f t="shared" si="13"/>
        <v/>
      </c>
      <c r="AG86" s="41" t="str">
        <f>IF($F86="", "", IF(COUNTIF('Intro &amp; Setup'!$T$17:$T$26, $F86)=0, "X", ""))</f>
        <v/>
      </c>
      <c r="AI86" s="41" t="str">
        <f t="shared" si="14"/>
        <v/>
      </c>
    </row>
    <row r="87" spans="1:35" x14ac:dyDescent="0.25">
      <c r="A87" s="21"/>
      <c r="B87" s="238"/>
      <c r="C87" s="239"/>
      <c r="D87" s="239"/>
      <c r="E87" s="239"/>
      <c r="F87" s="240"/>
      <c r="G87" s="239"/>
      <c r="H87" s="241"/>
      <c r="I87" s="21"/>
      <c r="L87" s="68" t="str">
        <f t="shared" si="15"/>
        <v/>
      </c>
      <c r="N87" s="71" t="str">
        <f>IF($L87="", "", IFERROR(INDEX('Intro &amp; Setup'!$J$23:$J$32, MATCH($L87, 'Intro &amp; Setup'!$B$23:$B$32, 0)), ""))</f>
        <v/>
      </c>
      <c r="O87" s="71" t="str">
        <f>IF($L87="", "", IFERROR(INDEX('Intro &amp; Setup'!$N$23:$N$32, MATCH($L87, 'Intro &amp; Setup'!$B$23:$B$32, 0)), ""))</f>
        <v/>
      </c>
      <c r="Q87" s="63" t="str">
        <f>IF($H87="", "", SUM($H$11:$H87))</f>
        <v/>
      </c>
      <c r="R87" s="28" t="str">
        <f>IF($L87="", "", SUMIF($L$11:$L87, $L87, $H$11:$H87))</f>
        <v/>
      </c>
      <c r="S87" s="27" t="str">
        <f>IF('Intro &amp; Setup'!$BM$13='Intro &amp; Setup'!$BM$12, $R87, $Q87)</f>
        <v/>
      </c>
      <c r="T87" s="28" t="str">
        <f t="shared" si="9"/>
        <v/>
      </c>
      <c r="U87" s="8" t="str">
        <f t="shared" si="10"/>
        <v/>
      </c>
      <c r="V87" s="28" t="str">
        <f>IF($T87="", "", $T87-SUM($V$11:$V86))</f>
        <v/>
      </c>
      <c r="W87" s="28" t="str">
        <f>IF($U87="", "", $U87-SUM($W$11:$W86))</f>
        <v/>
      </c>
      <c r="X87" s="28" t="str">
        <f t="shared" si="11"/>
        <v/>
      </c>
      <c r="Y87" s="34" t="str">
        <f t="shared" si="16"/>
        <v/>
      </c>
      <c r="Z87" s="35" t="str">
        <f t="shared" si="17"/>
        <v/>
      </c>
      <c r="AA87" s="36" t="str">
        <f t="shared" si="12"/>
        <v/>
      </c>
      <c r="AC87" s="41" t="str">
        <f>IF($B87="", "", IF(OR($B87&lt;'Intro &amp; Setup'!$BM$3, $B87&gt;'Intro &amp; Setup'!$BM$5), "X", ""))</f>
        <v/>
      </c>
      <c r="AE87" s="41" t="str">
        <f t="shared" si="13"/>
        <v/>
      </c>
      <c r="AG87" s="41" t="str">
        <f>IF($F87="", "", IF(COUNTIF('Intro &amp; Setup'!$T$17:$T$26, $F87)=0, "X", ""))</f>
        <v/>
      </c>
      <c r="AI87" s="41" t="str">
        <f t="shared" si="14"/>
        <v/>
      </c>
    </row>
    <row r="88" spans="1:35" x14ac:dyDescent="0.25">
      <c r="A88" s="21"/>
      <c r="B88" s="238"/>
      <c r="C88" s="239"/>
      <c r="D88" s="239"/>
      <c r="E88" s="239"/>
      <c r="F88" s="240"/>
      <c r="G88" s="239"/>
      <c r="H88" s="241"/>
      <c r="I88" s="21"/>
      <c r="L88" s="68" t="str">
        <f t="shared" si="15"/>
        <v/>
      </c>
      <c r="N88" s="71" t="str">
        <f>IF($L88="", "", IFERROR(INDEX('Intro &amp; Setup'!$J$23:$J$32, MATCH($L88, 'Intro &amp; Setup'!$B$23:$B$32, 0)), ""))</f>
        <v/>
      </c>
      <c r="O88" s="71" t="str">
        <f>IF($L88="", "", IFERROR(INDEX('Intro &amp; Setup'!$N$23:$N$32, MATCH($L88, 'Intro &amp; Setup'!$B$23:$B$32, 0)), ""))</f>
        <v/>
      </c>
      <c r="Q88" s="63" t="str">
        <f>IF($H88="", "", SUM($H$11:$H88))</f>
        <v/>
      </c>
      <c r="R88" s="28" t="str">
        <f>IF($L88="", "", SUMIF($L$11:$L88, $L88, $H$11:$H88))</f>
        <v/>
      </c>
      <c r="S88" s="27" t="str">
        <f>IF('Intro &amp; Setup'!$BM$13='Intro &amp; Setup'!$BM$12, $R88, $Q88)</f>
        <v/>
      </c>
      <c r="T88" s="28" t="str">
        <f t="shared" si="9"/>
        <v/>
      </c>
      <c r="U88" s="8" t="str">
        <f t="shared" si="10"/>
        <v/>
      </c>
      <c r="V88" s="28" t="str">
        <f>IF($T88="", "", $T88-SUM($V$11:$V87))</f>
        <v/>
      </c>
      <c r="W88" s="28" t="str">
        <f>IF($U88="", "", $U88-SUM($W$11:$W87))</f>
        <v/>
      </c>
      <c r="X88" s="28" t="str">
        <f t="shared" si="11"/>
        <v/>
      </c>
      <c r="Y88" s="34" t="str">
        <f t="shared" si="16"/>
        <v/>
      </c>
      <c r="Z88" s="35" t="str">
        <f t="shared" si="17"/>
        <v/>
      </c>
      <c r="AA88" s="36" t="str">
        <f t="shared" si="12"/>
        <v/>
      </c>
      <c r="AC88" s="41" t="str">
        <f>IF($B88="", "", IF(OR($B88&lt;'Intro &amp; Setup'!$BM$3, $B88&gt;'Intro &amp; Setup'!$BM$5), "X", ""))</f>
        <v/>
      </c>
      <c r="AE88" s="41" t="str">
        <f t="shared" si="13"/>
        <v/>
      </c>
      <c r="AG88" s="41" t="str">
        <f>IF($F88="", "", IF(COUNTIF('Intro &amp; Setup'!$T$17:$T$26, $F88)=0, "X", ""))</f>
        <v/>
      </c>
      <c r="AI88" s="41" t="str">
        <f t="shared" si="14"/>
        <v/>
      </c>
    </row>
    <row r="89" spans="1:35" x14ac:dyDescent="0.25">
      <c r="A89" s="21"/>
      <c r="B89" s="238"/>
      <c r="C89" s="239"/>
      <c r="D89" s="239"/>
      <c r="E89" s="239"/>
      <c r="F89" s="240"/>
      <c r="G89" s="239"/>
      <c r="H89" s="241"/>
      <c r="I89" s="21"/>
      <c r="L89" s="68" t="str">
        <f t="shared" si="15"/>
        <v/>
      </c>
      <c r="N89" s="71" t="str">
        <f>IF($L89="", "", IFERROR(INDEX('Intro &amp; Setup'!$J$23:$J$32, MATCH($L89, 'Intro &amp; Setup'!$B$23:$B$32, 0)), ""))</f>
        <v/>
      </c>
      <c r="O89" s="71" t="str">
        <f>IF($L89="", "", IFERROR(INDEX('Intro &amp; Setup'!$N$23:$N$32, MATCH($L89, 'Intro &amp; Setup'!$B$23:$B$32, 0)), ""))</f>
        <v/>
      </c>
      <c r="Q89" s="63" t="str">
        <f>IF($H89="", "", SUM($H$11:$H89))</f>
        <v/>
      </c>
      <c r="R89" s="28" t="str">
        <f>IF($L89="", "", SUMIF($L$11:$L89, $L89, $H$11:$H89))</f>
        <v/>
      </c>
      <c r="S89" s="27" t="str">
        <f>IF('Intro &amp; Setup'!$BM$13='Intro &amp; Setup'!$BM$12, $R89, $Q89)</f>
        <v/>
      </c>
      <c r="T89" s="28" t="str">
        <f t="shared" si="9"/>
        <v/>
      </c>
      <c r="U89" s="8" t="str">
        <f t="shared" si="10"/>
        <v/>
      </c>
      <c r="V89" s="28" t="str">
        <f>IF($T89="", "", $T89-SUM($V$11:$V88))</f>
        <v/>
      </c>
      <c r="W89" s="28" t="str">
        <f>IF($U89="", "", $U89-SUM($W$11:$W88))</f>
        <v/>
      </c>
      <c r="X89" s="28" t="str">
        <f t="shared" si="11"/>
        <v/>
      </c>
      <c r="Y89" s="34" t="str">
        <f t="shared" si="16"/>
        <v/>
      </c>
      <c r="Z89" s="35" t="str">
        <f t="shared" si="17"/>
        <v/>
      </c>
      <c r="AA89" s="36" t="str">
        <f t="shared" si="12"/>
        <v/>
      </c>
      <c r="AC89" s="41" t="str">
        <f>IF($B89="", "", IF(OR($B89&lt;'Intro &amp; Setup'!$BM$3, $B89&gt;'Intro &amp; Setup'!$BM$5), "X", ""))</f>
        <v/>
      </c>
      <c r="AE89" s="41" t="str">
        <f t="shared" si="13"/>
        <v/>
      </c>
      <c r="AG89" s="41" t="str">
        <f>IF($F89="", "", IF(COUNTIF('Intro &amp; Setup'!$T$17:$T$26, $F89)=0, "X", ""))</f>
        <v/>
      </c>
      <c r="AI89" s="41" t="str">
        <f t="shared" si="14"/>
        <v/>
      </c>
    </row>
    <row r="90" spans="1:35" x14ac:dyDescent="0.25">
      <c r="A90" s="21"/>
      <c r="B90" s="238"/>
      <c r="C90" s="239"/>
      <c r="D90" s="239"/>
      <c r="E90" s="239"/>
      <c r="F90" s="240"/>
      <c r="G90" s="239"/>
      <c r="H90" s="241"/>
      <c r="I90" s="21"/>
      <c r="L90" s="68" t="str">
        <f t="shared" si="15"/>
        <v/>
      </c>
      <c r="N90" s="71" t="str">
        <f>IF($L90="", "", IFERROR(INDEX('Intro &amp; Setup'!$J$23:$J$32, MATCH($L90, 'Intro &amp; Setup'!$B$23:$B$32, 0)), ""))</f>
        <v/>
      </c>
      <c r="O90" s="71" t="str">
        <f>IF($L90="", "", IFERROR(INDEX('Intro &amp; Setup'!$N$23:$N$32, MATCH($L90, 'Intro &amp; Setup'!$B$23:$B$32, 0)), ""))</f>
        <v/>
      </c>
      <c r="Q90" s="63" t="str">
        <f>IF($H90="", "", SUM($H$11:$H90))</f>
        <v/>
      </c>
      <c r="R90" s="28" t="str">
        <f>IF($L90="", "", SUMIF($L$11:$L90, $L90, $H$11:$H90))</f>
        <v/>
      </c>
      <c r="S90" s="27" t="str">
        <f>IF('Intro &amp; Setup'!$BM$13='Intro &amp; Setup'!$BM$12, $R90, $Q90)</f>
        <v/>
      </c>
      <c r="T90" s="28" t="str">
        <f t="shared" si="9"/>
        <v/>
      </c>
      <c r="U90" s="8" t="str">
        <f t="shared" si="10"/>
        <v/>
      </c>
      <c r="V90" s="28" t="str">
        <f>IF($T90="", "", $T90-SUM($V$11:$V89))</f>
        <v/>
      </c>
      <c r="W90" s="28" t="str">
        <f>IF($U90="", "", $U90-SUM($W$11:$W89))</f>
        <v/>
      </c>
      <c r="X90" s="28" t="str">
        <f t="shared" si="11"/>
        <v/>
      </c>
      <c r="Y90" s="34" t="str">
        <f t="shared" si="16"/>
        <v/>
      </c>
      <c r="Z90" s="35" t="str">
        <f t="shared" si="17"/>
        <v/>
      </c>
      <c r="AA90" s="36" t="str">
        <f t="shared" si="12"/>
        <v/>
      </c>
      <c r="AC90" s="41" t="str">
        <f>IF($B90="", "", IF(OR($B90&lt;'Intro &amp; Setup'!$BM$3, $B90&gt;'Intro &amp; Setup'!$BM$5), "X", ""))</f>
        <v/>
      </c>
      <c r="AE90" s="41" t="str">
        <f t="shared" si="13"/>
        <v/>
      </c>
      <c r="AG90" s="41" t="str">
        <f>IF($F90="", "", IF(COUNTIF('Intro &amp; Setup'!$T$17:$T$26, $F90)=0, "X", ""))</f>
        <v/>
      </c>
      <c r="AI90" s="41" t="str">
        <f t="shared" si="14"/>
        <v/>
      </c>
    </row>
    <row r="91" spans="1:35" x14ac:dyDescent="0.25">
      <c r="A91" s="21"/>
      <c r="B91" s="238"/>
      <c r="C91" s="239"/>
      <c r="D91" s="239"/>
      <c r="E91" s="239"/>
      <c r="F91" s="240"/>
      <c r="G91" s="239"/>
      <c r="H91" s="241"/>
      <c r="I91" s="21"/>
      <c r="L91" s="68" t="str">
        <f t="shared" si="15"/>
        <v/>
      </c>
      <c r="N91" s="71" t="str">
        <f>IF($L91="", "", IFERROR(INDEX('Intro &amp; Setup'!$J$23:$J$32, MATCH($L91, 'Intro &amp; Setup'!$B$23:$B$32, 0)), ""))</f>
        <v/>
      </c>
      <c r="O91" s="71" t="str">
        <f>IF($L91="", "", IFERROR(INDEX('Intro &amp; Setup'!$N$23:$N$32, MATCH($L91, 'Intro &amp; Setup'!$B$23:$B$32, 0)), ""))</f>
        <v/>
      </c>
      <c r="Q91" s="63" t="str">
        <f>IF($H91="", "", SUM($H$11:$H91))</f>
        <v/>
      </c>
      <c r="R91" s="28" t="str">
        <f>IF($L91="", "", SUMIF($L$11:$L91, $L91, $H$11:$H91))</f>
        <v/>
      </c>
      <c r="S91" s="27" t="str">
        <f>IF('Intro &amp; Setup'!$BM$13='Intro &amp; Setup'!$BM$12, $R91, $Q91)</f>
        <v/>
      </c>
      <c r="T91" s="28" t="str">
        <f t="shared" si="9"/>
        <v/>
      </c>
      <c r="U91" s="8" t="str">
        <f t="shared" si="10"/>
        <v/>
      </c>
      <c r="V91" s="28" t="str">
        <f>IF($T91="", "", $T91-SUM($V$11:$V90))</f>
        <v/>
      </c>
      <c r="W91" s="28" t="str">
        <f>IF($U91="", "", $U91-SUM($W$11:$W90))</f>
        <v/>
      </c>
      <c r="X91" s="28" t="str">
        <f t="shared" si="11"/>
        <v/>
      </c>
      <c r="Y91" s="34" t="str">
        <f t="shared" si="16"/>
        <v/>
      </c>
      <c r="Z91" s="35" t="str">
        <f t="shared" si="17"/>
        <v/>
      </c>
      <c r="AA91" s="36" t="str">
        <f t="shared" si="12"/>
        <v/>
      </c>
      <c r="AC91" s="41" t="str">
        <f>IF($B91="", "", IF(OR($B91&lt;'Intro &amp; Setup'!$BM$3, $B91&gt;'Intro &amp; Setup'!$BM$5), "X", ""))</f>
        <v/>
      </c>
      <c r="AE91" s="41" t="str">
        <f t="shared" si="13"/>
        <v/>
      </c>
      <c r="AG91" s="41" t="str">
        <f>IF($F91="", "", IF(COUNTIF('Intro &amp; Setup'!$T$17:$T$26, $F91)=0, "X", ""))</f>
        <v/>
      </c>
      <c r="AI91" s="41" t="str">
        <f t="shared" si="14"/>
        <v/>
      </c>
    </row>
    <row r="92" spans="1:35" x14ac:dyDescent="0.25">
      <c r="A92" s="21"/>
      <c r="B92" s="238"/>
      <c r="C92" s="239"/>
      <c r="D92" s="239"/>
      <c r="E92" s="239"/>
      <c r="F92" s="240"/>
      <c r="G92" s="239"/>
      <c r="H92" s="241"/>
      <c r="I92" s="21"/>
      <c r="L92" s="68" t="str">
        <f t="shared" si="15"/>
        <v/>
      </c>
      <c r="N92" s="71" t="str">
        <f>IF($L92="", "", IFERROR(INDEX('Intro &amp; Setup'!$J$23:$J$32, MATCH($L92, 'Intro &amp; Setup'!$B$23:$B$32, 0)), ""))</f>
        <v/>
      </c>
      <c r="O92" s="71" t="str">
        <f>IF($L92="", "", IFERROR(INDEX('Intro &amp; Setup'!$N$23:$N$32, MATCH($L92, 'Intro &amp; Setup'!$B$23:$B$32, 0)), ""))</f>
        <v/>
      </c>
      <c r="Q92" s="63" t="str">
        <f>IF($H92="", "", SUM($H$11:$H92))</f>
        <v/>
      </c>
      <c r="R92" s="28" t="str">
        <f>IF($L92="", "", SUMIF($L$11:$L92, $L92, $H$11:$H92))</f>
        <v/>
      </c>
      <c r="S92" s="27" t="str">
        <f>IF('Intro &amp; Setup'!$BM$13='Intro &amp; Setup'!$BM$12, $R92, $Q92)</f>
        <v/>
      </c>
      <c r="T92" s="28" t="str">
        <f t="shared" si="9"/>
        <v/>
      </c>
      <c r="U92" s="8" t="str">
        <f t="shared" si="10"/>
        <v/>
      </c>
      <c r="V92" s="28" t="str">
        <f>IF($T92="", "", $T92-SUM($V$11:$V91))</f>
        <v/>
      </c>
      <c r="W92" s="28" t="str">
        <f>IF($U92="", "", $U92-SUM($W$11:$W91))</f>
        <v/>
      </c>
      <c r="X92" s="28" t="str">
        <f t="shared" si="11"/>
        <v/>
      </c>
      <c r="Y92" s="34" t="str">
        <f t="shared" si="16"/>
        <v/>
      </c>
      <c r="Z92" s="35" t="str">
        <f t="shared" si="17"/>
        <v/>
      </c>
      <c r="AA92" s="36" t="str">
        <f t="shared" si="12"/>
        <v/>
      </c>
      <c r="AC92" s="41" t="str">
        <f>IF($B92="", "", IF(OR($B92&lt;'Intro &amp; Setup'!$BM$3, $B92&gt;'Intro &amp; Setup'!$BM$5), "X", ""))</f>
        <v/>
      </c>
      <c r="AE92" s="41" t="str">
        <f t="shared" si="13"/>
        <v/>
      </c>
      <c r="AG92" s="41" t="str">
        <f>IF($F92="", "", IF(COUNTIF('Intro &amp; Setup'!$T$17:$T$26, $F92)=0, "X", ""))</f>
        <v/>
      </c>
      <c r="AI92" s="41" t="str">
        <f t="shared" si="14"/>
        <v/>
      </c>
    </row>
    <row r="93" spans="1:35" x14ac:dyDescent="0.25">
      <c r="A93" s="21"/>
      <c r="B93" s="238"/>
      <c r="C93" s="239"/>
      <c r="D93" s="239"/>
      <c r="E93" s="239"/>
      <c r="F93" s="240"/>
      <c r="G93" s="239"/>
      <c r="H93" s="241"/>
      <c r="I93" s="21"/>
      <c r="L93" s="68" t="str">
        <f t="shared" si="15"/>
        <v/>
      </c>
      <c r="N93" s="71" t="str">
        <f>IF($L93="", "", IFERROR(INDEX('Intro &amp; Setup'!$J$23:$J$32, MATCH($L93, 'Intro &amp; Setup'!$B$23:$B$32, 0)), ""))</f>
        <v/>
      </c>
      <c r="O93" s="71" t="str">
        <f>IF($L93="", "", IFERROR(INDEX('Intro &amp; Setup'!$N$23:$N$32, MATCH($L93, 'Intro &amp; Setup'!$B$23:$B$32, 0)), ""))</f>
        <v/>
      </c>
      <c r="Q93" s="63" t="str">
        <f>IF($H93="", "", SUM($H$11:$H93))</f>
        <v/>
      </c>
      <c r="R93" s="28" t="str">
        <f>IF($L93="", "", SUMIF($L$11:$L93, $L93, $H$11:$H93))</f>
        <v/>
      </c>
      <c r="S93" s="27" t="str">
        <f>IF('Intro &amp; Setup'!$BM$13='Intro &amp; Setup'!$BM$12, $R93, $Q93)</f>
        <v/>
      </c>
      <c r="T93" s="28" t="str">
        <f t="shared" si="9"/>
        <v/>
      </c>
      <c r="U93" s="8" t="str">
        <f t="shared" si="10"/>
        <v/>
      </c>
      <c r="V93" s="28" t="str">
        <f>IF($T93="", "", $T93-SUM($V$11:$V92))</f>
        <v/>
      </c>
      <c r="W93" s="28" t="str">
        <f>IF($U93="", "", $U93-SUM($W$11:$W92))</f>
        <v/>
      </c>
      <c r="X93" s="28" t="str">
        <f t="shared" si="11"/>
        <v/>
      </c>
      <c r="Y93" s="34" t="str">
        <f t="shared" si="16"/>
        <v/>
      </c>
      <c r="Z93" s="35" t="str">
        <f t="shared" si="17"/>
        <v/>
      </c>
      <c r="AA93" s="36" t="str">
        <f t="shared" si="12"/>
        <v/>
      </c>
      <c r="AC93" s="41" t="str">
        <f>IF($B93="", "", IF(OR($B93&lt;'Intro &amp; Setup'!$BM$3, $B93&gt;'Intro &amp; Setup'!$BM$5), "X", ""))</f>
        <v/>
      </c>
      <c r="AE93" s="41" t="str">
        <f t="shared" si="13"/>
        <v/>
      </c>
      <c r="AG93" s="41" t="str">
        <f>IF($F93="", "", IF(COUNTIF('Intro &amp; Setup'!$T$17:$T$26, $F93)=0, "X", ""))</f>
        <v/>
      </c>
      <c r="AI93" s="41" t="str">
        <f t="shared" si="14"/>
        <v/>
      </c>
    </row>
    <row r="94" spans="1:35" x14ac:dyDescent="0.25">
      <c r="A94" s="21"/>
      <c r="B94" s="238"/>
      <c r="C94" s="239"/>
      <c r="D94" s="239"/>
      <c r="E94" s="239"/>
      <c r="F94" s="240"/>
      <c r="G94" s="239"/>
      <c r="H94" s="241"/>
      <c r="I94" s="21"/>
      <c r="L94" s="68" t="str">
        <f t="shared" si="15"/>
        <v/>
      </c>
      <c r="N94" s="71" t="str">
        <f>IF($L94="", "", IFERROR(INDEX('Intro &amp; Setup'!$J$23:$J$32, MATCH($L94, 'Intro &amp; Setup'!$B$23:$B$32, 0)), ""))</f>
        <v/>
      </c>
      <c r="O94" s="71" t="str">
        <f>IF($L94="", "", IFERROR(INDEX('Intro &amp; Setup'!$N$23:$N$32, MATCH($L94, 'Intro &amp; Setup'!$B$23:$B$32, 0)), ""))</f>
        <v/>
      </c>
      <c r="Q94" s="63" t="str">
        <f>IF($H94="", "", SUM($H$11:$H94))</f>
        <v/>
      </c>
      <c r="R94" s="28" t="str">
        <f>IF($L94="", "", SUMIF($L$11:$L94, $L94, $H$11:$H94))</f>
        <v/>
      </c>
      <c r="S94" s="27" t="str">
        <f>IF('Intro &amp; Setup'!$BM$13='Intro &amp; Setup'!$BM$12, $R94, $Q94)</f>
        <v/>
      </c>
      <c r="T94" s="28" t="str">
        <f t="shared" si="9"/>
        <v/>
      </c>
      <c r="U94" s="8" t="str">
        <f t="shared" si="10"/>
        <v/>
      </c>
      <c r="V94" s="28" t="str">
        <f>IF($T94="", "", $T94-SUM($V$11:$V93))</f>
        <v/>
      </c>
      <c r="W94" s="28" t="str">
        <f>IF($U94="", "", $U94-SUM($W$11:$W93))</f>
        <v/>
      </c>
      <c r="X94" s="28" t="str">
        <f t="shared" si="11"/>
        <v/>
      </c>
      <c r="Y94" s="34" t="str">
        <f t="shared" si="16"/>
        <v/>
      </c>
      <c r="Z94" s="35" t="str">
        <f t="shared" si="17"/>
        <v/>
      </c>
      <c r="AA94" s="36" t="str">
        <f t="shared" si="12"/>
        <v/>
      </c>
      <c r="AC94" s="41" t="str">
        <f>IF($B94="", "", IF(OR($B94&lt;'Intro &amp; Setup'!$BM$3, $B94&gt;'Intro &amp; Setup'!$BM$5), "X", ""))</f>
        <v/>
      </c>
      <c r="AE94" s="41" t="str">
        <f t="shared" si="13"/>
        <v/>
      </c>
      <c r="AG94" s="41" t="str">
        <f>IF($F94="", "", IF(COUNTIF('Intro &amp; Setup'!$T$17:$T$26, $F94)=0, "X", ""))</f>
        <v/>
      </c>
      <c r="AI94" s="41" t="str">
        <f t="shared" si="14"/>
        <v/>
      </c>
    </row>
    <row r="95" spans="1:35" x14ac:dyDescent="0.25">
      <c r="A95" s="21"/>
      <c r="B95" s="238"/>
      <c r="C95" s="239"/>
      <c r="D95" s="239"/>
      <c r="E95" s="239"/>
      <c r="F95" s="240"/>
      <c r="G95" s="239"/>
      <c r="H95" s="241"/>
      <c r="I95" s="21"/>
      <c r="L95" s="68" t="str">
        <f t="shared" si="15"/>
        <v/>
      </c>
      <c r="N95" s="71" t="str">
        <f>IF($L95="", "", IFERROR(INDEX('Intro &amp; Setup'!$J$23:$J$32, MATCH($L95, 'Intro &amp; Setup'!$B$23:$B$32, 0)), ""))</f>
        <v/>
      </c>
      <c r="O95" s="71" t="str">
        <f>IF($L95="", "", IFERROR(INDEX('Intro &amp; Setup'!$N$23:$N$32, MATCH($L95, 'Intro &amp; Setup'!$B$23:$B$32, 0)), ""))</f>
        <v/>
      </c>
      <c r="Q95" s="63" t="str">
        <f>IF($H95="", "", SUM($H$11:$H95))</f>
        <v/>
      </c>
      <c r="R95" s="28" t="str">
        <f>IF($L95="", "", SUMIF($L$11:$L95, $L95, $H$11:$H95))</f>
        <v/>
      </c>
      <c r="S95" s="27" t="str">
        <f>IF('Intro &amp; Setup'!$BM$13='Intro &amp; Setup'!$BM$12, $R95, $Q95)</f>
        <v/>
      </c>
      <c r="T95" s="28" t="str">
        <f t="shared" si="9"/>
        <v/>
      </c>
      <c r="U95" s="8" t="str">
        <f t="shared" si="10"/>
        <v/>
      </c>
      <c r="V95" s="28" t="str">
        <f>IF($T95="", "", $T95-SUM($V$11:$V94))</f>
        <v/>
      </c>
      <c r="W95" s="28" t="str">
        <f>IF($U95="", "", $U95-SUM($W$11:$W94))</f>
        <v/>
      </c>
      <c r="X95" s="28" t="str">
        <f t="shared" si="11"/>
        <v/>
      </c>
      <c r="Y95" s="34" t="str">
        <f t="shared" si="16"/>
        <v/>
      </c>
      <c r="Z95" s="35" t="str">
        <f t="shared" si="17"/>
        <v/>
      </c>
      <c r="AA95" s="36" t="str">
        <f t="shared" si="12"/>
        <v/>
      </c>
      <c r="AC95" s="41" t="str">
        <f>IF($B95="", "", IF(OR($B95&lt;'Intro &amp; Setup'!$BM$3, $B95&gt;'Intro &amp; Setup'!$BM$5), "X", ""))</f>
        <v/>
      </c>
      <c r="AE95" s="41" t="str">
        <f t="shared" si="13"/>
        <v/>
      </c>
      <c r="AG95" s="41" t="str">
        <f>IF($F95="", "", IF(COUNTIF('Intro &amp; Setup'!$T$17:$T$26, $F95)=0, "X", ""))</f>
        <v/>
      </c>
      <c r="AI95" s="41" t="str">
        <f t="shared" si="14"/>
        <v/>
      </c>
    </row>
    <row r="96" spans="1:35" x14ac:dyDescent="0.25">
      <c r="A96" s="21"/>
      <c r="B96" s="238"/>
      <c r="C96" s="239"/>
      <c r="D96" s="239"/>
      <c r="E96" s="239"/>
      <c r="F96" s="240"/>
      <c r="G96" s="239"/>
      <c r="H96" s="241"/>
      <c r="I96" s="21"/>
      <c r="L96" s="68" t="str">
        <f t="shared" si="15"/>
        <v/>
      </c>
      <c r="N96" s="71" t="str">
        <f>IF($L96="", "", IFERROR(INDEX('Intro &amp; Setup'!$J$23:$J$32, MATCH($L96, 'Intro &amp; Setup'!$B$23:$B$32, 0)), ""))</f>
        <v/>
      </c>
      <c r="O96" s="71" t="str">
        <f>IF($L96="", "", IFERROR(INDEX('Intro &amp; Setup'!$N$23:$N$32, MATCH($L96, 'Intro &amp; Setup'!$B$23:$B$32, 0)), ""))</f>
        <v/>
      </c>
      <c r="Q96" s="63" t="str">
        <f>IF($H96="", "", SUM($H$11:$H96))</f>
        <v/>
      </c>
      <c r="R96" s="28" t="str">
        <f>IF($L96="", "", SUMIF($L$11:$L96, $L96, $H$11:$H96))</f>
        <v/>
      </c>
      <c r="S96" s="27" t="str">
        <f>IF('Intro &amp; Setup'!$BM$13='Intro &amp; Setup'!$BM$12, $R96, $Q96)</f>
        <v/>
      </c>
      <c r="T96" s="28" t="str">
        <f t="shared" si="9"/>
        <v/>
      </c>
      <c r="U96" s="8" t="str">
        <f t="shared" si="10"/>
        <v/>
      </c>
      <c r="V96" s="28" t="str">
        <f>IF($T96="", "", $T96-SUM($V$11:$V95))</f>
        <v/>
      </c>
      <c r="W96" s="28" t="str">
        <f>IF($U96="", "", $U96-SUM($W$11:$W95))</f>
        <v/>
      </c>
      <c r="X96" s="28" t="str">
        <f t="shared" si="11"/>
        <v/>
      </c>
      <c r="Y96" s="34" t="str">
        <f t="shared" si="16"/>
        <v/>
      </c>
      <c r="Z96" s="35" t="str">
        <f t="shared" si="17"/>
        <v/>
      </c>
      <c r="AA96" s="36" t="str">
        <f t="shared" si="12"/>
        <v/>
      </c>
      <c r="AC96" s="41" t="str">
        <f>IF($B96="", "", IF(OR($B96&lt;'Intro &amp; Setup'!$BM$3, $B96&gt;'Intro &amp; Setup'!$BM$5), "X", ""))</f>
        <v/>
      </c>
      <c r="AE96" s="41" t="str">
        <f t="shared" si="13"/>
        <v/>
      </c>
      <c r="AG96" s="41" t="str">
        <f>IF($F96="", "", IF(COUNTIF('Intro &amp; Setup'!$T$17:$T$26, $F96)=0, "X", ""))</f>
        <v/>
      </c>
      <c r="AI96" s="41" t="str">
        <f t="shared" si="14"/>
        <v/>
      </c>
    </row>
    <row r="97" spans="1:35" x14ac:dyDescent="0.25">
      <c r="A97" s="21"/>
      <c r="B97" s="238"/>
      <c r="C97" s="239"/>
      <c r="D97" s="239"/>
      <c r="E97" s="239"/>
      <c r="F97" s="240"/>
      <c r="G97" s="239"/>
      <c r="H97" s="241"/>
      <c r="I97" s="21"/>
      <c r="L97" s="68" t="str">
        <f t="shared" si="15"/>
        <v/>
      </c>
      <c r="N97" s="71" t="str">
        <f>IF($L97="", "", IFERROR(INDEX('Intro &amp; Setup'!$J$23:$J$32, MATCH($L97, 'Intro &amp; Setup'!$B$23:$B$32, 0)), ""))</f>
        <v/>
      </c>
      <c r="O97" s="71" t="str">
        <f>IF($L97="", "", IFERROR(INDEX('Intro &amp; Setup'!$N$23:$N$32, MATCH($L97, 'Intro &amp; Setup'!$B$23:$B$32, 0)), ""))</f>
        <v/>
      </c>
      <c r="Q97" s="63" t="str">
        <f>IF($H97="", "", SUM($H$11:$H97))</f>
        <v/>
      </c>
      <c r="R97" s="28" t="str">
        <f>IF($L97="", "", SUMIF($L$11:$L97, $L97, $H$11:$H97))</f>
        <v/>
      </c>
      <c r="S97" s="27" t="str">
        <f>IF('Intro &amp; Setup'!$BM$13='Intro &amp; Setup'!$BM$12, $R97, $Q97)</f>
        <v/>
      </c>
      <c r="T97" s="28" t="str">
        <f t="shared" si="9"/>
        <v/>
      </c>
      <c r="U97" s="8" t="str">
        <f t="shared" si="10"/>
        <v/>
      </c>
      <c r="V97" s="28" t="str">
        <f>IF($T97="", "", $T97-SUM($V$11:$V96))</f>
        <v/>
      </c>
      <c r="W97" s="28" t="str">
        <f>IF($U97="", "", $U97-SUM($W$11:$W96))</f>
        <v/>
      </c>
      <c r="X97" s="28" t="str">
        <f t="shared" si="11"/>
        <v/>
      </c>
      <c r="Y97" s="34" t="str">
        <f t="shared" si="16"/>
        <v/>
      </c>
      <c r="Z97" s="35" t="str">
        <f t="shared" si="17"/>
        <v/>
      </c>
      <c r="AA97" s="36" t="str">
        <f t="shared" si="12"/>
        <v/>
      </c>
      <c r="AC97" s="41" t="str">
        <f>IF($B97="", "", IF(OR($B97&lt;'Intro &amp; Setup'!$BM$3, $B97&gt;'Intro &amp; Setup'!$BM$5), "X", ""))</f>
        <v/>
      </c>
      <c r="AE97" s="41" t="str">
        <f t="shared" si="13"/>
        <v/>
      </c>
      <c r="AG97" s="41" t="str">
        <f>IF($F97="", "", IF(COUNTIF('Intro &amp; Setup'!$T$17:$T$26, $F97)=0, "X", ""))</f>
        <v/>
      </c>
      <c r="AI97" s="41" t="str">
        <f t="shared" si="14"/>
        <v/>
      </c>
    </row>
    <row r="98" spans="1:35" x14ac:dyDescent="0.25">
      <c r="A98" s="21"/>
      <c r="B98" s="238"/>
      <c r="C98" s="239"/>
      <c r="D98" s="239"/>
      <c r="E98" s="239"/>
      <c r="F98" s="240"/>
      <c r="G98" s="239"/>
      <c r="H98" s="241"/>
      <c r="I98" s="21"/>
      <c r="L98" s="68" t="str">
        <f t="shared" si="15"/>
        <v/>
      </c>
      <c r="N98" s="71" t="str">
        <f>IF($L98="", "", IFERROR(INDEX('Intro &amp; Setup'!$J$23:$J$32, MATCH($L98, 'Intro &amp; Setup'!$B$23:$B$32, 0)), ""))</f>
        <v/>
      </c>
      <c r="O98" s="71" t="str">
        <f>IF($L98="", "", IFERROR(INDEX('Intro &amp; Setup'!$N$23:$N$32, MATCH($L98, 'Intro &amp; Setup'!$B$23:$B$32, 0)), ""))</f>
        <v/>
      </c>
      <c r="Q98" s="63" t="str">
        <f>IF($H98="", "", SUM($H$11:$H98))</f>
        <v/>
      </c>
      <c r="R98" s="28" t="str">
        <f>IF($L98="", "", SUMIF($L$11:$L98, $L98, $H$11:$H98))</f>
        <v/>
      </c>
      <c r="S98" s="27" t="str">
        <f>IF('Intro &amp; Setup'!$BM$13='Intro &amp; Setup'!$BM$12, $R98, $Q98)</f>
        <v/>
      </c>
      <c r="T98" s="28" t="str">
        <f t="shared" si="9"/>
        <v/>
      </c>
      <c r="U98" s="8" t="str">
        <f t="shared" si="10"/>
        <v/>
      </c>
      <c r="V98" s="28" t="str">
        <f>IF($T98="", "", $T98-SUM($V$11:$V97))</f>
        <v/>
      </c>
      <c r="W98" s="28" t="str">
        <f>IF($U98="", "", $U98-SUM($W$11:$W97))</f>
        <v/>
      </c>
      <c r="X98" s="28" t="str">
        <f t="shared" si="11"/>
        <v/>
      </c>
      <c r="Y98" s="34" t="str">
        <f t="shared" si="16"/>
        <v/>
      </c>
      <c r="Z98" s="35" t="str">
        <f t="shared" si="17"/>
        <v/>
      </c>
      <c r="AA98" s="36" t="str">
        <f t="shared" si="12"/>
        <v/>
      </c>
      <c r="AC98" s="41" t="str">
        <f>IF($B98="", "", IF(OR($B98&lt;'Intro &amp; Setup'!$BM$3, $B98&gt;'Intro &amp; Setup'!$BM$5), "X", ""))</f>
        <v/>
      </c>
      <c r="AE98" s="41" t="str">
        <f t="shared" si="13"/>
        <v/>
      </c>
      <c r="AG98" s="41" t="str">
        <f>IF($F98="", "", IF(COUNTIF('Intro &amp; Setup'!$T$17:$T$26, $F98)=0, "X", ""))</f>
        <v/>
      </c>
      <c r="AI98" s="41" t="str">
        <f t="shared" si="14"/>
        <v/>
      </c>
    </row>
    <row r="99" spans="1:35" x14ac:dyDescent="0.25">
      <c r="A99" s="21"/>
      <c r="B99" s="238"/>
      <c r="C99" s="239"/>
      <c r="D99" s="239"/>
      <c r="E99" s="239"/>
      <c r="F99" s="240"/>
      <c r="G99" s="239"/>
      <c r="H99" s="241"/>
      <c r="I99" s="21"/>
      <c r="L99" s="68" t="str">
        <f t="shared" si="15"/>
        <v/>
      </c>
      <c r="N99" s="71" t="str">
        <f>IF($L99="", "", IFERROR(INDEX('Intro &amp; Setup'!$J$23:$J$32, MATCH($L99, 'Intro &amp; Setup'!$B$23:$B$32, 0)), ""))</f>
        <v/>
      </c>
      <c r="O99" s="71" t="str">
        <f>IF($L99="", "", IFERROR(INDEX('Intro &amp; Setup'!$N$23:$N$32, MATCH($L99, 'Intro &amp; Setup'!$B$23:$B$32, 0)), ""))</f>
        <v/>
      </c>
      <c r="Q99" s="63" t="str">
        <f>IF($H99="", "", SUM($H$11:$H99))</f>
        <v/>
      </c>
      <c r="R99" s="28" t="str">
        <f>IF($L99="", "", SUMIF($L$11:$L99, $L99, $H$11:$H99))</f>
        <v/>
      </c>
      <c r="S99" s="27" t="str">
        <f>IF('Intro &amp; Setup'!$BM$13='Intro &amp; Setup'!$BM$12, $R99, $Q99)</f>
        <v/>
      </c>
      <c r="T99" s="28" t="str">
        <f t="shared" si="9"/>
        <v/>
      </c>
      <c r="U99" s="8" t="str">
        <f t="shared" si="10"/>
        <v/>
      </c>
      <c r="V99" s="28" t="str">
        <f>IF($T99="", "", $T99-SUM($V$11:$V98))</f>
        <v/>
      </c>
      <c r="W99" s="28" t="str">
        <f>IF($U99="", "", $U99-SUM($W$11:$W98))</f>
        <v/>
      </c>
      <c r="X99" s="28" t="str">
        <f t="shared" si="11"/>
        <v/>
      </c>
      <c r="Y99" s="34" t="str">
        <f t="shared" si="16"/>
        <v/>
      </c>
      <c r="Z99" s="35" t="str">
        <f t="shared" si="17"/>
        <v/>
      </c>
      <c r="AA99" s="36" t="str">
        <f t="shared" si="12"/>
        <v/>
      </c>
      <c r="AC99" s="41" t="str">
        <f>IF($B99="", "", IF(OR($B99&lt;'Intro &amp; Setup'!$BM$3, $B99&gt;'Intro &amp; Setup'!$BM$5), "X", ""))</f>
        <v/>
      </c>
      <c r="AE99" s="41" t="str">
        <f t="shared" si="13"/>
        <v/>
      </c>
      <c r="AG99" s="41" t="str">
        <f>IF($F99="", "", IF(COUNTIF('Intro &amp; Setup'!$T$17:$T$26, $F99)=0, "X", ""))</f>
        <v/>
      </c>
      <c r="AI99" s="41" t="str">
        <f t="shared" si="14"/>
        <v/>
      </c>
    </row>
    <row r="100" spans="1:35" x14ac:dyDescent="0.25">
      <c r="A100" s="21"/>
      <c r="B100" s="238"/>
      <c r="C100" s="239"/>
      <c r="D100" s="239"/>
      <c r="E100" s="239"/>
      <c r="F100" s="240"/>
      <c r="G100" s="239"/>
      <c r="H100" s="241"/>
      <c r="I100" s="21"/>
      <c r="L100" s="68" t="str">
        <f t="shared" si="15"/>
        <v/>
      </c>
      <c r="N100" s="71" t="str">
        <f>IF($L100="", "", IFERROR(INDEX('Intro &amp; Setup'!$J$23:$J$32, MATCH($L100, 'Intro &amp; Setup'!$B$23:$B$32, 0)), ""))</f>
        <v/>
      </c>
      <c r="O100" s="71" t="str">
        <f>IF($L100="", "", IFERROR(INDEX('Intro &amp; Setup'!$N$23:$N$32, MATCH($L100, 'Intro &amp; Setup'!$B$23:$B$32, 0)), ""))</f>
        <v/>
      </c>
      <c r="Q100" s="63" t="str">
        <f>IF($H100="", "", SUM($H$11:$H100))</f>
        <v/>
      </c>
      <c r="R100" s="28" t="str">
        <f>IF($L100="", "", SUMIF($L$11:$L100, $L100, $H$11:$H100))</f>
        <v/>
      </c>
      <c r="S100" s="27" t="str">
        <f>IF('Intro &amp; Setup'!$BM$13='Intro &amp; Setup'!$BM$12, $R100, $Q100)</f>
        <v/>
      </c>
      <c r="T100" s="28" t="str">
        <f t="shared" si="9"/>
        <v/>
      </c>
      <c r="U100" s="8" t="str">
        <f t="shared" si="10"/>
        <v/>
      </c>
      <c r="V100" s="28" t="str">
        <f>IF($T100="", "", $T100-SUM($V$11:$V99))</f>
        <v/>
      </c>
      <c r="W100" s="28" t="str">
        <f>IF($U100="", "", $U100-SUM($W$11:$W99))</f>
        <v/>
      </c>
      <c r="X100" s="28" t="str">
        <f t="shared" si="11"/>
        <v/>
      </c>
      <c r="Y100" s="34" t="str">
        <f t="shared" si="16"/>
        <v/>
      </c>
      <c r="Z100" s="35" t="str">
        <f t="shared" si="17"/>
        <v/>
      </c>
      <c r="AA100" s="36" t="str">
        <f t="shared" si="12"/>
        <v/>
      </c>
      <c r="AC100" s="41" t="str">
        <f>IF($B100="", "", IF(OR($B100&lt;'Intro &amp; Setup'!$BM$3, $B100&gt;'Intro &amp; Setup'!$BM$5), "X", ""))</f>
        <v/>
      </c>
      <c r="AE100" s="41" t="str">
        <f t="shared" si="13"/>
        <v/>
      </c>
      <c r="AG100" s="41" t="str">
        <f>IF($F100="", "", IF(COUNTIF('Intro &amp; Setup'!$T$17:$T$26, $F100)=0, "X", ""))</f>
        <v/>
      </c>
      <c r="AI100" s="41" t="str">
        <f t="shared" si="14"/>
        <v/>
      </c>
    </row>
    <row r="101" spans="1:35" x14ac:dyDescent="0.25">
      <c r="A101" s="21"/>
      <c r="B101" s="238"/>
      <c r="C101" s="239"/>
      <c r="D101" s="239"/>
      <c r="E101" s="239"/>
      <c r="F101" s="240"/>
      <c r="G101" s="239"/>
      <c r="H101" s="241"/>
      <c r="I101" s="21"/>
      <c r="L101" s="68" t="str">
        <f t="shared" si="15"/>
        <v/>
      </c>
      <c r="N101" s="71" t="str">
        <f>IF($L101="", "", IFERROR(INDEX('Intro &amp; Setup'!$J$23:$J$32, MATCH($L101, 'Intro &amp; Setup'!$B$23:$B$32, 0)), ""))</f>
        <v/>
      </c>
      <c r="O101" s="71" t="str">
        <f>IF($L101="", "", IFERROR(INDEX('Intro &amp; Setup'!$N$23:$N$32, MATCH($L101, 'Intro &amp; Setup'!$B$23:$B$32, 0)), ""))</f>
        <v/>
      </c>
      <c r="Q101" s="63" t="str">
        <f>IF($H101="", "", SUM($H$11:$H101))</f>
        <v/>
      </c>
      <c r="R101" s="28" t="str">
        <f>IF($L101="", "", SUMIF($L$11:$L101, $L101, $H$11:$H101))</f>
        <v/>
      </c>
      <c r="S101" s="27" t="str">
        <f>IF('Intro &amp; Setup'!$BM$13='Intro &amp; Setup'!$BM$12, $R101, $Q101)</f>
        <v/>
      </c>
      <c r="T101" s="28" t="str">
        <f t="shared" si="9"/>
        <v/>
      </c>
      <c r="U101" s="8" t="str">
        <f t="shared" si="10"/>
        <v/>
      </c>
      <c r="V101" s="28" t="str">
        <f>IF($T101="", "", $T101-SUM($V$11:$V100))</f>
        <v/>
      </c>
      <c r="W101" s="28" t="str">
        <f>IF($U101="", "", $U101-SUM($W$11:$W100))</f>
        <v/>
      </c>
      <c r="X101" s="28" t="str">
        <f t="shared" si="11"/>
        <v/>
      </c>
      <c r="Y101" s="34" t="str">
        <f t="shared" si="16"/>
        <v/>
      </c>
      <c r="Z101" s="35" t="str">
        <f t="shared" si="17"/>
        <v/>
      </c>
      <c r="AA101" s="36" t="str">
        <f t="shared" si="12"/>
        <v/>
      </c>
      <c r="AC101" s="41" t="str">
        <f>IF($B101="", "", IF(OR($B101&lt;'Intro &amp; Setup'!$BM$3, $B101&gt;'Intro &amp; Setup'!$BM$5), "X", ""))</f>
        <v/>
      </c>
      <c r="AE101" s="41" t="str">
        <f t="shared" si="13"/>
        <v/>
      </c>
      <c r="AG101" s="41" t="str">
        <f>IF($F101="", "", IF(COUNTIF('Intro &amp; Setup'!$T$17:$T$26, $F101)=0, "X", ""))</f>
        <v/>
      </c>
      <c r="AI101" s="41" t="str">
        <f t="shared" si="14"/>
        <v/>
      </c>
    </row>
    <row r="102" spans="1:35" x14ac:dyDescent="0.25">
      <c r="A102" s="21"/>
      <c r="B102" s="238"/>
      <c r="C102" s="239"/>
      <c r="D102" s="239"/>
      <c r="E102" s="239"/>
      <c r="F102" s="240"/>
      <c r="G102" s="239"/>
      <c r="H102" s="241"/>
      <c r="I102" s="21"/>
      <c r="L102" s="68" t="str">
        <f t="shared" si="15"/>
        <v/>
      </c>
      <c r="N102" s="71" t="str">
        <f>IF($L102="", "", IFERROR(INDEX('Intro &amp; Setup'!$J$23:$J$32, MATCH($L102, 'Intro &amp; Setup'!$B$23:$B$32, 0)), ""))</f>
        <v/>
      </c>
      <c r="O102" s="71" t="str">
        <f>IF($L102="", "", IFERROR(INDEX('Intro &amp; Setup'!$N$23:$N$32, MATCH($L102, 'Intro &amp; Setup'!$B$23:$B$32, 0)), ""))</f>
        <v/>
      </c>
      <c r="Q102" s="63" t="str">
        <f>IF($H102="", "", SUM($H$11:$H102))</f>
        <v/>
      </c>
      <c r="R102" s="28" t="str">
        <f>IF($L102="", "", SUMIF($L$11:$L102, $L102, $H$11:$H102))</f>
        <v/>
      </c>
      <c r="S102" s="27" t="str">
        <f>IF('Intro &amp; Setup'!$BM$13='Intro &amp; Setup'!$BM$12, $R102, $Q102)</f>
        <v/>
      </c>
      <c r="T102" s="28" t="str">
        <f t="shared" si="9"/>
        <v/>
      </c>
      <c r="U102" s="8" t="str">
        <f t="shared" si="10"/>
        <v/>
      </c>
      <c r="V102" s="28" t="str">
        <f>IF($T102="", "", $T102-SUM($V$11:$V101))</f>
        <v/>
      </c>
      <c r="W102" s="28" t="str">
        <f>IF($U102="", "", $U102-SUM($W$11:$W101))</f>
        <v/>
      </c>
      <c r="X102" s="28" t="str">
        <f t="shared" si="11"/>
        <v/>
      </c>
      <c r="Y102" s="34" t="str">
        <f t="shared" si="16"/>
        <v/>
      </c>
      <c r="Z102" s="35" t="str">
        <f t="shared" si="17"/>
        <v/>
      </c>
      <c r="AA102" s="36" t="str">
        <f t="shared" si="12"/>
        <v/>
      </c>
      <c r="AC102" s="41" t="str">
        <f>IF($B102="", "", IF(OR($B102&lt;'Intro &amp; Setup'!$BM$3, $B102&gt;'Intro &amp; Setup'!$BM$5), "X", ""))</f>
        <v/>
      </c>
      <c r="AE102" s="41" t="str">
        <f t="shared" si="13"/>
        <v/>
      </c>
      <c r="AG102" s="41" t="str">
        <f>IF($F102="", "", IF(COUNTIF('Intro &amp; Setup'!$T$17:$T$26, $F102)=0, "X", ""))</f>
        <v/>
      </c>
      <c r="AI102" s="41" t="str">
        <f t="shared" si="14"/>
        <v/>
      </c>
    </row>
    <row r="103" spans="1:35" x14ac:dyDescent="0.25">
      <c r="A103" s="21"/>
      <c r="B103" s="238"/>
      <c r="C103" s="239"/>
      <c r="D103" s="239"/>
      <c r="E103" s="239"/>
      <c r="F103" s="240"/>
      <c r="G103" s="239"/>
      <c r="H103" s="241"/>
      <c r="I103" s="21"/>
      <c r="L103" s="68" t="str">
        <f t="shared" si="15"/>
        <v/>
      </c>
      <c r="N103" s="71" t="str">
        <f>IF($L103="", "", IFERROR(INDEX('Intro &amp; Setup'!$J$23:$J$32, MATCH($L103, 'Intro &amp; Setup'!$B$23:$B$32, 0)), ""))</f>
        <v/>
      </c>
      <c r="O103" s="71" t="str">
        <f>IF($L103="", "", IFERROR(INDEX('Intro &amp; Setup'!$N$23:$N$32, MATCH($L103, 'Intro &amp; Setup'!$B$23:$B$32, 0)), ""))</f>
        <v/>
      </c>
      <c r="Q103" s="63" t="str">
        <f>IF($H103="", "", SUM($H$11:$H103))</f>
        <v/>
      </c>
      <c r="R103" s="28" t="str">
        <f>IF($L103="", "", SUMIF($L$11:$L103, $L103, $H$11:$H103))</f>
        <v/>
      </c>
      <c r="S103" s="27" t="str">
        <f>IF('Intro &amp; Setup'!$BM$13='Intro &amp; Setup'!$BM$12, $R103, $Q103)</f>
        <v/>
      </c>
      <c r="T103" s="28" t="str">
        <f t="shared" si="9"/>
        <v/>
      </c>
      <c r="U103" s="8" t="str">
        <f t="shared" si="10"/>
        <v/>
      </c>
      <c r="V103" s="28" t="str">
        <f>IF($T103="", "", $T103-SUM($V$11:$V102))</f>
        <v/>
      </c>
      <c r="W103" s="28" t="str">
        <f>IF($U103="", "", $U103-SUM($W$11:$W102))</f>
        <v/>
      </c>
      <c r="X103" s="28" t="str">
        <f t="shared" si="11"/>
        <v/>
      </c>
      <c r="Y103" s="34" t="str">
        <f t="shared" si="16"/>
        <v/>
      </c>
      <c r="Z103" s="35" t="str">
        <f t="shared" si="17"/>
        <v/>
      </c>
      <c r="AA103" s="36" t="str">
        <f t="shared" si="12"/>
        <v/>
      </c>
      <c r="AC103" s="41" t="str">
        <f>IF($B103="", "", IF(OR($B103&lt;'Intro &amp; Setup'!$BM$3, $B103&gt;'Intro &amp; Setup'!$BM$5), "X", ""))</f>
        <v/>
      </c>
      <c r="AE103" s="41" t="str">
        <f t="shared" si="13"/>
        <v/>
      </c>
      <c r="AG103" s="41" t="str">
        <f>IF($F103="", "", IF(COUNTIF('Intro &amp; Setup'!$T$17:$T$26, $F103)=0, "X", ""))</f>
        <v/>
      </c>
      <c r="AI103" s="41" t="str">
        <f t="shared" si="14"/>
        <v/>
      </c>
    </row>
    <row r="104" spans="1:35" x14ac:dyDescent="0.25">
      <c r="A104" s="21"/>
      <c r="B104" s="238"/>
      <c r="C104" s="239"/>
      <c r="D104" s="239"/>
      <c r="E104" s="239"/>
      <c r="F104" s="240"/>
      <c r="G104" s="239"/>
      <c r="H104" s="241"/>
      <c r="I104" s="21"/>
      <c r="L104" s="68" t="str">
        <f t="shared" si="15"/>
        <v/>
      </c>
      <c r="N104" s="71" t="str">
        <f>IF($L104="", "", IFERROR(INDEX('Intro &amp; Setup'!$J$23:$J$32, MATCH($L104, 'Intro &amp; Setup'!$B$23:$B$32, 0)), ""))</f>
        <v/>
      </c>
      <c r="O104" s="71" t="str">
        <f>IF($L104="", "", IFERROR(INDEX('Intro &amp; Setup'!$N$23:$N$32, MATCH($L104, 'Intro &amp; Setup'!$B$23:$B$32, 0)), ""))</f>
        <v/>
      </c>
      <c r="Q104" s="63" t="str">
        <f>IF($H104="", "", SUM($H$11:$H104))</f>
        <v/>
      </c>
      <c r="R104" s="28" t="str">
        <f>IF($L104="", "", SUMIF($L$11:$L104, $L104, $H$11:$H104))</f>
        <v/>
      </c>
      <c r="S104" s="27" t="str">
        <f>IF('Intro &amp; Setup'!$BM$13='Intro &amp; Setup'!$BM$12, $R104, $Q104)</f>
        <v/>
      </c>
      <c r="T104" s="28" t="str">
        <f t="shared" si="9"/>
        <v/>
      </c>
      <c r="U104" s="8" t="str">
        <f t="shared" si="10"/>
        <v/>
      </c>
      <c r="V104" s="28" t="str">
        <f>IF($T104="", "", $T104-SUM($V$11:$V103))</f>
        <v/>
      </c>
      <c r="W104" s="28" t="str">
        <f>IF($U104="", "", $U104-SUM($W$11:$W103))</f>
        <v/>
      </c>
      <c r="X104" s="28" t="str">
        <f t="shared" si="11"/>
        <v/>
      </c>
      <c r="Y104" s="34" t="str">
        <f t="shared" si="16"/>
        <v/>
      </c>
      <c r="Z104" s="35" t="str">
        <f t="shared" si="17"/>
        <v/>
      </c>
      <c r="AA104" s="36" t="str">
        <f t="shared" si="12"/>
        <v/>
      </c>
      <c r="AC104" s="41" t="str">
        <f>IF($B104="", "", IF(OR($B104&lt;'Intro &amp; Setup'!$BM$3, $B104&gt;'Intro &amp; Setup'!$BM$5), "X", ""))</f>
        <v/>
      </c>
      <c r="AE104" s="41" t="str">
        <f t="shared" si="13"/>
        <v/>
      </c>
      <c r="AG104" s="41" t="str">
        <f>IF($F104="", "", IF(COUNTIF('Intro &amp; Setup'!$T$17:$T$26, $F104)=0, "X", ""))</f>
        <v/>
      </c>
      <c r="AI104" s="41" t="str">
        <f t="shared" si="14"/>
        <v/>
      </c>
    </row>
    <row r="105" spans="1:35" x14ac:dyDescent="0.25">
      <c r="A105" s="21"/>
      <c r="B105" s="238"/>
      <c r="C105" s="239"/>
      <c r="D105" s="239"/>
      <c r="E105" s="239"/>
      <c r="F105" s="240"/>
      <c r="G105" s="239"/>
      <c r="H105" s="241"/>
      <c r="I105" s="21"/>
      <c r="L105" s="68" t="str">
        <f t="shared" si="15"/>
        <v/>
      </c>
      <c r="N105" s="71" t="str">
        <f>IF($L105="", "", IFERROR(INDEX('Intro &amp; Setup'!$J$23:$J$32, MATCH($L105, 'Intro &amp; Setup'!$B$23:$B$32, 0)), ""))</f>
        <v/>
      </c>
      <c r="O105" s="71" t="str">
        <f>IF($L105="", "", IFERROR(INDEX('Intro &amp; Setup'!$N$23:$N$32, MATCH($L105, 'Intro &amp; Setup'!$B$23:$B$32, 0)), ""))</f>
        <v/>
      </c>
      <c r="Q105" s="63" t="str">
        <f>IF($H105="", "", SUM($H$11:$H105))</f>
        <v/>
      </c>
      <c r="R105" s="28" t="str">
        <f>IF($L105="", "", SUMIF($L$11:$L105, $L105, $H$11:$H105))</f>
        <v/>
      </c>
      <c r="S105" s="27" t="str">
        <f>IF('Intro &amp; Setup'!$BM$13='Intro &amp; Setup'!$BM$12, $R105, $Q105)</f>
        <v/>
      </c>
      <c r="T105" s="28" t="str">
        <f t="shared" si="9"/>
        <v/>
      </c>
      <c r="U105" s="8" t="str">
        <f t="shared" si="10"/>
        <v/>
      </c>
      <c r="V105" s="28" t="str">
        <f>IF($T105="", "", $T105-SUM($V$11:$V104))</f>
        <v/>
      </c>
      <c r="W105" s="28" t="str">
        <f>IF($U105="", "", $U105-SUM($W$11:$W104))</f>
        <v/>
      </c>
      <c r="X105" s="28" t="str">
        <f t="shared" si="11"/>
        <v/>
      </c>
      <c r="Y105" s="34" t="str">
        <f t="shared" si="16"/>
        <v/>
      </c>
      <c r="Z105" s="35" t="str">
        <f t="shared" si="17"/>
        <v/>
      </c>
      <c r="AA105" s="36" t="str">
        <f t="shared" si="12"/>
        <v/>
      </c>
      <c r="AC105" s="41" t="str">
        <f>IF($B105="", "", IF(OR($B105&lt;'Intro &amp; Setup'!$BM$3, $B105&gt;'Intro &amp; Setup'!$BM$5), "X", ""))</f>
        <v/>
      </c>
      <c r="AE105" s="41" t="str">
        <f t="shared" si="13"/>
        <v/>
      </c>
      <c r="AG105" s="41" t="str">
        <f>IF($F105="", "", IF(COUNTIF('Intro &amp; Setup'!$T$17:$T$26, $F105)=0, "X", ""))</f>
        <v/>
      </c>
      <c r="AI105" s="41" t="str">
        <f t="shared" si="14"/>
        <v/>
      </c>
    </row>
    <row r="106" spans="1:35" x14ac:dyDescent="0.25">
      <c r="A106" s="21"/>
      <c r="B106" s="238"/>
      <c r="C106" s="239"/>
      <c r="D106" s="239"/>
      <c r="E106" s="239"/>
      <c r="F106" s="240"/>
      <c r="G106" s="239"/>
      <c r="H106" s="241"/>
      <c r="I106" s="21"/>
      <c r="L106" s="68" t="str">
        <f t="shared" si="15"/>
        <v/>
      </c>
      <c r="N106" s="71" t="str">
        <f>IF($L106="", "", IFERROR(INDEX('Intro &amp; Setup'!$J$23:$J$32, MATCH($L106, 'Intro &amp; Setup'!$B$23:$B$32, 0)), ""))</f>
        <v/>
      </c>
      <c r="O106" s="71" t="str">
        <f>IF($L106="", "", IFERROR(INDEX('Intro &amp; Setup'!$N$23:$N$32, MATCH($L106, 'Intro &amp; Setup'!$B$23:$B$32, 0)), ""))</f>
        <v/>
      </c>
      <c r="Q106" s="63" t="str">
        <f>IF($H106="", "", SUM($H$11:$H106))</f>
        <v/>
      </c>
      <c r="R106" s="28" t="str">
        <f>IF($L106="", "", SUMIF($L$11:$L106, $L106, $H$11:$H106))</f>
        <v/>
      </c>
      <c r="S106" s="27" t="str">
        <f>IF('Intro &amp; Setup'!$BM$13='Intro &amp; Setup'!$BM$12, $R106, $Q106)</f>
        <v/>
      </c>
      <c r="T106" s="28" t="str">
        <f t="shared" si="9"/>
        <v/>
      </c>
      <c r="U106" s="8" t="str">
        <f t="shared" si="10"/>
        <v/>
      </c>
      <c r="V106" s="28" t="str">
        <f>IF($T106="", "", $T106-SUM($V$11:$V105))</f>
        <v/>
      </c>
      <c r="W106" s="28" t="str">
        <f>IF($U106="", "", $U106-SUM($W$11:$W105))</f>
        <v/>
      </c>
      <c r="X106" s="28" t="str">
        <f t="shared" si="11"/>
        <v/>
      </c>
      <c r="Y106" s="34" t="str">
        <f t="shared" si="16"/>
        <v/>
      </c>
      <c r="Z106" s="35" t="str">
        <f t="shared" si="17"/>
        <v/>
      </c>
      <c r="AA106" s="36" t="str">
        <f t="shared" si="12"/>
        <v/>
      </c>
      <c r="AC106" s="41" t="str">
        <f>IF($B106="", "", IF(OR($B106&lt;'Intro &amp; Setup'!$BM$3, $B106&gt;'Intro &amp; Setup'!$BM$5), "X", ""))</f>
        <v/>
      </c>
      <c r="AE106" s="41" t="str">
        <f t="shared" si="13"/>
        <v/>
      </c>
      <c r="AG106" s="41" t="str">
        <f>IF($F106="", "", IF(COUNTIF('Intro &amp; Setup'!$T$17:$T$26, $F106)=0, "X", ""))</f>
        <v/>
      </c>
      <c r="AI106" s="41" t="str">
        <f t="shared" si="14"/>
        <v/>
      </c>
    </row>
    <row r="107" spans="1:35" x14ac:dyDescent="0.25">
      <c r="A107" s="21"/>
      <c r="B107" s="238"/>
      <c r="C107" s="239"/>
      <c r="D107" s="239"/>
      <c r="E107" s="239"/>
      <c r="F107" s="240"/>
      <c r="G107" s="239"/>
      <c r="H107" s="241"/>
      <c r="I107" s="21"/>
      <c r="L107" s="68" t="str">
        <f t="shared" si="15"/>
        <v/>
      </c>
      <c r="N107" s="71" t="str">
        <f>IF($L107="", "", IFERROR(INDEX('Intro &amp; Setup'!$J$23:$J$32, MATCH($L107, 'Intro &amp; Setup'!$B$23:$B$32, 0)), ""))</f>
        <v/>
      </c>
      <c r="O107" s="71" t="str">
        <f>IF($L107="", "", IFERROR(INDEX('Intro &amp; Setup'!$N$23:$N$32, MATCH($L107, 'Intro &amp; Setup'!$B$23:$B$32, 0)), ""))</f>
        <v/>
      </c>
      <c r="Q107" s="63" t="str">
        <f>IF($H107="", "", SUM($H$11:$H107))</f>
        <v/>
      </c>
      <c r="R107" s="28" t="str">
        <f>IF($L107="", "", SUMIF($L$11:$L107, $L107, $H$11:$H107))</f>
        <v/>
      </c>
      <c r="S107" s="27" t="str">
        <f>IF('Intro &amp; Setup'!$BM$13='Intro &amp; Setup'!$BM$12, $R107, $Q107)</f>
        <v/>
      </c>
      <c r="T107" s="28" t="str">
        <f t="shared" si="9"/>
        <v/>
      </c>
      <c r="U107" s="8" t="str">
        <f t="shared" si="10"/>
        <v/>
      </c>
      <c r="V107" s="28" t="str">
        <f>IF($T107="", "", $T107-SUM($V$11:$V106))</f>
        <v/>
      </c>
      <c r="W107" s="28" t="str">
        <f>IF($U107="", "", $U107-SUM($W$11:$W106))</f>
        <v/>
      </c>
      <c r="X107" s="28" t="str">
        <f t="shared" si="11"/>
        <v/>
      </c>
      <c r="Y107" s="34" t="str">
        <f t="shared" si="16"/>
        <v/>
      </c>
      <c r="Z107" s="35" t="str">
        <f t="shared" si="17"/>
        <v/>
      </c>
      <c r="AA107" s="36" t="str">
        <f t="shared" si="12"/>
        <v/>
      </c>
      <c r="AC107" s="41" t="str">
        <f>IF($B107="", "", IF(OR($B107&lt;'Intro &amp; Setup'!$BM$3, $B107&gt;'Intro &amp; Setup'!$BM$5), "X", ""))</f>
        <v/>
      </c>
      <c r="AE107" s="41" t="str">
        <f t="shared" si="13"/>
        <v/>
      </c>
      <c r="AG107" s="41" t="str">
        <f>IF($F107="", "", IF(COUNTIF('Intro &amp; Setup'!$T$17:$T$26, $F107)=0, "X", ""))</f>
        <v/>
      </c>
      <c r="AI107" s="41" t="str">
        <f t="shared" si="14"/>
        <v/>
      </c>
    </row>
    <row r="108" spans="1:35" x14ac:dyDescent="0.25">
      <c r="A108" s="21"/>
      <c r="B108" s="238"/>
      <c r="C108" s="239"/>
      <c r="D108" s="239"/>
      <c r="E108" s="239"/>
      <c r="F108" s="240"/>
      <c r="G108" s="239"/>
      <c r="H108" s="241"/>
      <c r="I108" s="21"/>
      <c r="L108" s="68" t="str">
        <f t="shared" si="15"/>
        <v/>
      </c>
      <c r="N108" s="71" t="str">
        <f>IF($L108="", "", IFERROR(INDEX('Intro &amp; Setup'!$J$23:$J$32, MATCH($L108, 'Intro &amp; Setup'!$B$23:$B$32, 0)), ""))</f>
        <v/>
      </c>
      <c r="O108" s="71" t="str">
        <f>IF($L108="", "", IFERROR(INDEX('Intro &amp; Setup'!$N$23:$N$32, MATCH($L108, 'Intro &amp; Setup'!$B$23:$B$32, 0)), ""))</f>
        <v/>
      </c>
      <c r="Q108" s="63" t="str">
        <f>IF($H108="", "", SUM($H$11:$H108))</f>
        <v/>
      </c>
      <c r="R108" s="28" t="str">
        <f>IF($L108="", "", SUMIF($L$11:$L108, $L108, $H$11:$H108))</f>
        <v/>
      </c>
      <c r="S108" s="27" t="str">
        <f>IF('Intro &amp; Setup'!$BM$13='Intro &amp; Setup'!$BM$12, $R108, $Q108)</f>
        <v/>
      </c>
      <c r="T108" s="28" t="str">
        <f t="shared" si="9"/>
        <v/>
      </c>
      <c r="U108" s="8" t="str">
        <f t="shared" si="10"/>
        <v/>
      </c>
      <c r="V108" s="28" t="str">
        <f>IF($T108="", "", $T108-SUM($V$11:$V107))</f>
        <v/>
      </c>
      <c r="W108" s="28" t="str">
        <f>IF($U108="", "", $U108-SUM($W$11:$W107))</f>
        <v/>
      </c>
      <c r="X108" s="28" t="str">
        <f t="shared" si="11"/>
        <v/>
      </c>
      <c r="Y108" s="34" t="str">
        <f t="shared" si="16"/>
        <v/>
      </c>
      <c r="Z108" s="35" t="str">
        <f t="shared" si="17"/>
        <v/>
      </c>
      <c r="AA108" s="36" t="str">
        <f t="shared" si="12"/>
        <v/>
      </c>
      <c r="AC108" s="41" t="str">
        <f>IF($B108="", "", IF(OR($B108&lt;'Intro &amp; Setup'!$BM$3, $B108&gt;'Intro &amp; Setup'!$BM$5), "X", ""))</f>
        <v/>
      </c>
      <c r="AE108" s="41" t="str">
        <f t="shared" si="13"/>
        <v/>
      </c>
      <c r="AG108" s="41" t="str">
        <f>IF($F108="", "", IF(COUNTIF('Intro &amp; Setup'!$T$17:$T$26, $F108)=0, "X", ""))</f>
        <v/>
      </c>
      <c r="AI108" s="41" t="str">
        <f t="shared" si="14"/>
        <v/>
      </c>
    </row>
    <row r="109" spans="1:35" x14ac:dyDescent="0.25">
      <c r="A109" s="21"/>
      <c r="B109" s="238"/>
      <c r="C109" s="239"/>
      <c r="D109" s="239"/>
      <c r="E109" s="239"/>
      <c r="F109" s="240"/>
      <c r="G109" s="239"/>
      <c r="H109" s="241"/>
      <c r="I109" s="21"/>
      <c r="L109" s="68" t="str">
        <f t="shared" si="15"/>
        <v/>
      </c>
      <c r="N109" s="71" t="str">
        <f>IF($L109="", "", IFERROR(INDEX('Intro &amp; Setup'!$J$23:$J$32, MATCH($L109, 'Intro &amp; Setup'!$B$23:$B$32, 0)), ""))</f>
        <v/>
      </c>
      <c r="O109" s="71" t="str">
        <f>IF($L109="", "", IFERROR(INDEX('Intro &amp; Setup'!$N$23:$N$32, MATCH($L109, 'Intro &amp; Setup'!$B$23:$B$32, 0)), ""))</f>
        <v/>
      </c>
      <c r="Q109" s="63" t="str">
        <f>IF($H109="", "", SUM($H$11:$H109))</f>
        <v/>
      </c>
      <c r="R109" s="28" t="str">
        <f>IF($L109="", "", SUMIF($L$11:$L109, $L109, $H$11:$H109))</f>
        <v/>
      </c>
      <c r="S109" s="27" t="str">
        <f>IF('Intro &amp; Setup'!$BM$13='Intro &amp; Setup'!$BM$12, $R109, $Q109)</f>
        <v/>
      </c>
      <c r="T109" s="28" t="str">
        <f t="shared" si="9"/>
        <v/>
      </c>
      <c r="U109" s="8" t="str">
        <f t="shared" si="10"/>
        <v/>
      </c>
      <c r="V109" s="28" t="str">
        <f>IF($T109="", "", $T109-SUM($V$11:$V108))</f>
        <v/>
      </c>
      <c r="W109" s="28" t="str">
        <f>IF($U109="", "", $U109-SUM($W$11:$W108))</f>
        <v/>
      </c>
      <c r="X109" s="28" t="str">
        <f t="shared" si="11"/>
        <v/>
      </c>
      <c r="Y109" s="34" t="str">
        <f t="shared" si="16"/>
        <v/>
      </c>
      <c r="Z109" s="35" t="str">
        <f t="shared" si="17"/>
        <v/>
      </c>
      <c r="AA109" s="36" t="str">
        <f t="shared" si="12"/>
        <v/>
      </c>
      <c r="AC109" s="41" t="str">
        <f>IF($B109="", "", IF(OR($B109&lt;'Intro &amp; Setup'!$BM$3, $B109&gt;'Intro &amp; Setup'!$BM$5), "X", ""))</f>
        <v/>
      </c>
      <c r="AE109" s="41" t="str">
        <f t="shared" si="13"/>
        <v/>
      </c>
      <c r="AG109" s="41" t="str">
        <f>IF($F109="", "", IF(COUNTIF('Intro &amp; Setup'!$T$17:$T$26, $F109)=0, "X", ""))</f>
        <v/>
      </c>
      <c r="AI109" s="41" t="str">
        <f t="shared" si="14"/>
        <v/>
      </c>
    </row>
    <row r="110" spans="1:35" x14ac:dyDescent="0.25">
      <c r="A110" s="21"/>
      <c r="B110" s="238"/>
      <c r="C110" s="239"/>
      <c r="D110" s="239"/>
      <c r="E110" s="239"/>
      <c r="F110" s="240"/>
      <c r="G110" s="239"/>
      <c r="H110" s="241"/>
      <c r="I110" s="21"/>
      <c r="L110" s="68" t="str">
        <f t="shared" si="15"/>
        <v/>
      </c>
      <c r="N110" s="71" t="str">
        <f>IF($L110="", "", IFERROR(INDEX('Intro &amp; Setup'!$J$23:$J$32, MATCH($L110, 'Intro &amp; Setup'!$B$23:$B$32, 0)), ""))</f>
        <v/>
      </c>
      <c r="O110" s="71" t="str">
        <f>IF($L110="", "", IFERROR(INDEX('Intro &amp; Setup'!$N$23:$N$32, MATCH($L110, 'Intro &amp; Setup'!$B$23:$B$32, 0)), ""))</f>
        <v/>
      </c>
      <c r="Q110" s="63" t="str">
        <f>IF($H110="", "", SUM($H$11:$H110))</f>
        <v/>
      </c>
      <c r="R110" s="28" t="str">
        <f>IF($L110="", "", SUMIF($L$11:$L110, $L110, $H$11:$H110))</f>
        <v/>
      </c>
      <c r="S110" s="27" t="str">
        <f>IF('Intro &amp; Setup'!$BM$13='Intro &amp; Setup'!$BM$12, $R110, $Q110)</f>
        <v/>
      </c>
      <c r="T110" s="28" t="str">
        <f t="shared" si="9"/>
        <v/>
      </c>
      <c r="U110" s="8" t="str">
        <f t="shared" si="10"/>
        <v/>
      </c>
      <c r="V110" s="28" t="str">
        <f>IF($T110="", "", $T110-SUM($V$11:$V109))</f>
        <v/>
      </c>
      <c r="W110" s="28" t="str">
        <f>IF($U110="", "", $U110-SUM($W$11:$W109))</f>
        <v/>
      </c>
      <c r="X110" s="28" t="str">
        <f t="shared" si="11"/>
        <v/>
      </c>
      <c r="Y110" s="34" t="str">
        <f t="shared" si="16"/>
        <v/>
      </c>
      <c r="Z110" s="35" t="str">
        <f t="shared" si="17"/>
        <v/>
      </c>
      <c r="AA110" s="36" t="str">
        <f t="shared" si="12"/>
        <v/>
      </c>
      <c r="AC110" s="41" t="str">
        <f>IF($B110="", "", IF(OR($B110&lt;'Intro &amp; Setup'!$BM$3, $B110&gt;'Intro &amp; Setup'!$BM$5), "X", ""))</f>
        <v/>
      </c>
      <c r="AE110" s="41" t="str">
        <f t="shared" si="13"/>
        <v/>
      </c>
      <c r="AG110" s="41" t="str">
        <f>IF($F110="", "", IF(COUNTIF('Intro &amp; Setup'!$T$17:$T$26, $F110)=0, "X", ""))</f>
        <v/>
      </c>
      <c r="AI110" s="41" t="str">
        <f t="shared" si="14"/>
        <v/>
      </c>
    </row>
    <row r="111" spans="1:35" x14ac:dyDescent="0.25">
      <c r="A111" s="21"/>
      <c r="B111" s="238"/>
      <c r="C111" s="239"/>
      <c r="D111" s="239"/>
      <c r="E111" s="239"/>
      <c r="F111" s="240"/>
      <c r="G111" s="239"/>
      <c r="H111" s="241"/>
      <c r="I111" s="21"/>
      <c r="L111" s="68" t="str">
        <f t="shared" si="15"/>
        <v/>
      </c>
      <c r="N111" s="71" t="str">
        <f>IF($L111="", "", IFERROR(INDEX('Intro &amp; Setup'!$J$23:$J$32, MATCH($L111, 'Intro &amp; Setup'!$B$23:$B$32, 0)), ""))</f>
        <v/>
      </c>
      <c r="O111" s="71" t="str">
        <f>IF($L111="", "", IFERROR(INDEX('Intro &amp; Setup'!$N$23:$N$32, MATCH($L111, 'Intro &amp; Setup'!$B$23:$B$32, 0)), ""))</f>
        <v/>
      </c>
      <c r="Q111" s="63" t="str">
        <f>IF($H111="", "", SUM($H$11:$H111))</f>
        <v/>
      </c>
      <c r="R111" s="28" t="str">
        <f>IF($L111="", "", SUMIF($L$11:$L111, $L111, $H$11:$H111))</f>
        <v/>
      </c>
      <c r="S111" s="27" t="str">
        <f>IF('Intro &amp; Setup'!$BM$13='Intro &amp; Setup'!$BM$12, $R111, $Q111)</f>
        <v/>
      </c>
      <c r="T111" s="28" t="str">
        <f t="shared" si="9"/>
        <v/>
      </c>
      <c r="U111" s="8" t="str">
        <f t="shared" si="10"/>
        <v/>
      </c>
      <c r="V111" s="28" t="str">
        <f>IF($T111="", "", $T111-SUM($V$11:$V110))</f>
        <v/>
      </c>
      <c r="W111" s="28" t="str">
        <f>IF($U111="", "", $U111-SUM($W$11:$W110))</f>
        <v/>
      </c>
      <c r="X111" s="28" t="str">
        <f t="shared" si="11"/>
        <v/>
      </c>
      <c r="Y111" s="34" t="str">
        <f t="shared" si="16"/>
        <v/>
      </c>
      <c r="Z111" s="35" t="str">
        <f t="shared" si="17"/>
        <v/>
      </c>
      <c r="AA111" s="36" t="str">
        <f t="shared" si="12"/>
        <v/>
      </c>
      <c r="AC111" s="41" t="str">
        <f>IF($B111="", "", IF(OR($B111&lt;'Intro &amp; Setup'!$BM$3, $B111&gt;'Intro &amp; Setup'!$BM$5), "X", ""))</f>
        <v/>
      </c>
      <c r="AE111" s="41" t="str">
        <f t="shared" si="13"/>
        <v/>
      </c>
      <c r="AG111" s="41" t="str">
        <f>IF($F111="", "", IF(COUNTIF('Intro &amp; Setup'!$T$17:$T$26, $F111)=0, "X", ""))</f>
        <v/>
      </c>
      <c r="AI111" s="41" t="str">
        <f t="shared" si="14"/>
        <v/>
      </c>
    </row>
    <row r="112" spans="1:35" x14ac:dyDescent="0.25">
      <c r="A112" s="21"/>
      <c r="B112" s="238"/>
      <c r="C112" s="239"/>
      <c r="D112" s="239"/>
      <c r="E112" s="239"/>
      <c r="F112" s="240"/>
      <c r="G112" s="239"/>
      <c r="H112" s="241"/>
      <c r="I112" s="21"/>
      <c r="L112" s="68" t="str">
        <f t="shared" si="15"/>
        <v/>
      </c>
      <c r="N112" s="71" t="str">
        <f>IF($L112="", "", IFERROR(INDEX('Intro &amp; Setup'!$J$23:$J$32, MATCH($L112, 'Intro &amp; Setup'!$B$23:$B$32, 0)), ""))</f>
        <v/>
      </c>
      <c r="O112" s="71" t="str">
        <f>IF($L112="", "", IFERROR(INDEX('Intro &amp; Setup'!$N$23:$N$32, MATCH($L112, 'Intro &amp; Setup'!$B$23:$B$32, 0)), ""))</f>
        <v/>
      </c>
      <c r="Q112" s="63" t="str">
        <f>IF($H112="", "", SUM($H$11:$H112))</f>
        <v/>
      </c>
      <c r="R112" s="28" t="str">
        <f>IF($L112="", "", SUMIF($L$11:$L112, $L112, $H$11:$H112))</f>
        <v/>
      </c>
      <c r="S112" s="27" t="str">
        <f>IF('Intro &amp; Setup'!$BM$13='Intro &amp; Setup'!$BM$12, $R112, $Q112)</f>
        <v/>
      </c>
      <c r="T112" s="28" t="str">
        <f t="shared" si="9"/>
        <v/>
      </c>
      <c r="U112" s="8" t="str">
        <f t="shared" si="10"/>
        <v/>
      </c>
      <c r="V112" s="28" t="str">
        <f>IF($T112="", "", $T112-SUM($V$11:$V111))</f>
        <v/>
      </c>
      <c r="W112" s="28" t="str">
        <f>IF($U112="", "", $U112-SUM($W$11:$W111))</f>
        <v/>
      </c>
      <c r="X112" s="28" t="str">
        <f t="shared" si="11"/>
        <v/>
      </c>
      <c r="Y112" s="34" t="str">
        <f t="shared" si="16"/>
        <v/>
      </c>
      <c r="Z112" s="35" t="str">
        <f t="shared" si="17"/>
        <v/>
      </c>
      <c r="AA112" s="36" t="str">
        <f t="shared" si="12"/>
        <v/>
      </c>
      <c r="AC112" s="41" t="str">
        <f>IF($B112="", "", IF(OR($B112&lt;'Intro &amp; Setup'!$BM$3, $B112&gt;'Intro &amp; Setup'!$BM$5), "X", ""))</f>
        <v/>
      </c>
      <c r="AE112" s="41" t="str">
        <f t="shared" si="13"/>
        <v/>
      </c>
      <c r="AG112" s="41" t="str">
        <f>IF($F112="", "", IF(COUNTIF('Intro &amp; Setup'!$T$17:$T$26, $F112)=0, "X", ""))</f>
        <v/>
      </c>
      <c r="AI112" s="41" t="str">
        <f t="shared" si="14"/>
        <v/>
      </c>
    </row>
    <row r="113" spans="1:35" x14ac:dyDescent="0.25">
      <c r="A113" s="21"/>
      <c r="B113" s="238"/>
      <c r="C113" s="239"/>
      <c r="D113" s="239"/>
      <c r="E113" s="239"/>
      <c r="F113" s="240"/>
      <c r="G113" s="239"/>
      <c r="H113" s="241"/>
      <c r="I113" s="21"/>
      <c r="L113" s="68" t="str">
        <f t="shared" si="15"/>
        <v/>
      </c>
      <c r="N113" s="71" t="str">
        <f>IF($L113="", "", IFERROR(INDEX('Intro &amp; Setup'!$J$23:$J$32, MATCH($L113, 'Intro &amp; Setup'!$B$23:$B$32, 0)), ""))</f>
        <v/>
      </c>
      <c r="O113" s="71" t="str">
        <f>IF($L113="", "", IFERROR(INDEX('Intro &amp; Setup'!$N$23:$N$32, MATCH($L113, 'Intro &amp; Setup'!$B$23:$B$32, 0)), ""))</f>
        <v/>
      </c>
      <c r="Q113" s="63" t="str">
        <f>IF($H113="", "", SUM($H$11:$H113))</f>
        <v/>
      </c>
      <c r="R113" s="28" t="str">
        <f>IF($L113="", "", SUMIF($L$11:$L113, $L113, $H$11:$H113))</f>
        <v/>
      </c>
      <c r="S113" s="27" t="str">
        <f>IF('Intro &amp; Setup'!$BM$13='Intro &amp; Setup'!$BM$12, $R113, $Q113)</f>
        <v/>
      </c>
      <c r="T113" s="28" t="str">
        <f t="shared" si="9"/>
        <v/>
      </c>
      <c r="U113" s="8" t="str">
        <f t="shared" si="10"/>
        <v/>
      </c>
      <c r="V113" s="28" t="str">
        <f>IF($T113="", "", $T113-SUM($V$11:$V112))</f>
        <v/>
      </c>
      <c r="W113" s="28" t="str">
        <f>IF($U113="", "", $U113-SUM($W$11:$W112))</f>
        <v/>
      </c>
      <c r="X113" s="28" t="str">
        <f t="shared" si="11"/>
        <v/>
      </c>
      <c r="Y113" s="34" t="str">
        <f t="shared" si="16"/>
        <v/>
      </c>
      <c r="Z113" s="35" t="str">
        <f t="shared" si="17"/>
        <v/>
      </c>
      <c r="AA113" s="36" t="str">
        <f t="shared" si="12"/>
        <v/>
      </c>
      <c r="AC113" s="41" t="str">
        <f>IF($B113="", "", IF(OR($B113&lt;'Intro &amp; Setup'!$BM$3, $B113&gt;'Intro &amp; Setup'!$BM$5), "X", ""))</f>
        <v/>
      </c>
      <c r="AE113" s="41" t="str">
        <f t="shared" si="13"/>
        <v/>
      </c>
      <c r="AG113" s="41" t="str">
        <f>IF($F113="", "", IF(COUNTIF('Intro &amp; Setup'!$T$17:$T$26, $F113)=0, "X", ""))</f>
        <v/>
      </c>
      <c r="AI113" s="41" t="str">
        <f t="shared" si="14"/>
        <v/>
      </c>
    </row>
    <row r="114" spans="1:35" x14ac:dyDescent="0.25">
      <c r="A114" s="21"/>
      <c r="B114" s="238"/>
      <c r="C114" s="239"/>
      <c r="D114" s="239"/>
      <c r="E114" s="239"/>
      <c r="F114" s="240"/>
      <c r="G114" s="239"/>
      <c r="H114" s="241"/>
      <c r="I114" s="21"/>
      <c r="L114" s="68" t="str">
        <f t="shared" si="15"/>
        <v/>
      </c>
      <c r="N114" s="71" t="str">
        <f>IF($L114="", "", IFERROR(INDEX('Intro &amp; Setup'!$J$23:$J$32, MATCH($L114, 'Intro &amp; Setup'!$B$23:$B$32, 0)), ""))</f>
        <v/>
      </c>
      <c r="O114" s="71" t="str">
        <f>IF($L114="", "", IFERROR(INDEX('Intro &amp; Setup'!$N$23:$N$32, MATCH($L114, 'Intro &amp; Setup'!$B$23:$B$32, 0)), ""))</f>
        <v/>
      </c>
      <c r="Q114" s="63" t="str">
        <f>IF($H114="", "", SUM($H$11:$H114))</f>
        <v/>
      </c>
      <c r="R114" s="28" t="str">
        <f>IF($L114="", "", SUMIF($L$11:$L114, $L114, $H$11:$H114))</f>
        <v/>
      </c>
      <c r="S114" s="27" t="str">
        <f>IF('Intro &amp; Setup'!$BM$13='Intro &amp; Setup'!$BM$12, $R114, $Q114)</f>
        <v/>
      </c>
      <c r="T114" s="28" t="str">
        <f t="shared" si="9"/>
        <v/>
      </c>
      <c r="U114" s="8" t="str">
        <f t="shared" si="10"/>
        <v/>
      </c>
      <c r="V114" s="28" t="str">
        <f>IF($T114="", "", $T114-SUM($V$11:$V113))</f>
        <v/>
      </c>
      <c r="W114" s="28" t="str">
        <f>IF($U114="", "", $U114-SUM($W$11:$W113))</f>
        <v/>
      </c>
      <c r="X114" s="28" t="str">
        <f t="shared" si="11"/>
        <v/>
      </c>
      <c r="Y114" s="34" t="str">
        <f t="shared" si="16"/>
        <v/>
      </c>
      <c r="Z114" s="35" t="str">
        <f t="shared" si="17"/>
        <v/>
      </c>
      <c r="AA114" s="36" t="str">
        <f t="shared" si="12"/>
        <v/>
      </c>
      <c r="AC114" s="41" t="str">
        <f>IF($B114="", "", IF(OR($B114&lt;'Intro &amp; Setup'!$BM$3, $B114&gt;'Intro &amp; Setup'!$BM$5), "X", ""))</f>
        <v/>
      </c>
      <c r="AE114" s="41" t="str">
        <f t="shared" si="13"/>
        <v/>
      </c>
      <c r="AG114" s="41" t="str">
        <f>IF($F114="", "", IF(COUNTIF('Intro &amp; Setup'!$T$17:$T$26, $F114)=0, "X", ""))</f>
        <v/>
      </c>
      <c r="AI114" s="41" t="str">
        <f t="shared" si="14"/>
        <v/>
      </c>
    </row>
    <row r="115" spans="1:35" x14ac:dyDescent="0.25">
      <c r="A115" s="21"/>
      <c r="B115" s="238"/>
      <c r="C115" s="239"/>
      <c r="D115" s="239"/>
      <c r="E115" s="239"/>
      <c r="F115" s="240"/>
      <c r="G115" s="239"/>
      <c r="H115" s="241"/>
      <c r="I115" s="21"/>
      <c r="L115" s="68" t="str">
        <f t="shared" si="15"/>
        <v/>
      </c>
      <c r="N115" s="71" t="str">
        <f>IF($L115="", "", IFERROR(INDEX('Intro &amp; Setup'!$J$23:$J$32, MATCH($L115, 'Intro &amp; Setup'!$B$23:$B$32, 0)), ""))</f>
        <v/>
      </c>
      <c r="O115" s="71" t="str">
        <f>IF($L115="", "", IFERROR(INDEX('Intro &amp; Setup'!$N$23:$N$32, MATCH($L115, 'Intro &amp; Setup'!$B$23:$B$32, 0)), ""))</f>
        <v/>
      </c>
      <c r="Q115" s="63" t="str">
        <f>IF($H115="", "", SUM($H$11:$H115))</f>
        <v/>
      </c>
      <c r="R115" s="28" t="str">
        <f>IF($L115="", "", SUMIF($L$11:$L115, $L115, $H$11:$H115))</f>
        <v/>
      </c>
      <c r="S115" s="27" t="str">
        <f>IF('Intro &amp; Setup'!$BM$13='Intro &amp; Setup'!$BM$12, $R115, $Q115)</f>
        <v/>
      </c>
      <c r="T115" s="28" t="str">
        <f t="shared" si="9"/>
        <v/>
      </c>
      <c r="U115" s="8" t="str">
        <f t="shared" si="10"/>
        <v/>
      </c>
      <c r="V115" s="28" t="str">
        <f>IF($T115="", "", $T115-SUM($V$11:$V114))</f>
        <v/>
      </c>
      <c r="W115" s="28" t="str">
        <f>IF($U115="", "", $U115-SUM($W$11:$W114))</f>
        <v/>
      </c>
      <c r="X115" s="28" t="str">
        <f t="shared" si="11"/>
        <v/>
      </c>
      <c r="Y115" s="34" t="str">
        <f t="shared" si="16"/>
        <v/>
      </c>
      <c r="Z115" s="35" t="str">
        <f t="shared" si="17"/>
        <v/>
      </c>
      <c r="AA115" s="36" t="str">
        <f t="shared" si="12"/>
        <v/>
      </c>
      <c r="AC115" s="41" t="str">
        <f>IF($B115="", "", IF(OR($B115&lt;'Intro &amp; Setup'!$BM$3, $B115&gt;'Intro &amp; Setup'!$BM$5), "X", ""))</f>
        <v/>
      </c>
      <c r="AE115" s="41" t="str">
        <f t="shared" si="13"/>
        <v/>
      </c>
      <c r="AG115" s="41" t="str">
        <f>IF($F115="", "", IF(COUNTIF('Intro &amp; Setup'!$T$17:$T$26, $F115)=0, "X", ""))</f>
        <v/>
      </c>
      <c r="AI115" s="41" t="str">
        <f t="shared" si="14"/>
        <v/>
      </c>
    </row>
    <row r="116" spans="1:35" x14ac:dyDescent="0.25">
      <c r="A116" s="21"/>
      <c r="B116" s="238"/>
      <c r="C116" s="239"/>
      <c r="D116" s="239"/>
      <c r="E116" s="239"/>
      <c r="F116" s="240"/>
      <c r="G116" s="239"/>
      <c r="H116" s="241"/>
      <c r="I116" s="21"/>
      <c r="L116" s="68" t="str">
        <f t="shared" si="15"/>
        <v/>
      </c>
      <c r="N116" s="71" t="str">
        <f>IF($L116="", "", IFERROR(INDEX('Intro &amp; Setup'!$J$23:$J$32, MATCH($L116, 'Intro &amp; Setup'!$B$23:$B$32, 0)), ""))</f>
        <v/>
      </c>
      <c r="O116" s="71" t="str">
        <f>IF($L116="", "", IFERROR(INDEX('Intro &amp; Setup'!$N$23:$N$32, MATCH($L116, 'Intro &amp; Setup'!$B$23:$B$32, 0)), ""))</f>
        <v/>
      </c>
      <c r="Q116" s="63" t="str">
        <f>IF($H116="", "", SUM($H$11:$H116))</f>
        <v/>
      </c>
      <c r="R116" s="28" t="str">
        <f>IF($L116="", "", SUMIF($L$11:$L116, $L116, $H$11:$H116))</f>
        <v/>
      </c>
      <c r="S116" s="27" t="str">
        <f>IF('Intro &amp; Setup'!$BM$13='Intro &amp; Setup'!$BM$12, $R116, $Q116)</f>
        <v/>
      </c>
      <c r="T116" s="28" t="str">
        <f t="shared" si="9"/>
        <v/>
      </c>
      <c r="U116" s="8" t="str">
        <f t="shared" si="10"/>
        <v/>
      </c>
      <c r="V116" s="28" t="str">
        <f>IF($T116="", "", $T116-SUM($V$11:$V115))</f>
        <v/>
      </c>
      <c r="W116" s="28" t="str">
        <f>IF($U116="", "", $U116-SUM($W$11:$W115))</f>
        <v/>
      </c>
      <c r="X116" s="28" t="str">
        <f t="shared" si="11"/>
        <v/>
      </c>
      <c r="Y116" s="34" t="str">
        <f t="shared" si="16"/>
        <v/>
      </c>
      <c r="Z116" s="35" t="str">
        <f t="shared" si="17"/>
        <v/>
      </c>
      <c r="AA116" s="36" t="str">
        <f t="shared" si="12"/>
        <v/>
      </c>
      <c r="AC116" s="41" t="str">
        <f>IF($B116="", "", IF(OR($B116&lt;'Intro &amp; Setup'!$BM$3, $B116&gt;'Intro &amp; Setup'!$BM$5), "X", ""))</f>
        <v/>
      </c>
      <c r="AE116" s="41" t="str">
        <f t="shared" si="13"/>
        <v/>
      </c>
      <c r="AG116" s="41" t="str">
        <f>IF($F116="", "", IF(COUNTIF('Intro &amp; Setup'!$T$17:$T$26, $F116)=0, "X", ""))</f>
        <v/>
      </c>
      <c r="AI116" s="41" t="str">
        <f t="shared" si="14"/>
        <v/>
      </c>
    </row>
    <row r="117" spans="1:35" x14ac:dyDescent="0.25">
      <c r="A117" s="21"/>
      <c r="B117" s="238"/>
      <c r="C117" s="239"/>
      <c r="D117" s="239"/>
      <c r="E117" s="239"/>
      <c r="F117" s="240"/>
      <c r="G117" s="239"/>
      <c r="H117" s="241"/>
      <c r="I117" s="21"/>
      <c r="L117" s="68" t="str">
        <f t="shared" si="15"/>
        <v/>
      </c>
      <c r="N117" s="71" t="str">
        <f>IF($L117="", "", IFERROR(INDEX('Intro &amp; Setup'!$J$23:$J$32, MATCH($L117, 'Intro &amp; Setup'!$B$23:$B$32, 0)), ""))</f>
        <v/>
      </c>
      <c r="O117" s="71" t="str">
        <f>IF($L117="", "", IFERROR(INDEX('Intro &amp; Setup'!$N$23:$N$32, MATCH($L117, 'Intro &amp; Setup'!$B$23:$B$32, 0)), ""))</f>
        <v/>
      </c>
      <c r="Q117" s="63" t="str">
        <f>IF($H117="", "", SUM($H$11:$H117))</f>
        <v/>
      </c>
      <c r="R117" s="28" t="str">
        <f>IF($L117="", "", SUMIF($L$11:$L117, $L117, $H$11:$H117))</f>
        <v/>
      </c>
      <c r="S117" s="27" t="str">
        <f>IF('Intro &amp; Setup'!$BM$13='Intro &amp; Setup'!$BM$12, $R117, $Q117)</f>
        <v/>
      </c>
      <c r="T117" s="28" t="str">
        <f t="shared" si="9"/>
        <v/>
      </c>
      <c r="U117" s="8" t="str">
        <f t="shared" si="10"/>
        <v/>
      </c>
      <c r="V117" s="28" t="str">
        <f>IF($T117="", "", $T117-SUM($V$11:$V116))</f>
        <v/>
      </c>
      <c r="W117" s="28" t="str">
        <f>IF($U117="", "", $U117-SUM($W$11:$W116))</f>
        <v/>
      </c>
      <c r="X117" s="28" t="str">
        <f t="shared" si="11"/>
        <v/>
      </c>
      <c r="Y117" s="34" t="str">
        <f t="shared" si="16"/>
        <v/>
      </c>
      <c r="Z117" s="35" t="str">
        <f t="shared" si="17"/>
        <v/>
      </c>
      <c r="AA117" s="36" t="str">
        <f t="shared" si="12"/>
        <v/>
      </c>
      <c r="AC117" s="41" t="str">
        <f>IF($B117="", "", IF(OR($B117&lt;'Intro &amp; Setup'!$BM$3, $B117&gt;'Intro &amp; Setup'!$BM$5), "X", ""))</f>
        <v/>
      </c>
      <c r="AE117" s="41" t="str">
        <f t="shared" si="13"/>
        <v/>
      </c>
      <c r="AG117" s="41" t="str">
        <f>IF($F117="", "", IF(COUNTIF('Intro &amp; Setup'!$T$17:$T$26, $F117)=0, "X", ""))</f>
        <v/>
      </c>
      <c r="AI117" s="41" t="str">
        <f t="shared" si="14"/>
        <v/>
      </c>
    </row>
    <row r="118" spans="1:35" x14ac:dyDescent="0.25">
      <c r="A118" s="21"/>
      <c r="B118" s="238"/>
      <c r="C118" s="239"/>
      <c r="D118" s="239"/>
      <c r="E118" s="239"/>
      <c r="F118" s="240"/>
      <c r="G118" s="239"/>
      <c r="H118" s="241"/>
      <c r="I118" s="21"/>
      <c r="L118" s="68" t="str">
        <f t="shared" si="15"/>
        <v/>
      </c>
      <c r="N118" s="71" t="str">
        <f>IF($L118="", "", IFERROR(INDEX('Intro &amp; Setup'!$J$23:$J$32, MATCH($L118, 'Intro &amp; Setup'!$B$23:$B$32, 0)), ""))</f>
        <v/>
      </c>
      <c r="O118" s="71" t="str">
        <f>IF($L118="", "", IFERROR(INDEX('Intro &amp; Setup'!$N$23:$N$32, MATCH($L118, 'Intro &amp; Setup'!$B$23:$B$32, 0)), ""))</f>
        <v/>
      </c>
      <c r="Q118" s="63" t="str">
        <f>IF($H118="", "", SUM($H$11:$H118))</f>
        <v/>
      </c>
      <c r="R118" s="28" t="str">
        <f>IF($L118="", "", SUMIF($L$11:$L118, $L118, $H$11:$H118))</f>
        <v/>
      </c>
      <c r="S118" s="27" t="str">
        <f>IF('Intro &amp; Setup'!$BM$13='Intro &amp; Setup'!$BM$12, $R118, $Q118)</f>
        <v/>
      </c>
      <c r="T118" s="28" t="str">
        <f t="shared" si="9"/>
        <v/>
      </c>
      <c r="U118" s="8" t="str">
        <f t="shared" si="10"/>
        <v/>
      </c>
      <c r="V118" s="28" t="str">
        <f>IF($T118="", "", $T118-SUM($V$11:$V117))</f>
        <v/>
      </c>
      <c r="W118" s="28" t="str">
        <f>IF($U118="", "", $U118-SUM($W$11:$W117))</f>
        <v/>
      </c>
      <c r="X118" s="28" t="str">
        <f t="shared" si="11"/>
        <v/>
      </c>
      <c r="Y118" s="34" t="str">
        <f t="shared" si="16"/>
        <v/>
      </c>
      <c r="Z118" s="35" t="str">
        <f t="shared" si="17"/>
        <v/>
      </c>
      <c r="AA118" s="36" t="str">
        <f t="shared" si="12"/>
        <v/>
      </c>
      <c r="AC118" s="41" t="str">
        <f>IF($B118="", "", IF(OR($B118&lt;'Intro &amp; Setup'!$BM$3, $B118&gt;'Intro &amp; Setup'!$BM$5), "X", ""))</f>
        <v/>
      </c>
      <c r="AE118" s="41" t="str">
        <f t="shared" si="13"/>
        <v/>
      </c>
      <c r="AG118" s="41" t="str">
        <f>IF($F118="", "", IF(COUNTIF('Intro &amp; Setup'!$T$17:$T$26, $F118)=0, "X", ""))</f>
        <v/>
      </c>
      <c r="AI118" s="41" t="str">
        <f t="shared" si="14"/>
        <v/>
      </c>
    </row>
    <row r="119" spans="1:35" x14ac:dyDescent="0.25">
      <c r="A119" s="21"/>
      <c r="B119" s="238"/>
      <c r="C119" s="239"/>
      <c r="D119" s="239"/>
      <c r="E119" s="239"/>
      <c r="F119" s="240"/>
      <c r="G119" s="239"/>
      <c r="H119" s="241"/>
      <c r="I119" s="21"/>
      <c r="L119" s="68" t="str">
        <f t="shared" si="15"/>
        <v/>
      </c>
      <c r="N119" s="71" t="str">
        <f>IF($L119="", "", IFERROR(INDEX('Intro &amp; Setup'!$J$23:$J$32, MATCH($L119, 'Intro &amp; Setup'!$B$23:$B$32, 0)), ""))</f>
        <v/>
      </c>
      <c r="O119" s="71" t="str">
        <f>IF($L119="", "", IFERROR(INDEX('Intro &amp; Setup'!$N$23:$N$32, MATCH($L119, 'Intro &amp; Setup'!$B$23:$B$32, 0)), ""))</f>
        <v/>
      </c>
      <c r="Q119" s="63" t="str">
        <f>IF($H119="", "", SUM($H$11:$H119))</f>
        <v/>
      </c>
      <c r="R119" s="28" t="str">
        <f>IF($L119="", "", SUMIF($L$11:$L119, $L119, $H$11:$H119))</f>
        <v/>
      </c>
      <c r="S119" s="27" t="str">
        <f>IF('Intro &amp; Setup'!$BM$13='Intro &amp; Setup'!$BM$12, $R119, $Q119)</f>
        <v/>
      </c>
      <c r="T119" s="28" t="str">
        <f t="shared" si="9"/>
        <v/>
      </c>
      <c r="U119" s="8" t="str">
        <f t="shared" si="10"/>
        <v/>
      </c>
      <c r="V119" s="28" t="str">
        <f>IF($T119="", "", $T119-SUM($V$11:$V118))</f>
        <v/>
      </c>
      <c r="W119" s="28" t="str">
        <f>IF($U119="", "", $U119-SUM($W$11:$W118))</f>
        <v/>
      </c>
      <c r="X119" s="28" t="str">
        <f t="shared" si="11"/>
        <v/>
      </c>
      <c r="Y119" s="34" t="str">
        <f t="shared" si="16"/>
        <v/>
      </c>
      <c r="Z119" s="35" t="str">
        <f t="shared" si="17"/>
        <v/>
      </c>
      <c r="AA119" s="36" t="str">
        <f t="shared" si="12"/>
        <v/>
      </c>
      <c r="AC119" s="41" t="str">
        <f>IF($B119="", "", IF(OR($B119&lt;'Intro &amp; Setup'!$BM$3, $B119&gt;'Intro &amp; Setup'!$BM$5), "X", ""))</f>
        <v/>
      </c>
      <c r="AE119" s="41" t="str">
        <f t="shared" si="13"/>
        <v/>
      </c>
      <c r="AG119" s="41" t="str">
        <f>IF($F119="", "", IF(COUNTIF('Intro &amp; Setup'!$T$17:$T$26, $F119)=0, "X", ""))</f>
        <v/>
      </c>
      <c r="AI119" s="41" t="str">
        <f t="shared" si="14"/>
        <v/>
      </c>
    </row>
    <row r="120" spans="1:35" x14ac:dyDescent="0.25">
      <c r="A120" s="21"/>
      <c r="B120" s="238"/>
      <c r="C120" s="239"/>
      <c r="D120" s="239"/>
      <c r="E120" s="239"/>
      <c r="F120" s="240"/>
      <c r="G120" s="239"/>
      <c r="H120" s="241"/>
      <c r="I120" s="21"/>
      <c r="L120" s="68" t="str">
        <f t="shared" si="15"/>
        <v/>
      </c>
      <c r="N120" s="71" t="str">
        <f>IF($L120="", "", IFERROR(INDEX('Intro &amp; Setup'!$J$23:$J$32, MATCH($L120, 'Intro &amp; Setup'!$B$23:$B$32, 0)), ""))</f>
        <v/>
      </c>
      <c r="O120" s="71" t="str">
        <f>IF($L120="", "", IFERROR(INDEX('Intro &amp; Setup'!$N$23:$N$32, MATCH($L120, 'Intro &amp; Setup'!$B$23:$B$32, 0)), ""))</f>
        <v/>
      </c>
      <c r="Q120" s="63" t="str">
        <f>IF($H120="", "", SUM($H$11:$H120))</f>
        <v/>
      </c>
      <c r="R120" s="28" t="str">
        <f>IF($L120="", "", SUMIF($L$11:$L120, $L120, $H$11:$H120))</f>
        <v/>
      </c>
      <c r="S120" s="27" t="str">
        <f>IF('Intro &amp; Setup'!$BM$13='Intro &amp; Setup'!$BM$12, $R120, $Q120)</f>
        <v/>
      </c>
      <c r="T120" s="28" t="str">
        <f t="shared" si="9"/>
        <v/>
      </c>
      <c r="U120" s="8" t="str">
        <f t="shared" si="10"/>
        <v/>
      </c>
      <c r="V120" s="28" t="str">
        <f>IF($T120="", "", $T120-SUM($V$11:$V119))</f>
        <v/>
      </c>
      <c r="W120" s="28" t="str">
        <f>IF($U120="", "", $U120-SUM($W$11:$W119))</f>
        <v/>
      </c>
      <c r="X120" s="28" t="str">
        <f t="shared" si="11"/>
        <v/>
      </c>
      <c r="Y120" s="34" t="str">
        <f t="shared" si="16"/>
        <v/>
      </c>
      <c r="Z120" s="35" t="str">
        <f t="shared" si="17"/>
        <v/>
      </c>
      <c r="AA120" s="36" t="str">
        <f t="shared" si="12"/>
        <v/>
      </c>
      <c r="AC120" s="41" t="str">
        <f>IF($B120="", "", IF(OR($B120&lt;'Intro &amp; Setup'!$BM$3, $B120&gt;'Intro &amp; Setup'!$BM$5), "X", ""))</f>
        <v/>
      </c>
      <c r="AE120" s="41" t="str">
        <f t="shared" si="13"/>
        <v/>
      </c>
      <c r="AG120" s="41" t="str">
        <f>IF($F120="", "", IF(COUNTIF('Intro &amp; Setup'!$T$17:$T$26, $F120)=0, "X", ""))</f>
        <v/>
      </c>
      <c r="AI120" s="41" t="str">
        <f t="shared" si="14"/>
        <v/>
      </c>
    </row>
    <row r="121" spans="1:35" x14ac:dyDescent="0.25">
      <c r="A121" s="21"/>
      <c r="B121" s="238"/>
      <c r="C121" s="239"/>
      <c r="D121" s="239"/>
      <c r="E121" s="239"/>
      <c r="F121" s="240"/>
      <c r="G121" s="239"/>
      <c r="H121" s="241"/>
      <c r="I121" s="21"/>
      <c r="L121" s="68" t="str">
        <f t="shared" si="15"/>
        <v/>
      </c>
      <c r="N121" s="71" t="str">
        <f>IF($L121="", "", IFERROR(INDEX('Intro &amp; Setup'!$J$23:$J$32, MATCH($L121, 'Intro &amp; Setup'!$B$23:$B$32, 0)), ""))</f>
        <v/>
      </c>
      <c r="O121" s="71" t="str">
        <f>IF($L121="", "", IFERROR(INDEX('Intro &amp; Setup'!$N$23:$N$32, MATCH($L121, 'Intro &amp; Setup'!$B$23:$B$32, 0)), ""))</f>
        <v/>
      </c>
      <c r="Q121" s="63" t="str">
        <f>IF($H121="", "", SUM($H$11:$H121))</f>
        <v/>
      </c>
      <c r="R121" s="28" t="str">
        <f>IF($L121="", "", SUMIF($L$11:$L121, $L121, $H$11:$H121))</f>
        <v/>
      </c>
      <c r="S121" s="27" t="str">
        <f>IF('Intro &amp; Setup'!$BM$13='Intro &amp; Setup'!$BM$12, $R121, $Q121)</f>
        <v/>
      </c>
      <c r="T121" s="28" t="str">
        <f t="shared" si="9"/>
        <v/>
      </c>
      <c r="U121" s="8" t="str">
        <f t="shared" si="10"/>
        <v/>
      </c>
      <c r="V121" s="28" t="str">
        <f>IF($T121="", "", $T121-SUM($V$11:$V120))</f>
        <v/>
      </c>
      <c r="W121" s="28" t="str">
        <f>IF($U121="", "", $U121-SUM($W$11:$W120))</f>
        <v/>
      </c>
      <c r="X121" s="28" t="str">
        <f t="shared" si="11"/>
        <v/>
      </c>
      <c r="Y121" s="34" t="str">
        <f t="shared" si="16"/>
        <v/>
      </c>
      <c r="Z121" s="35" t="str">
        <f t="shared" si="17"/>
        <v/>
      </c>
      <c r="AA121" s="36" t="str">
        <f t="shared" si="12"/>
        <v/>
      </c>
      <c r="AC121" s="41" t="str">
        <f>IF($B121="", "", IF(OR($B121&lt;'Intro &amp; Setup'!$BM$3, $B121&gt;'Intro &amp; Setup'!$BM$5), "X", ""))</f>
        <v/>
      </c>
      <c r="AE121" s="41" t="str">
        <f t="shared" si="13"/>
        <v/>
      </c>
      <c r="AG121" s="41" t="str">
        <f>IF($F121="", "", IF(COUNTIF('Intro &amp; Setup'!$T$17:$T$26, $F121)=0, "X", ""))</f>
        <v/>
      </c>
      <c r="AI121" s="41" t="str">
        <f t="shared" si="14"/>
        <v/>
      </c>
    </row>
    <row r="122" spans="1:35" x14ac:dyDescent="0.25">
      <c r="A122" s="21"/>
      <c r="B122" s="238"/>
      <c r="C122" s="239"/>
      <c r="D122" s="239"/>
      <c r="E122" s="239"/>
      <c r="F122" s="240"/>
      <c r="G122" s="239"/>
      <c r="H122" s="241"/>
      <c r="I122" s="21"/>
      <c r="L122" s="68" t="str">
        <f t="shared" si="15"/>
        <v/>
      </c>
      <c r="N122" s="71" t="str">
        <f>IF($L122="", "", IFERROR(INDEX('Intro &amp; Setup'!$J$23:$J$32, MATCH($L122, 'Intro &amp; Setup'!$B$23:$B$32, 0)), ""))</f>
        <v/>
      </c>
      <c r="O122" s="71" t="str">
        <f>IF($L122="", "", IFERROR(INDEX('Intro &amp; Setup'!$N$23:$N$32, MATCH($L122, 'Intro &amp; Setup'!$B$23:$B$32, 0)), ""))</f>
        <v/>
      </c>
      <c r="Q122" s="63" t="str">
        <f>IF($H122="", "", SUM($H$11:$H122))</f>
        <v/>
      </c>
      <c r="R122" s="28" t="str">
        <f>IF($L122="", "", SUMIF($L$11:$L122, $L122, $H$11:$H122))</f>
        <v/>
      </c>
      <c r="S122" s="27" t="str">
        <f>IF('Intro &amp; Setup'!$BM$13='Intro &amp; Setup'!$BM$12, $R122, $Q122)</f>
        <v/>
      </c>
      <c r="T122" s="28" t="str">
        <f t="shared" si="9"/>
        <v/>
      </c>
      <c r="U122" s="8" t="str">
        <f t="shared" si="10"/>
        <v/>
      </c>
      <c r="V122" s="28" t="str">
        <f>IF($T122="", "", $T122-SUM($V$11:$V121))</f>
        <v/>
      </c>
      <c r="W122" s="28" t="str">
        <f>IF($U122="", "", $U122-SUM($W$11:$W121))</f>
        <v/>
      </c>
      <c r="X122" s="28" t="str">
        <f t="shared" si="11"/>
        <v/>
      </c>
      <c r="Y122" s="34" t="str">
        <f t="shared" si="16"/>
        <v/>
      </c>
      <c r="Z122" s="35" t="str">
        <f t="shared" si="17"/>
        <v/>
      </c>
      <c r="AA122" s="36" t="str">
        <f t="shared" si="12"/>
        <v/>
      </c>
      <c r="AC122" s="41" t="str">
        <f>IF($B122="", "", IF(OR($B122&lt;'Intro &amp; Setup'!$BM$3, $B122&gt;'Intro &amp; Setup'!$BM$5), "X", ""))</f>
        <v/>
      </c>
      <c r="AE122" s="41" t="str">
        <f t="shared" si="13"/>
        <v/>
      </c>
      <c r="AG122" s="41" t="str">
        <f>IF($F122="", "", IF(COUNTIF('Intro &amp; Setup'!$T$17:$T$26, $F122)=0, "X", ""))</f>
        <v/>
      </c>
      <c r="AI122" s="41" t="str">
        <f t="shared" si="14"/>
        <v/>
      </c>
    </row>
    <row r="123" spans="1:35" x14ac:dyDescent="0.25">
      <c r="A123" s="21"/>
      <c r="B123" s="238"/>
      <c r="C123" s="239"/>
      <c r="D123" s="239"/>
      <c r="E123" s="239"/>
      <c r="F123" s="240"/>
      <c r="G123" s="239"/>
      <c r="H123" s="241"/>
      <c r="I123" s="21"/>
      <c r="L123" s="68" t="str">
        <f t="shared" si="15"/>
        <v/>
      </c>
      <c r="N123" s="71" t="str">
        <f>IF($L123="", "", IFERROR(INDEX('Intro &amp; Setup'!$J$23:$J$32, MATCH($L123, 'Intro &amp; Setup'!$B$23:$B$32, 0)), ""))</f>
        <v/>
      </c>
      <c r="O123" s="71" t="str">
        <f>IF($L123="", "", IFERROR(INDEX('Intro &amp; Setup'!$N$23:$N$32, MATCH($L123, 'Intro &amp; Setup'!$B$23:$B$32, 0)), ""))</f>
        <v/>
      </c>
      <c r="Q123" s="63" t="str">
        <f>IF($H123="", "", SUM($H$11:$H123))</f>
        <v/>
      </c>
      <c r="R123" s="28" t="str">
        <f>IF($L123="", "", SUMIF($L$11:$L123, $L123, $H$11:$H123))</f>
        <v/>
      </c>
      <c r="S123" s="27" t="str">
        <f>IF('Intro &amp; Setup'!$BM$13='Intro &amp; Setup'!$BM$12, $R123, $Q123)</f>
        <v/>
      </c>
      <c r="T123" s="28" t="str">
        <f t="shared" si="9"/>
        <v/>
      </c>
      <c r="U123" s="8" t="str">
        <f t="shared" si="10"/>
        <v/>
      </c>
      <c r="V123" s="28" t="str">
        <f>IF($T123="", "", $T123-SUM($V$11:$V122))</f>
        <v/>
      </c>
      <c r="W123" s="28" t="str">
        <f>IF($U123="", "", $U123-SUM($W$11:$W122))</f>
        <v/>
      </c>
      <c r="X123" s="28" t="str">
        <f t="shared" si="11"/>
        <v/>
      </c>
      <c r="Y123" s="34" t="str">
        <f t="shared" si="16"/>
        <v/>
      </c>
      <c r="Z123" s="35" t="str">
        <f t="shared" si="17"/>
        <v/>
      </c>
      <c r="AA123" s="36" t="str">
        <f t="shared" si="12"/>
        <v/>
      </c>
      <c r="AC123" s="41" t="str">
        <f>IF($B123="", "", IF(OR($B123&lt;'Intro &amp; Setup'!$BM$3, $B123&gt;'Intro &amp; Setup'!$BM$5), "X", ""))</f>
        <v/>
      </c>
      <c r="AE123" s="41" t="str">
        <f t="shared" si="13"/>
        <v/>
      </c>
      <c r="AG123" s="41" t="str">
        <f>IF($F123="", "", IF(COUNTIF('Intro &amp; Setup'!$T$17:$T$26, $F123)=0, "X", ""))</f>
        <v/>
      </c>
      <c r="AI123" s="41" t="str">
        <f t="shared" si="14"/>
        <v/>
      </c>
    </row>
    <row r="124" spans="1:35" x14ac:dyDescent="0.25">
      <c r="A124" s="21"/>
      <c r="B124" s="238"/>
      <c r="C124" s="239"/>
      <c r="D124" s="239"/>
      <c r="E124" s="239"/>
      <c r="F124" s="240"/>
      <c r="G124" s="239"/>
      <c r="H124" s="241"/>
      <c r="I124" s="21"/>
      <c r="L124" s="68" t="str">
        <f t="shared" si="15"/>
        <v/>
      </c>
      <c r="N124" s="71" t="str">
        <f>IF($L124="", "", IFERROR(INDEX('Intro &amp; Setup'!$J$23:$J$32, MATCH($L124, 'Intro &amp; Setup'!$B$23:$B$32, 0)), ""))</f>
        <v/>
      </c>
      <c r="O124" s="71" t="str">
        <f>IF($L124="", "", IFERROR(INDEX('Intro &amp; Setup'!$N$23:$N$32, MATCH($L124, 'Intro &amp; Setup'!$B$23:$B$32, 0)), ""))</f>
        <v/>
      </c>
      <c r="Q124" s="63" t="str">
        <f>IF($H124="", "", SUM($H$11:$H124))</f>
        <v/>
      </c>
      <c r="R124" s="28" t="str">
        <f>IF($L124="", "", SUMIF($L$11:$L124, $L124, $H$11:$H124))</f>
        <v/>
      </c>
      <c r="S124" s="27" t="str">
        <f>IF('Intro &amp; Setup'!$BM$13='Intro &amp; Setup'!$BM$12, $R124, $Q124)</f>
        <v/>
      </c>
      <c r="T124" s="28" t="str">
        <f t="shared" si="9"/>
        <v/>
      </c>
      <c r="U124" s="8" t="str">
        <f t="shared" si="10"/>
        <v/>
      </c>
      <c r="V124" s="28" t="str">
        <f>IF($T124="", "", $T124-SUM($V$11:$V123))</f>
        <v/>
      </c>
      <c r="W124" s="28" t="str">
        <f>IF($U124="", "", $U124-SUM($W$11:$W123))</f>
        <v/>
      </c>
      <c r="X124" s="28" t="str">
        <f t="shared" si="11"/>
        <v/>
      </c>
      <c r="Y124" s="34" t="str">
        <f t="shared" si="16"/>
        <v/>
      </c>
      <c r="Z124" s="35" t="str">
        <f t="shared" si="17"/>
        <v/>
      </c>
      <c r="AA124" s="36" t="str">
        <f t="shared" si="12"/>
        <v/>
      </c>
      <c r="AC124" s="41" t="str">
        <f>IF($B124="", "", IF(OR($B124&lt;'Intro &amp; Setup'!$BM$3, $B124&gt;'Intro &amp; Setup'!$BM$5), "X", ""))</f>
        <v/>
      </c>
      <c r="AE124" s="41" t="str">
        <f t="shared" si="13"/>
        <v/>
      </c>
      <c r="AG124" s="41" t="str">
        <f>IF($F124="", "", IF(COUNTIF('Intro &amp; Setup'!$T$17:$T$26, $F124)=0, "X", ""))</f>
        <v/>
      </c>
      <c r="AI124" s="41" t="str">
        <f t="shared" si="14"/>
        <v/>
      </c>
    </row>
    <row r="125" spans="1:35" x14ac:dyDescent="0.25">
      <c r="A125" s="21"/>
      <c r="B125" s="238"/>
      <c r="C125" s="239"/>
      <c r="D125" s="239"/>
      <c r="E125" s="239"/>
      <c r="F125" s="240"/>
      <c r="G125" s="239"/>
      <c r="H125" s="241"/>
      <c r="I125" s="21"/>
      <c r="L125" s="68" t="str">
        <f t="shared" si="15"/>
        <v/>
      </c>
      <c r="N125" s="71" t="str">
        <f>IF($L125="", "", IFERROR(INDEX('Intro &amp; Setup'!$J$23:$J$32, MATCH($L125, 'Intro &amp; Setup'!$B$23:$B$32, 0)), ""))</f>
        <v/>
      </c>
      <c r="O125" s="71" t="str">
        <f>IF($L125="", "", IFERROR(INDEX('Intro &amp; Setup'!$N$23:$N$32, MATCH($L125, 'Intro &amp; Setup'!$B$23:$B$32, 0)), ""))</f>
        <v/>
      </c>
      <c r="Q125" s="63" t="str">
        <f>IF($H125="", "", SUM($H$11:$H125))</f>
        <v/>
      </c>
      <c r="R125" s="28" t="str">
        <f>IF($L125="", "", SUMIF($L$11:$L125, $L125, $H$11:$H125))</f>
        <v/>
      </c>
      <c r="S125" s="27" t="str">
        <f>IF('Intro &amp; Setup'!$BM$13='Intro &amp; Setup'!$BM$12, $R125, $Q125)</f>
        <v/>
      </c>
      <c r="T125" s="28" t="str">
        <f t="shared" si="9"/>
        <v/>
      </c>
      <c r="U125" s="8" t="str">
        <f t="shared" si="10"/>
        <v/>
      </c>
      <c r="V125" s="28" t="str">
        <f>IF($T125="", "", $T125-SUM($V$11:$V124))</f>
        <v/>
      </c>
      <c r="W125" s="28" t="str">
        <f>IF($U125="", "", $U125-SUM($W$11:$W124))</f>
        <v/>
      </c>
      <c r="X125" s="28" t="str">
        <f t="shared" si="11"/>
        <v/>
      </c>
      <c r="Y125" s="34" t="str">
        <f t="shared" si="16"/>
        <v/>
      </c>
      <c r="Z125" s="35" t="str">
        <f t="shared" si="17"/>
        <v/>
      </c>
      <c r="AA125" s="36" t="str">
        <f t="shared" si="12"/>
        <v/>
      </c>
      <c r="AC125" s="41" t="str">
        <f>IF($B125="", "", IF(OR($B125&lt;'Intro &amp; Setup'!$BM$3, $B125&gt;'Intro &amp; Setup'!$BM$5), "X", ""))</f>
        <v/>
      </c>
      <c r="AE125" s="41" t="str">
        <f t="shared" si="13"/>
        <v/>
      </c>
      <c r="AG125" s="41" t="str">
        <f>IF($F125="", "", IF(COUNTIF('Intro &amp; Setup'!$T$17:$T$26, $F125)=0, "X", ""))</f>
        <v/>
      </c>
      <c r="AI125" s="41" t="str">
        <f t="shared" si="14"/>
        <v/>
      </c>
    </row>
    <row r="126" spans="1:35" x14ac:dyDescent="0.25">
      <c r="A126" s="21"/>
      <c r="B126" s="238"/>
      <c r="C126" s="239"/>
      <c r="D126" s="239"/>
      <c r="E126" s="239"/>
      <c r="F126" s="240"/>
      <c r="G126" s="239"/>
      <c r="H126" s="241"/>
      <c r="I126" s="21"/>
      <c r="L126" s="68" t="str">
        <f t="shared" si="15"/>
        <v/>
      </c>
      <c r="N126" s="71" t="str">
        <f>IF($L126="", "", IFERROR(INDEX('Intro &amp; Setup'!$J$23:$J$32, MATCH($L126, 'Intro &amp; Setup'!$B$23:$B$32, 0)), ""))</f>
        <v/>
      </c>
      <c r="O126" s="71" t="str">
        <f>IF($L126="", "", IFERROR(INDEX('Intro &amp; Setup'!$N$23:$N$32, MATCH($L126, 'Intro &amp; Setup'!$B$23:$B$32, 0)), ""))</f>
        <v/>
      </c>
      <c r="Q126" s="63" t="str">
        <f>IF($H126="", "", SUM($H$11:$H126))</f>
        <v/>
      </c>
      <c r="R126" s="28" t="str">
        <f>IF($L126="", "", SUMIF($L$11:$L126, $L126, $H$11:$H126))</f>
        <v/>
      </c>
      <c r="S126" s="27" t="str">
        <f>IF('Intro &amp; Setup'!$BM$13='Intro &amp; Setup'!$BM$12, $R126, $Q126)</f>
        <v/>
      </c>
      <c r="T126" s="28" t="str">
        <f t="shared" si="9"/>
        <v/>
      </c>
      <c r="U126" s="8" t="str">
        <f t="shared" si="10"/>
        <v/>
      </c>
      <c r="V126" s="28" t="str">
        <f>IF($T126="", "", $T126-SUM($V$11:$V125))</f>
        <v/>
      </c>
      <c r="W126" s="28" t="str">
        <f>IF($U126="", "", $U126-SUM($W$11:$W125))</f>
        <v/>
      </c>
      <c r="X126" s="28" t="str">
        <f t="shared" si="11"/>
        <v/>
      </c>
      <c r="Y126" s="34" t="str">
        <f t="shared" si="16"/>
        <v/>
      </c>
      <c r="Z126" s="35" t="str">
        <f t="shared" si="17"/>
        <v/>
      </c>
      <c r="AA126" s="36" t="str">
        <f t="shared" si="12"/>
        <v/>
      </c>
      <c r="AC126" s="41" t="str">
        <f>IF($B126="", "", IF(OR($B126&lt;'Intro &amp; Setup'!$BM$3, $B126&gt;'Intro &amp; Setup'!$BM$5), "X", ""))</f>
        <v/>
      </c>
      <c r="AE126" s="41" t="str">
        <f t="shared" si="13"/>
        <v/>
      </c>
      <c r="AG126" s="41" t="str">
        <f>IF($F126="", "", IF(COUNTIF('Intro &amp; Setup'!$T$17:$T$26, $F126)=0, "X", ""))</f>
        <v/>
      </c>
      <c r="AI126" s="41" t="str">
        <f t="shared" si="14"/>
        <v/>
      </c>
    </row>
    <row r="127" spans="1:35" x14ac:dyDescent="0.25">
      <c r="A127" s="21"/>
      <c r="B127" s="238"/>
      <c r="C127" s="239"/>
      <c r="D127" s="239"/>
      <c r="E127" s="239"/>
      <c r="F127" s="240"/>
      <c r="G127" s="239"/>
      <c r="H127" s="241"/>
      <c r="I127" s="21"/>
      <c r="L127" s="68" t="str">
        <f t="shared" si="15"/>
        <v/>
      </c>
      <c r="N127" s="71" t="str">
        <f>IF($L127="", "", IFERROR(INDEX('Intro &amp; Setup'!$J$23:$J$32, MATCH($L127, 'Intro &amp; Setup'!$B$23:$B$32, 0)), ""))</f>
        <v/>
      </c>
      <c r="O127" s="71" t="str">
        <f>IF($L127="", "", IFERROR(INDEX('Intro &amp; Setup'!$N$23:$N$32, MATCH($L127, 'Intro &amp; Setup'!$B$23:$B$32, 0)), ""))</f>
        <v/>
      </c>
      <c r="Q127" s="63" t="str">
        <f>IF($H127="", "", SUM($H$11:$H127))</f>
        <v/>
      </c>
      <c r="R127" s="28" t="str">
        <f>IF($L127="", "", SUMIF($L$11:$L127, $L127, $H$11:$H127))</f>
        <v/>
      </c>
      <c r="S127" s="27" t="str">
        <f>IF('Intro &amp; Setup'!$BM$13='Intro &amp; Setup'!$BM$12, $R127, $Q127)</f>
        <v/>
      </c>
      <c r="T127" s="28" t="str">
        <f t="shared" si="9"/>
        <v/>
      </c>
      <c r="U127" s="8" t="str">
        <f t="shared" si="10"/>
        <v/>
      </c>
      <c r="V127" s="28" t="str">
        <f>IF($T127="", "", $T127-SUM($V$11:$V126))</f>
        <v/>
      </c>
      <c r="W127" s="28" t="str">
        <f>IF($U127="", "", $U127-SUM($W$11:$W126))</f>
        <v/>
      </c>
      <c r="X127" s="28" t="str">
        <f t="shared" si="11"/>
        <v/>
      </c>
      <c r="Y127" s="34" t="str">
        <f t="shared" si="16"/>
        <v/>
      </c>
      <c r="Z127" s="35" t="str">
        <f t="shared" si="17"/>
        <v/>
      </c>
      <c r="AA127" s="36" t="str">
        <f t="shared" si="12"/>
        <v/>
      </c>
      <c r="AC127" s="41" t="str">
        <f>IF($B127="", "", IF(OR($B127&lt;'Intro &amp; Setup'!$BM$3, $B127&gt;'Intro &amp; Setup'!$BM$5), "X", ""))</f>
        <v/>
      </c>
      <c r="AE127" s="41" t="str">
        <f t="shared" si="13"/>
        <v/>
      </c>
      <c r="AG127" s="41" t="str">
        <f>IF($F127="", "", IF(COUNTIF('Intro &amp; Setup'!$T$17:$T$26, $F127)=0, "X", ""))</f>
        <v/>
      </c>
      <c r="AI127" s="41" t="str">
        <f t="shared" si="14"/>
        <v/>
      </c>
    </row>
    <row r="128" spans="1:35" x14ac:dyDescent="0.25">
      <c r="A128" s="21"/>
      <c r="B128" s="238"/>
      <c r="C128" s="239"/>
      <c r="D128" s="239"/>
      <c r="E128" s="239"/>
      <c r="F128" s="240"/>
      <c r="G128" s="239"/>
      <c r="H128" s="241"/>
      <c r="I128" s="21"/>
      <c r="L128" s="68" t="str">
        <f t="shared" si="15"/>
        <v/>
      </c>
      <c r="N128" s="71" t="str">
        <f>IF($L128="", "", IFERROR(INDEX('Intro &amp; Setup'!$J$23:$J$32, MATCH($L128, 'Intro &amp; Setup'!$B$23:$B$32, 0)), ""))</f>
        <v/>
      </c>
      <c r="O128" s="71" t="str">
        <f>IF($L128="", "", IFERROR(INDEX('Intro &amp; Setup'!$N$23:$N$32, MATCH($L128, 'Intro &amp; Setup'!$B$23:$B$32, 0)), ""))</f>
        <v/>
      </c>
      <c r="Q128" s="63" t="str">
        <f>IF($H128="", "", SUM($H$11:$H128))</f>
        <v/>
      </c>
      <c r="R128" s="28" t="str">
        <f>IF($L128="", "", SUMIF($L$11:$L128, $L128, $H$11:$H128))</f>
        <v/>
      </c>
      <c r="S128" s="27" t="str">
        <f>IF('Intro &amp; Setup'!$BM$13='Intro &amp; Setup'!$BM$12, $R128, $Q128)</f>
        <v/>
      </c>
      <c r="T128" s="28" t="str">
        <f t="shared" si="9"/>
        <v/>
      </c>
      <c r="U128" s="8" t="str">
        <f t="shared" si="10"/>
        <v/>
      </c>
      <c r="V128" s="28" t="str">
        <f>IF($T128="", "", $T128-SUM($V$11:$V127))</f>
        <v/>
      </c>
      <c r="W128" s="28" t="str">
        <f>IF($U128="", "", $U128-SUM($W$11:$W127))</f>
        <v/>
      </c>
      <c r="X128" s="28" t="str">
        <f t="shared" si="11"/>
        <v/>
      </c>
      <c r="Y128" s="34" t="str">
        <f t="shared" si="16"/>
        <v/>
      </c>
      <c r="Z128" s="35" t="str">
        <f t="shared" si="17"/>
        <v/>
      </c>
      <c r="AA128" s="36" t="str">
        <f t="shared" si="12"/>
        <v/>
      </c>
      <c r="AC128" s="41" t="str">
        <f>IF($B128="", "", IF(OR($B128&lt;'Intro &amp; Setup'!$BM$3, $B128&gt;'Intro &amp; Setup'!$BM$5), "X", ""))</f>
        <v/>
      </c>
      <c r="AE128" s="41" t="str">
        <f t="shared" si="13"/>
        <v/>
      </c>
      <c r="AG128" s="41" t="str">
        <f>IF($F128="", "", IF(COUNTIF('Intro &amp; Setup'!$T$17:$T$26, $F128)=0, "X", ""))</f>
        <v/>
      </c>
      <c r="AI128" s="41" t="str">
        <f t="shared" si="14"/>
        <v/>
      </c>
    </row>
    <row r="129" spans="1:35" x14ac:dyDescent="0.25">
      <c r="A129" s="21"/>
      <c r="B129" s="238"/>
      <c r="C129" s="239"/>
      <c r="D129" s="239"/>
      <c r="E129" s="239"/>
      <c r="F129" s="240"/>
      <c r="G129" s="239"/>
      <c r="H129" s="241"/>
      <c r="I129" s="21"/>
      <c r="L129" s="68" t="str">
        <f t="shared" si="15"/>
        <v/>
      </c>
      <c r="N129" s="71" t="str">
        <f>IF($L129="", "", IFERROR(INDEX('Intro &amp; Setup'!$J$23:$J$32, MATCH($L129, 'Intro &amp; Setup'!$B$23:$B$32, 0)), ""))</f>
        <v/>
      </c>
      <c r="O129" s="71" t="str">
        <f>IF($L129="", "", IFERROR(INDEX('Intro &amp; Setup'!$N$23:$N$32, MATCH($L129, 'Intro &amp; Setup'!$B$23:$B$32, 0)), ""))</f>
        <v/>
      </c>
      <c r="Q129" s="63" t="str">
        <f>IF($H129="", "", SUM($H$11:$H129))</f>
        <v/>
      </c>
      <c r="R129" s="28" t="str">
        <f>IF($L129="", "", SUMIF($L$11:$L129, $L129, $H$11:$H129))</f>
        <v/>
      </c>
      <c r="S129" s="27" t="str">
        <f>IF('Intro &amp; Setup'!$BM$13='Intro &amp; Setup'!$BM$12, $R129, $Q129)</f>
        <v/>
      </c>
      <c r="T129" s="28" t="str">
        <f t="shared" si="9"/>
        <v/>
      </c>
      <c r="U129" s="8" t="str">
        <f t="shared" si="10"/>
        <v/>
      </c>
      <c r="V129" s="28" t="str">
        <f>IF($T129="", "", $T129-SUM($V$11:$V128))</f>
        <v/>
      </c>
      <c r="W129" s="28" t="str">
        <f>IF($U129="", "", $U129-SUM($W$11:$W128))</f>
        <v/>
      </c>
      <c r="X129" s="28" t="str">
        <f t="shared" si="11"/>
        <v/>
      </c>
      <c r="Y129" s="34" t="str">
        <f t="shared" si="16"/>
        <v/>
      </c>
      <c r="Z129" s="35" t="str">
        <f t="shared" si="17"/>
        <v/>
      </c>
      <c r="AA129" s="36" t="str">
        <f t="shared" si="12"/>
        <v/>
      </c>
      <c r="AC129" s="41" t="str">
        <f>IF($B129="", "", IF(OR($B129&lt;'Intro &amp; Setup'!$BM$3, $B129&gt;'Intro &amp; Setup'!$BM$5), "X", ""))</f>
        <v/>
      </c>
      <c r="AE129" s="41" t="str">
        <f t="shared" si="13"/>
        <v/>
      </c>
      <c r="AG129" s="41" t="str">
        <f>IF($F129="", "", IF(COUNTIF('Intro &amp; Setup'!$T$17:$T$26, $F129)=0, "X", ""))</f>
        <v/>
      </c>
      <c r="AI129" s="41" t="str">
        <f t="shared" si="14"/>
        <v/>
      </c>
    </row>
    <row r="130" spans="1:35" x14ac:dyDescent="0.25">
      <c r="A130" s="21"/>
      <c r="B130" s="238"/>
      <c r="C130" s="239"/>
      <c r="D130" s="239"/>
      <c r="E130" s="239"/>
      <c r="F130" s="240"/>
      <c r="G130" s="239"/>
      <c r="H130" s="241"/>
      <c r="I130" s="21"/>
      <c r="L130" s="68" t="str">
        <f t="shared" si="15"/>
        <v/>
      </c>
      <c r="N130" s="71" t="str">
        <f>IF($L130="", "", IFERROR(INDEX('Intro &amp; Setup'!$J$23:$J$32, MATCH($L130, 'Intro &amp; Setup'!$B$23:$B$32, 0)), ""))</f>
        <v/>
      </c>
      <c r="O130" s="71" t="str">
        <f>IF($L130="", "", IFERROR(INDEX('Intro &amp; Setup'!$N$23:$N$32, MATCH($L130, 'Intro &amp; Setup'!$B$23:$B$32, 0)), ""))</f>
        <v/>
      </c>
      <c r="Q130" s="63" t="str">
        <f>IF($H130="", "", SUM($H$11:$H130))</f>
        <v/>
      </c>
      <c r="R130" s="28" t="str">
        <f>IF($L130="", "", SUMIF($L$11:$L130, $L130, $H$11:$H130))</f>
        <v/>
      </c>
      <c r="S130" s="27" t="str">
        <f>IF('Intro &amp; Setup'!$BM$13='Intro &amp; Setup'!$BM$12, $R130, $Q130)</f>
        <v/>
      </c>
      <c r="T130" s="28" t="str">
        <f t="shared" si="9"/>
        <v/>
      </c>
      <c r="U130" s="8" t="str">
        <f t="shared" si="10"/>
        <v/>
      </c>
      <c r="V130" s="28" t="str">
        <f>IF($T130="", "", $T130-SUM($V$11:$V129))</f>
        <v/>
      </c>
      <c r="W130" s="28" t="str">
        <f>IF($U130="", "", $U130-SUM($W$11:$W129))</f>
        <v/>
      </c>
      <c r="X130" s="28" t="str">
        <f t="shared" si="11"/>
        <v/>
      </c>
      <c r="Y130" s="34" t="str">
        <f t="shared" si="16"/>
        <v/>
      </c>
      <c r="Z130" s="35" t="str">
        <f t="shared" si="17"/>
        <v/>
      </c>
      <c r="AA130" s="36" t="str">
        <f t="shared" si="12"/>
        <v/>
      </c>
      <c r="AC130" s="41" t="str">
        <f>IF($B130="", "", IF(OR($B130&lt;'Intro &amp; Setup'!$BM$3, $B130&gt;'Intro &amp; Setup'!$BM$5), "X", ""))</f>
        <v/>
      </c>
      <c r="AE130" s="41" t="str">
        <f t="shared" si="13"/>
        <v/>
      </c>
      <c r="AG130" s="41" t="str">
        <f>IF($F130="", "", IF(COUNTIF('Intro &amp; Setup'!$T$17:$T$26, $F130)=0, "X", ""))</f>
        <v/>
      </c>
      <c r="AI130" s="41" t="str">
        <f t="shared" si="14"/>
        <v/>
      </c>
    </row>
    <row r="131" spans="1:35" x14ac:dyDescent="0.25">
      <c r="A131" s="21"/>
      <c r="B131" s="238"/>
      <c r="C131" s="239"/>
      <c r="D131" s="239"/>
      <c r="E131" s="239"/>
      <c r="F131" s="240"/>
      <c r="G131" s="239"/>
      <c r="H131" s="241"/>
      <c r="I131" s="21"/>
      <c r="L131" s="68" t="str">
        <f t="shared" si="15"/>
        <v/>
      </c>
      <c r="N131" s="71" t="str">
        <f>IF($L131="", "", IFERROR(INDEX('Intro &amp; Setup'!$J$23:$J$32, MATCH($L131, 'Intro &amp; Setup'!$B$23:$B$32, 0)), ""))</f>
        <v/>
      </c>
      <c r="O131" s="71" t="str">
        <f>IF($L131="", "", IFERROR(INDEX('Intro &amp; Setup'!$N$23:$N$32, MATCH($L131, 'Intro &amp; Setup'!$B$23:$B$32, 0)), ""))</f>
        <v/>
      </c>
      <c r="Q131" s="63" t="str">
        <f>IF($H131="", "", SUM($H$11:$H131))</f>
        <v/>
      </c>
      <c r="R131" s="28" t="str">
        <f>IF($L131="", "", SUMIF($L$11:$L131, $L131, $H$11:$H131))</f>
        <v/>
      </c>
      <c r="S131" s="27" t="str">
        <f>IF('Intro &amp; Setup'!$BM$13='Intro &amp; Setup'!$BM$12, $R131, $Q131)</f>
        <v/>
      </c>
      <c r="T131" s="28" t="str">
        <f t="shared" si="9"/>
        <v/>
      </c>
      <c r="U131" s="8" t="str">
        <f t="shared" si="10"/>
        <v/>
      </c>
      <c r="V131" s="28" t="str">
        <f>IF($T131="", "", $T131-SUM($V$11:$V130))</f>
        <v/>
      </c>
      <c r="W131" s="28" t="str">
        <f>IF($U131="", "", $U131-SUM($W$11:$W130))</f>
        <v/>
      </c>
      <c r="X131" s="28" t="str">
        <f t="shared" si="11"/>
        <v/>
      </c>
      <c r="Y131" s="34" t="str">
        <f t="shared" si="16"/>
        <v/>
      </c>
      <c r="Z131" s="35" t="str">
        <f t="shared" si="17"/>
        <v/>
      </c>
      <c r="AA131" s="36" t="str">
        <f t="shared" si="12"/>
        <v/>
      </c>
      <c r="AC131" s="41" t="str">
        <f>IF($B131="", "", IF(OR($B131&lt;'Intro &amp; Setup'!$BM$3, $B131&gt;'Intro &amp; Setup'!$BM$5), "X", ""))</f>
        <v/>
      </c>
      <c r="AE131" s="41" t="str">
        <f t="shared" si="13"/>
        <v/>
      </c>
      <c r="AG131" s="41" t="str">
        <f>IF($F131="", "", IF(COUNTIF('Intro &amp; Setup'!$T$17:$T$26, $F131)=0, "X", ""))</f>
        <v/>
      </c>
      <c r="AI131" s="41" t="str">
        <f t="shared" si="14"/>
        <v/>
      </c>
    </row>
    <row r="132" spans="1:35" x14ac:dyDescent="0.25">
      <c r="A132" s="21"/>
      <c r="B132" s="238"/>
      <c r="C132" s="239"/>
      <c r="D132" s="239"/>
      <c r="E132" s="239"/>
      <c r="F132" s="240"/>
      <c r="G132" s="239"/>
      <c r="H132" s="241"/>
      <c r="I132" s="21"/>
      <c r="L132" s="68" t="str">
        <f t="shared" si="15"/>
        <v/>
      </c>
      <c r="N132" s="71" t="str">
        <f>IF($L132="", "", IFERROR(INDEX('Intro &amp; Setup'!$J$23:$J$32, MATCH($L132, 'Intro &amp; Setup'!$B$23:$B$32, 0)), ""))</f>
        <v/>
      </c>
      <c r="O132" s="71" t="str">
        <f>IF($L132="", "", IFERROR(INDEX('Intro &amp; Setup'!$N$23:$N$32, MATCH($L132, 'Intro &amp; Setup'!$B$23:$B$32, 0)), ""))</f>
        <v/>
      </c>
      <c r="Q132" s="63" t="str">
        <f>IF($H132="", "", SUM($H$11:$H132))</f>
        <v/>
      </c>
      <c r="R132" s="28" t="str">
        <f>IF($L132="", "", SUMIF($L$11:$L132, $L132, $H$11:$H132))</f>
        <v/>
      </c>
      <c r="S132" s="27" t="str">
        <f>IF('Intro &amp; Setup'!$BM$13='Intro &amp; Setup'!$BM$12, $R132, $Q132)</f>
        <v/>
      </c>
      <c r="T132" s="28" t="str">
        <f t="shared" si="9"/>
        <v/>
      </c>
      <c r="U132" s="8" t="str">
        <f t="shared" si="10"/>
        <v/>
      </c>
      <c r="V132" s="28" t="str">
        <f>IF($T132="", "", $T132-SUM($V$11:$V131))</f>
        <v/>
      </c>
      <c r="W132" s="28" t="str">
        <f>IF($U132="", "", $U132-SUM($W$11:$W131))</f>
        <v/>
      </c>
      <c r="X132" s="28" t="str">
        <f t="shared" si="11"/>
        <v/>
      </c>
      <c r="Y132" s="34" t="str">
        <f t="shared" si="16"/>
        <v/>
      </c>
      <c r="Z132" s="35" t="str">
        <f t="shared" si="17"/>
        <v/>
      </c>
      <c r="AA132" s="36" t="str">
        <f t="shared" si="12"/>
        <v/>
      </c>
      <c r="AC132" s="41" t="str">
        <f>IF($B132="", "", IF(OR($B132&lt;'Intro &amp; Setup'!$BM$3, $B132&gt;'Intro &amp; Setup'!$BM$5), "X", ""))</f>
        <v/>
      </c>
      <c r="AE132" s="41" t="str">
        <f t="shared" si="13"/>
        <v/>
      </c>
      <c r="AG132" s="41" t="str">
        <f>IF($F132="", "", IF(COUNTIF('Intro &amp; Setup'!$T$17:$T$26, $F132)=0, "X", ""))</f>
        <v/>
      </c>
      <c r="AI132" s="41" t="str">
        <f t="shared" si="14"/>
        <v/>
      </c>
    </row>
    <row r="133" spans="1:35" x14ac:dyDescent="0.25">
      <c r="A133" s="21"/>
      <c r="B133" s="238"/>
      <c r="C133" s="239"/>
      <c r="D133" s="239"/>
      <c r="E133" s="239"/>
      <c r="F133" s="240"/>
      <c r="G133" s="239"/>
      <c r="H133" s="241"/>
      <c r="I133" s="21"/>
      <c r="L133" s="68" t="str">
        <f t="shared" si="15"/>
        <v/>
      </c>
      <c r="N133" s="71" t="str">
        <f>IF($L133="", "", IFERROR(INDEX('Intro &amp; Setup'!$J$23:$J$32, MATCH($L133, 'Intro &amp; Setup'!$B$23:$B$32, 0)), ""))</f>
        <v/>
      </c>
      <c r="O133" s="71" t="str">
        <f>IF($L133="", "", IFERROR(INDEX('Intro &amp; Setup'!$N$23:$N$32, MATCH($L133, 'Intro &amp; Setup'!$B$23:$B$32, 0)), ""))</f>
        <v/>
      </c>
      <c r="Q133" s="63" t="str">
        <f>IF($H133="", "", SUM($H$11:$H133))</f>
        <v/>
      </c>
      <c r="R133" s="28" t="str">
        <f>IF($L133="", "", SUMIF($L$11:$L133, $L133, $H$11:$H133))</f>
        <v/>
      </c>
      <c r="S133" s="27" t="str">
        <f>IF('Intro &amp; Setup'!$BM$13='Intro &amp; Setup'!$BM$12, $R133, $Q133)</f>
        <v/>
      </c>
      <c r="T133" s="28" t="str">
        <f t="shared" si="9"/>
        <v/>
      </c>
      <c r="U133" s="8" t="str">
        <f t="shared" si="10"/>
        <v/>
      </c>
      <c r="V133" s="28" t="str">
        <f>IF($T133="", "", $T133-SUM($V$11:$V132))</f>
        <v/>
      </c>
      <c r="W133" s="28" t="str">
        <f>IF($U133="", "", $U133-SUM($W$11:$W132))</f>
        <v/>
      </c>
      <c r="X133" s="28" t="str">
        <f t="shared" si="11"/>
        <v/>
      </c>
      <c r="Y133" s="34" t="str">
        <f t="shared" si="16"/>
        <v/>
      </c>
      <c r="Z133" s="35" t="str">
        <f t="shared" si="17"/>
        <v/>
      </c>
      <c r="AA133" s="36" t="str">
        <f t="shared" si="12"/>
        <v/>
      </c>
      <c r="AC133" s="41" t="str">
        <f>IF($B133="", "", IF(OR($B133&lt;'Intro &amp; Setup'!$BM$3, $B133&gt;'Intro &amp; Setup'!$BM$5), "X", ""))</f>
        <v/>
      </c>
      <c r="AE133" s="41" t="str">
        <f t="shared" si="13"/>
        <v/>
      </c>
      <c r="AG133" s="41" t="str">
        <f>IF($F133="", "", IF(COUNTIF('Intro &amp; Setup'!$T$17:$T$26, $F133)=0, "X", ""))</f>
        <v/>
      </c>
      <c r="AI133" s="41" t="str">
        <f t="shared" si="14"/>
        <v/>
      </c>
    </row>
    <row r="134" spans="1:35" x14ac:dyDescent="0.25">
      <c r="A134" s="21"/>
      <c r="B134" s="238"/>
      <c r="C134" s="239"/>
      <c r="D134" s="239"/>
      <c r="E134" s="239"/>
      <c r="F134" s="240"/>
      <c r="G134" s="239"/>
      <c r="H134" s="241"/>
      <c r="I134" s="21"/>
      <c r="L134" s="68" t="str">
        <f t="shared" si="15"/>
        <v/>
      </c>
      <c r="N134" s="71" t="str">
        <f>IF($L134="", "", IFERROR(INDEX('Intro &amp; Setup'!$J$23:$J$32, MATCH($L134, 'Intro &amp; Setup'!$B$23:$B$32, 0)), ""))</f>
        <v/>
      </c>
      <c r="O134" s="71" t="str">
        <f>IF($L134="", "", IFERROR(INDEX('Intro &amp; Setup'!$N$23:$N$32, MATCH($L134, 'Intro &amp; Setup'!$B$23:$B$32, 0)), ""))</f>
        <v/>
      </c>
      <c r="Q134" s="63" t="str">
        <f>IF($H134="", "", SUM($H$11:$H134))</f>
        <v/>
      </c>
      <c r="R134" s="28" t="str">
        <f>IF($L134="", "", SUMIF($L$11:$L134, $L134, $H$11:$H134))</f>
        <v/>
      </c>
      <c r="S134" s="27" t="str">
        <f>IF('Intro &amp; Setup'!$BM$13='Intro &amp; Setup'!$BM$12, $R134, $Q134)</f>
        <v/>
      </c>
      <c r="T134" s="28" t="str">
        <f t="shared" si="9"/>
        <v/>
      </c>
      <c r="U134" s="8" t="str">
        <f t="shared" si="10"/>
        <v/>
      </c>
      <c r="V134" s="28" t="str">
        <f>IF($T134="", "", $T134-SUM($V$11:$V133))</f>
        <v/>
      </c>
      <c r="W134" s="28" t="str">
        <f>IF($U134="", "", $U134-SUM($W$11:$W133))</f>
        <v/>
      </c>
      <c r="X134" s="28" t="str">
        <f t="shared" si="11"/>
        <v/>
      </c>
      <c r="Y134" s="34" t="str">
        <f t="shared" si="16"/>
        <v/>
      </c>
      <c r="Z134" s="35" t="str">
        <f t="shared" si="17"/>
        <v/>
      </c>
      <c r="AA134" s="36" t="str">
        <f t="shared" si="12"/>
        <v/>
      </c>
      <c r="AC134" s="41" t="str">
        <f>IF($B134="", "", IF(OR($B134&lt;'Intro &amp; Setup'!$BM$3, $B134&gt;'Intro &amp; Setup'!$BM$5), "X", ""))</f>
        <v/>
      </c>
      <c r="AE134" s="41" t="str">
        <f t="shared" si="13"/>
        <v/>
      </c>
      <c r="AG134" s="41" t="str">
        <f>IF($F134="", "", IF(COUNTIF('Intro &amp; Setup'!$T$17:$T$26, $F134)=0, "X", ""))</f>
        <v/>
      </c>
      <c r="AI134" s="41" t="str">
        <f t="shared" si="14"/>
        <v/>
      </c>
    </row>
    <row r="135" spans="1:35" x14ac:dyDescent="0.25">
      <c r="A135" s="21"/>
      <c r="B135" s="238"/>
      <c r="C135" s="239"/>
      <c r="D135" s="239"/>
      <c r="E135" s="239"/>
      <c r="F135" s="240"/>
      <c r="G135" s="239"/>
      <c r="H135" s="241"/>
      <c r="I135" s="21"/>
      <c r="L135" s="68" t="str">
        <f t="shared" si="15"/>
        <v/>
      </c>
      <c r="N135" s="71" t="str">
        <f>IF($L135="", "", IFERROR(INDEX('Intro &amp; Setup'!$J$23:$J$32, MATCH($L135, 'Intro &amp; Setup'!$B$23:$B$32, 0)), ""))</f>
        <v/>
      </c>
      <c r="O135" s="71" t="str">
        <f>IF($L135="", "", IFERROR(INDEX('Intro &amp; Setup'!$N$23:$N$32, MATCH($L135, 'Intro &amp; Setup'!$B$23:$B$32, 0)), ""))</f>
        <v/>
      </c>
      <c r="Q135" s="63" t="str">
        <f>IF($H135="", "", SUM($H$11:$H135))</f>
        <v/>
      </c>
      <c r="R135" s="28" t="str">
        <f>IF($L135="", "", SUMIF($L$11:$L135, $L135, $H$11:$H135))</f>
        <v/>
      </c>
      <c r="S135" s="27" t="str">
        <f>IF('Intro &amp; Setup'!$BM$13='Intro &amp; Setup'!$BM$12, $R135, $Q135)</f>
        <v/>
      </c>
      <c r="T135" s="28" t="str">
        <f t="shared" si="9"/>
        <v/>
      </c>
      <c r="U135" s="8" t="str">
        <f t="shared" si="10"/>
        <v/>
      </c>
      <c r="V135" s="28" t="str">
        <f>IF($T135="", "", $T135-SUM($V$11:$V134))</f>
        <v/>
      </c>
      <c r="W135" s="28" t="str">
        <f>IF($U135="", "", $U135-SUM($W$11:$W134))</f>
        <v/>
      </c>
      <c r="X135" s="28" t="str">
        <f t="shared" si="11"/>
        <v/>
      </c>
      <c r="Y135" s="34" t="str">
        <f t="shared" si="16"/>
        <v/>
      </c>
      <c r="Z135" s="35" t="str">
        <f t="shared" si="17"/>
        <v/>
      </c>
      <c r="AA135" s="36" t="str">
        <f t="shared" si="12"/>
        <v/>
      </c>
      <c r="AC135" s="41" t="str">
        <f>IF($B135="", "", IF(OR($B135&lt;'Intro &amp; Setup'!$BM$3, $B135&gt;'Intro &amp; Setup'!$BM$5), "X", ""))</f>
        <v/>
      </c>
      <c r="AE135" s="41" t="str">
        <f t="shared" si="13"/>
        <v/>
      </c>
      <c r="AG135" s="41" t="str">
        <f>IF($F135="", "", IF(COUNTIF('Intro &amp; Setup'!$T$17:$T$26, $F135)=0, "X", ""))</f>
        <v/>
      </c>
      <c r="AI135" s="41" t="str">
        <f t="shared" si="14"/>
        <v/>
      </c>
    </row>
    <row r="136" spans="1:35" x14ac:dyDescent="0.25">
      <c r="A136" s="21"/>
      <c r="B136" s="238"/>
      <c r="C136" s="239"/>
      <c r="D136" s="239"/>
      <c r="E136" s="239"/>
      <c r="F136" s="240"/>
      <c r="G136" s="239"/>
      <c r="H136" s="241"/>
      <c r="I136" s="21"/>
      <c r="L136" s="68" t="str">
        <f t="shared" si="15"/>
        <v/>
      </c>
      <c r="N136" s="71" t="str">
        <f>IF($L136="", "", IFERROR(INDEX('Intro &amp; Setup'!$J$23:$J$32, MATCH($L136, 'Intro &amp; Setup'!$B$23:$B$32, 0)), ""))</f>
        <v/>
      </c>
      <c r="O136" s="71" t="str">
        <f>IF($L136="", "", IFERROR(INDEX('Intro &amp; Setup'!$N$23:$N$32, MATCH($L136, 'Intro &amp; Setup'!$B$23:$B$32, 0)), ""))</f>
        <v/>
      </c>
      <c r="Q136" s="63" t="str">
        <f>IF($H136="", "", SUM($H$11:$H136))</f>
        <v/>
      </c>
      <c r="R136" s="28" t="str">
        <f>IF($L136="", "", SUMIF($L$11:$L136, $L136, $H$11:$H136))</f>
        <v/>
      </c>
      <c r="S136" s="27" t="str">
        <f>IF('Intro &amp; Setup'!$BM$13='Intro &amp; Setup'!$BM$12, $R136, $Q136)</f>
        <v/>
      </c>
      <c r="T136" s="28" t="str">
        <f t="shared" si="9"/>
        <v/>
      </c>
      <c r="U136" s="8" t="str">
        <f t="shared" si="10"/>
        <v/>
      </c>
      <c r="V136" s="28" t="str">
        <f>IF($T136="", "", $T136-SUM($V$11:$V135))</f>
        <v/>
      </c>
      <c r="W136" s="28" t="str">
        <f>IF($U136="", "", $U136-SUM($W$11:$W135))</f>
        <v/>
      </c>
      <c r="X136" s="28" t="str">
        <f t="shared" si="11"/>
        <v/>
      </c>
      <c r="Y136" s="34" t="str">
        <f t="shared" si="16"/>
        <v/>
      </c>
      <c r="Z136" s="35" t="str">
        <f t="shared" si="17"/>
        <v/>
      </c>
      <c r="AA136" s="36" t="str">
        <f t="shared" si="12"/>
        <v/>
      </c>
      <c r="AC136" s="41" t="str">
        <f>IF($B136="", "", IF(OR($B136&lt;'Intro &amp; Setup'!$BM$3, $B136&gt;'Intro &amp; Setup'!$BM$5), "X", ""))</f>
        <v/>
      </c>
      <c r="AE136" s="41" t="str">
        <f t="shared" si="13"/>
        <v/>
      </c>
      <c r="AG136" s="41" t="str">
        <f>IF($F136="", "", IF(COUNTIF('Intro &amp; Setup'!$T$17:$T$26, $F136)=0, "X", ""))</f>
        <v/>
      </c>
      <c r="AI136" s="41" t="str">
        <f t="shared" si="14"/>
        <v/>
      </c>
    </row>
    <row r="137" spans="1:35" x14ac:dyDescent="0.25">
      <c r="A137" s="21"/>
      <c r="B137" s="238"/>
      <c r="C137" s="239"/>
      <c r="D137" s="239"/>
      <c r="E137" s="239"/>
      <c r="F137" s="240"/>
      <c r="G137" s="239"/>
      <c r="H137" s="241"/>
      <c r="I137" s="21"/>
      <c r="L137" s="68" t="str">
        <f t="shared" si="15"/>
        <v/>
      </c>
      <c r="N137" s="71" t="str">
        <f>IF($L137="", "", IFERROR(INDEX('Intro &amp; Setup'!$J$23:$J$32, MATCH($L137, 'Intro &amp; Setup'!$B$23:$B$32, 0)), ""))</f>
        <v/>
      </c>
      <c r="O137" s="71" t="str">
        <f>IF($L137="", "", IFERROR(INDEX('Intro &amp; Setup'!$N$23:$N$32, MATCH($L137, 'Intro &amp; Setup'!$B$23:$B$32, 0)), ""))</f>
        <v/>
      </c>
      <c r="Q137" s="63" t="str">
        <f>IF($H137="", "", SUM($H$11:$H137))</f>
        <v/>
      </c>
      <c r="R137" s="28" t="str">
        <f>IF($L137="", "", SUMIF($L$11:$L137, $L137, $H$11:$H137))</f>
        <v/>
      </c>
      <c r="S137" s="27" t="str">
        <f>IF('Intro &amp; Setup'!$BM$13='Intro &amp; Setup'!$BM$12, $R137, $Q137)</f>
        <v/>
      </c>
      <c r="T137" s="28" t="str">
        <f t="shared" si="9"/>
        <v/>
      </c>
      <c r="U137" s="8" t="str">
        <f t="shared" si="10"/>
        <v/>
      </c>
      <c r="V137" s="28" t="str">
        <f>IF($T137="", "", $T137-SUM($V$11:$V136))</f>
        <v/>
      </c>
      <c r="W137" s="28" t="str">
        <f>IF($U137="", "", $U137-SUM($W$11:$W136))</f>
        <v/>
      </c>
      <c r="X137" s="28" t="str">
        <f t="shared" si="11"/>
        <v/>
      </c>
      <c r="Y137" s="34" t="str">
        <f t="shared" si="16"/>
        <v/>
      </c>
      <c r="Z137" s="35" t="str">
        <f t="shared" si="17"/>
        <v/>
      </c>
      <c r="AA137" s="36" t="str">
        <f t="shared" si="12"/>
        <v/>
      </c>
      <c r="AC137" s="41" t="str">
        <f>IF($B137="", "", IF(OR($B137&lt;'Intro &amp; Setup'!$BM$3, $B137&gt;'Intro &amp; Setup'!$BM$5), "X", ""))</f>
        <v/>
      </c>
      <c r="AE137" s="41" t="str">
        <f t="shared" si="13"/>
        <v/>
      </c>
      <c r="AG137" s="41" t="str">
        <f>IF($F137="", "", IF(COUNTIF('Intro &amp; Setup'!$T$17:$T$26, $F137)=0, "X", ""))</f>
        <v/>
      </c>
      <c r="AI137" s="41" t="str">
        <f t="shared" si="14"/>
        <v/>
      </c>
    </row>
    <row r="138" spans="1:35" x14ac:dyDescent="0.25">
      <c r="A138" s="21"/>
      <c r="B138" s="238"/>
      <c r="C138" s="239"/>
      <c r="D138" s="239"/>
      <c r="E138" s="239"/>
      <c r="F138" s="240"/>
      <c r="G138" s="239"/>
      <c r="H138" s="241"/>
      <c r="I138" s="21"/>
      <c r="L138" s="68" t="str">
        <f t="shared" si="15"/>
        <v/>
      </c>
      <c r="N138" s="71" t="str">
        <f>IF($L138="", "", IFERROR(INDEX('Intro &amp; Setup'!$J$23:$J$32, MATCH($L138, 'Intro &amp; Setup'!$B$23:$B$32, 0)), ""))</f>
        <v/>
      </c>
      <c r="O138" s="71" t="str">
        <f>IF($L138="", "", IFERROR(INDEX('Intro &amp; Setup'!$N$23:$N$32, MATCH($L138, 'Intro &amp; Setup'!$B$23:$B$32, 0)), ""))</f>
        <v/>
      </c>
      <c r="Q138" s="63" t="str">
        <f>IF($H138="", "", SUM($H$11:$H138))</f>
        <v/>
      </c>
      <c r="R138" s="28" t="str">
        <f>IF($L138="", "", SUMIF($L$11:$L138, $L138, $H$11:$H138))</f>
        <v/>
      </c>
      <c r="S138" s="27" t="str">
        <f>IF('Intro &amp; Setup'!$BM$13='Intro &amp; Setup'!$BM$12, $R138, $Q138)</f>
        <v/>
      </c>
      <c r="T138" s="28" t="str">
        <f t="shared" si="9"/>
        <v/>
      </c>
      <c r="U138" s="8" t="str">
        <f t="shared" si="10"/>
        <v/>
      </c>
      <c r="V138" s="28" t="str">
        <f>IF($T138="", "", $T138-SUM($V$11:$V137))</f>
        <v/>
      </c>
      <c r="W138" s="28" t="str">
        <f>IF($U138="", "", $U138-SUM($W$11:$W137))</f>
        <v/>
      </c>
      <c r="X138" s="28" t="str">
        <f t="shared" si="11"/>
        <v/>
      </c>
      <c r="Y138" s="34" t="str">
        <f t="shared" si="16"/>
        <v/>
      </c>
      <c r="Z138" s="35" t="str">
        <f t="shared" si="17"/>
        <v/>
      </c>
      <c r="AA138" s="36" t="str">
        <f t="shared" si="12"/>
        <v/>
      </c>
      <c r="AC138" s="41" t="str">
        <f>IF($B138="", "", IF(OR($B138&lt;'Intro &amp; Setup'!$BM$3, $B138&gt;'Intro &amp; Setup'!$BM$5), "X", ""))</f>
        <v/>
      </c>
      <c r="AE138" s="41" t="str">
        <f t="shared" si="13"/>
        <v/>
      </c>
      <c r="AG138" s="41" t="str">
        <f>IF($F138="", "", IF(COUNTIF('Intro &amp; Setup'!$T$17:$T$26, $F138)=0, "X", ""))</f>
        <v/>
      </c>
      <c r="AI138" s="41" t="str">
        <f t="shared" si="14"/>
        <v/>
      </c>
    </row>
    <row r="139" spans="1:35" x14ac:dyDescent="0.25">
      <c r="A139" s="21"/>
      <c r="B139" s="238"/>
      <c r="C139" s="239"/>
      <c r="D139" s="239"/>
      <c r="E139" s="239"/>
      <c r="F139" s="240"/>
      <c r="G139" s="239"/>
      <c r="H139" s="241"/>
      <c r="I139" s="21"/>
      <c r="L139" s="68" t="str">
        <f t="shared" si="15"/>
        <v/>
      </c>
      <c r="N139" s="71" t="str">
        <f>IF($L139="", "", IFERROR(INDEX('Intro &amp; Setup'!$J$23:$J$32, MATCH($L139, 'Intro &amp; Setup'!$B$23:$B$32, 0)), ""))</f>
        <v/>
      </c>
      <c r="O139" s="71" t="str">
        <f>IF($L139="", "", IFERROR(INDEX('Intro &amp; Setup'!$N$23:$N$32, MATCH($L139, 'Intro &amp; Setup'!$B$23:$B$32, 0)), ""))</f>
        <v/>
      </c>
      <c r="Q139" s="63" t="str">
        <f>IF($H139="", "", SUM($H$11:$H139))</f>
        <v/>
      </c>
      <c r="R139" s="28" t="str">
        <f>IF($L139="", "", SUMIF($L$11:$L139, $L139, $H$11:$H139))</f>
        <v/>
      </c>
      <c r="S139" s="27" t="str">
        <f>IF('Intro &amp; Setup'!$BM$13='Intro &amp; Setup'!$BM$12, $R139, $Q139)</f>
        <v/>
      </c>
      <c r="T139" s="28" t="str">
        <f t="shared" ref="T139:T202" si="18">IF($S139="", "", IF($S139&lt;=$T$4, $S139, $T$4))</f>
        <v/>
      </c>
      <c r="U139" s="8" t="str">
        <f t="shared" ref="U139:U202" si="19">IF($S139="", "", IF($S139&lt;=$T$4, 0, $S139-$T$4))</f>
        <v/>
      </c>
      <c r="V139" s="28" t="str">
        <f>IF($T139="", "", $T139-SUM($V$11:$V138))</f>
        <v/>
      </c>
      <c r="W139" s="28" t="str">
        <f>IF($U139="", "", $U139-SUM($W$11:$W138))</f>
        <v/>
      </c>
      <c r="X139" s="28" t="str">
        <f t="shared" ref="X139:X202" si="20">IF($H139="", "", SUM($V139:$W139))</f>
        <v/>
      </c>
      <c r="Y139" s="34" t="str">
        <f t="shared" si="16"/>
        <v/>
      </c>
      <c r="Z139" s="35" t="str">
        <f t="shared" si="17"/>
        <v/>
      </c>
      <c r="AA139" s="36" t="str">
        <f t="shared" ref="AA139:AA202" si="21">IF($H139="", "", SUM($Y139:$Z139))</f>
        <v/>
      </c>
      <c r="AC139" s="41" t="str">
        <f>IF($B139="", "", IF(OR($B139&lt;'Intro &amp; Setup'!$BM$3, $B139&gt;'Intro &amp; Setup'!$BM$5), "X", ""))</f>
        <v/>
      </c>
      <c r="AE139" s="41" t="str">
        <f t="shared" ref="AE139:AE202" si="22">IF(B139="", "", TEXT(B139, "mmm yyyy"))</f>
        <v/>
      </c>
      <c r="AG139" s="41" t="str">
        <f>IF($F139="", "", IF(COUNTIF('Intro &amp; Setup'!$T$17:$T$26, $F139)=0, "X", ""))</f>
        <v/>
      </c>
      <c r="AI139" s="41" t="str">
        <f t="shared" ref="AI139:AI202" si="23">IF($B139="", "", IF(AND(NOT($AE139=""), $F139=""), _xlfn.CONCAT($AE139, " - ", $AI$9), _xlfn.CONCAT($AE139, " - ", $F139)))</f>
        <v/>
      </c>
    </row>
    <row r="140" spans="1:35" x14ac:dyDescent="0.25">
      <c r="A140" s="21"/>
      <c r="B140" s="238"/>
      <c r="C140" s="239"/>
      <c r="D140" s="239"/>
      <c r="E140" s="239"/>
      <c r="F140" s="240"/>
      <c r="G140" s="239"/>
      <c r="H140" s="241"/>
      <c r="I140" s="21"/>
      <c r="L140" s="68" t="str">
        <f t="shared" ref="L140:L203" si="24">IF($H140="", "", IF($E140="", IF($E$3="", "", $E$3), $E140))</f>
        <v/>
      </c>
      <c r="N140" s="71" t="str">
        <f>IF($L140="", "", IFERROR(INDEX('Intro &amp; Setup'!$J$23:$J$32, MATCH($L140, 'Intro &amp; Setup'!$B$23:$B$32, 0)), ""))</f>
        <v/>
      </c>
      <c r="O140" s="71" t="str">
        <f>IF($L140="", "", IFERROR(INDEX('Intro &amp; Setup'!$N$23:$N$32, MATCH($L140, 'Intro &amp; Setup'!$B$23:$B$32, 0)), ""))</f>
        <v/>
      </c>
      <c r="Q140" s="63" t="str">
        <f>IF($H140="", "", SUM($H$11:$H140))</f>
        <v/>
      </c>
      <c r="R140" s="28" t="str">
        <f>IF($L140="", "", SUMIF($L$11:$L140, $L140, $H$11:$H140))</f>
        <v/>
      </c>
      <c r="S140" s="27" t="str">
        <f>IF('Intro &amp; Setup'!$BM$13='Intro &amp; Setup'!$BM$12, $R140, $Q140)</f>
        <v/>
      </c>
      <c r="T140" s="28" t="str">
        <f t="shared" si="18"/>
        <v/>
      </c>
      <c r="U140" s="8" t="str">
        <f t="shared" si="19"/>
        <v/>
      </c>
      <c r="V140" s="28" t="str">
        <f>IF($T140="", "", $T140-SUM($V$11:$V139))</f>
        <v/>
      </c>
      <c r="W140" s="28" t="str">
        <f>IF($U140="", "", $U140-SUM($W$11:$W139))</f>
        <v/>
      </c>
      <c r="X140" s="28" t="str">
        <f t="shared" si="20"/>
        <v/>
      </c>
      <c r="Y140" s="34" t="str">
        <f t="shared" ref="Y140:Y203" si="25">IF($H140="", "", $V140*$N140)</f>
        <v/>
      </c>
      <c r="Z140" s="35" t="str">
        <f t="shared" ref="Z140:Z203" si="26">IF($H140="", "", $W140*$O140)</f>
        <v/>
      </c>
      <c r="AA140" s="36" t="str">
        <f t="shared" si="21"/>
        <v/>
      </c>
      <c r="AC140" s="41" t="str">
        <f>IF($B140="", "", IF(OR($B140&lt;'Intro &amp; Setup'!$BM$3, $B140&gt;'Intro &amp; Setup'!$BM$5), "X", ""))</f>
        <v/>
      </c>
      <c r="AE140" s="41" t="str">
        <f t="shared" si="22"/>
        <v/>
      </c>
      <c r="AG140" s="41" t="str">
        <f>IF($F140="", "", IF(COUNTIF('Intro &amp; Setup'!$T$17:$T$26, $F140)=0, "X", ""))</f>
        <v/>
      </c>
      <c r="AI140" s="41" t="str">
        <f t="shared" si="23"/>
        <v/>
      </c>
    </row>
    <row r="141" spans="1:35" x14ac:dyDescent="0.25">
      <c r="A141" s="21"/>
      <c r="B141" s="238"/>
      <c r="C141" s="239"/>
      <c r="D141" s="239"/>
      <c r="E141" s="239"/>
      <c r="F141" s="240"/>
      <c r="G141" s="239"/>
      <c r="H141" s="241"/>
      <c r="I141" s="21"/>
      <c r="L141" s="68" t="str">
        <f t="shared" si="24"/>
        <v/>
      </c>
      <c r="N141" s="71" t="str">
        <f>IF($L141="", "", IFERROR(INDEX('Intro &amp; Setup'!$J$23:$J$32, MATCH($L141, 'Intro &amp; Setup'!$B$23:$B$32, 0)), ""))</f>
        <v/>
      </c>
      <c r="O141" s="71" t="str">
        <f>IF($L141="", "", IFERROR(INDEX('Intro &amp; Setup'!$N$23:$N$32, MATCH($L141, 'Intro &amp; Setup'!$B$23:$B$32, 0)), ""))</f>
        <v/>
      </c>
      <c r="Q141" s="63" t="str">
        <f>IF($H141="", "", SUM($H$11:$H141))</f>
        <v/>
      </c>
      <c r="R141" s="28" t="str">
        <f>IF($L141="", "", SUMIF($L$11:$L141, $L141, $H$11:$H141))</f>
        <v/>
      </c>
      <c r="S141" s="27" t="str">
        <f>IF('Intro &amp; Setup'!$BM$13='Intro &amp; Setup'!$BM$12, $R141, $Q141)</f>
        <v/>
      </c>
      <c r="T141" s="28" t="str">
        <f t="shared" si="18"/>
        <v/>
      </c>
      <c r="U141" s="8" t="str">
        <f t="shared" si="19"/>
        <v/>
      </c>
      <c r="V141" s="28" t="str">
        <f>IF($T141="", "", $T141-SUM($V$11:$V140))</f>
        <v/>
      </c>
      <c r="W141" s="28" t="str">
        <f>IF($U141="", "", $U141-SUM($W$11:$W140))</f>
        <v/>
      </c>
      <c r="X141" s="28" t="str">
        <f t="shared" si="20"/>
        <v/>
      </c>
      <c r="Y141" s="34" t="str">
        <f t="shared" si="25"/>
        <v/>
      </c>
      <c r="Z141" s="35" t="str">
        <f t="shared" si="26"/>
        <v/>
      </c>
      <c r="AA141" s="36" t="str">
        <f t="shared" si="21"/>
        <v/>
      </c>
      <c r="AC141" s="41" t="str">
        <f>IF($B141="", "", IF(OR($B141&lt;'Intro &amp; Setup'!$BM$3, $B141&gt;'Intro &amp; Setup'!$BM$5), "X", ""))</f>
        <v/>
      </c>
      <c r="AE141" s="41" t="str">
        <f t="shared" si="22"/>
        <v/>
      </c>
      <c r="AG141" s="41" t="str">
        <f>IF($F141="", "", IF(COUNTIF('Intro &amp; Setup'!$T$17:$T$26, $F141)=0, "X", ""))</f>
        <v/>
      </c>
      <c r="AI141" s="41" t="str">
        <f t="shared" si="23"/>
        <v/>
      </c>
    </row>
    <row r="142" spans="1:35" x14ac:dyDescent="0.25">
      <c r="A142" s="21"/>
      <c r="B142" s="238"/>
      <c r="C142" s="239"/>
      <c r="D142" s="239"/>
      <c r="E142" s="239"/>
      <c r="F142" s="240"/>
      <c r="G142" s="239"/>
      <c r="H142" s="241"/>
      <c r="I142" s="21"/>
      <c r="L142" s="68" t="str">
        <f t="shared" si="24"/>
        <v/>
      </c>
      <c r="N142" s="71" t="str">
        <f>IF($L142="", "", IFERROR(INDEX('Intro &amp; Setup'!$J$23:$J$32, MATCH($L142, 'Intro &amp; Setup'!$B$23:$B$32, 0)), ""))</f>
        <v/>
      </c>
      <c r="O142" s="71" t="str">
        <f>IF($L142="", "", IFERROR(INDEX('Intro &amp; Setup'!$N$23:$N$32, MATCH($L142, 'Intro &amp; Setup'!$B$23:$B$32, 0)), ""))</f>
        <v/>
      </c>
      <c r="Q142" s="63" t="str">
        <f>IF($H142="", "", SUM($H$11:$H142))</f>
        <v/>
      </c>
      <c r="R142" s="28" t="str">
        <f>IF($L142="", "", SUMIF($L$11:$L142, $L142, $H$11:$H142))</f>
        <v/>
      </c>
      <c r="S142" s="27" t="str">
        <f>IF('Intro &amp; Setup'!$BM$13='Intro &amp; Setup'!$BM$12, $R142, $Q142)</f>
        <v/>
      </c>
      <c r="T142" s="28" t="str">
        <f t="shared" si="18"/>
        <v/>
      </c>
      <c r="U142" s="8" t="str">
        <f t="shared" si="19"/>
        <v/>
      </c>
      <c r="V142" s="28" t="str">
        <f>IF($T142="", "", $T142-SUM($V$11:$V141))</f>
        <v/>
      </c>
      <c r="W142" s="28" t="str">
        <f>IF($U142="", "", $U142-SUM($W$11:$W141))</f>
        <v/>
      </c>
      <c r="X142" s="28" t="str">
        <f t="shared" si="20"/>
        <v/>
      </c>
      <c r="Y142" s="34" t="str">
        <f t="shared" si="25"/>
        <v/>
      </c>
      <c r="Z142" s="35" t="str">
        <f t="shared" si="26"/>
        <v/>
      </c>
      <c r="AA142" s="36" t="str">
        <f t="shared" si="21"/>
        <v/>
      </c>
      <c r="AC142" s="41" t="str">
        <f>IF($B142="", "", IF(OR($B142&lt;'Intro &amp; Setup'!$BM$3, $B142&gt;'Intro &amp; Setup'!$BM$5), "X", ""))</f>
        <v/>
      </c>
      <c r="AE142" s="41" t="str">
        <f t="shared" si="22"/>
        <v/>
      </c>
      <c r="AG142" s="41" t="str">
        <f>IF($F142="", "", IF(COUNTIF('Intro &amp; Setup'!$T$17:$T$26, $F142)=0, "X", ""))</f>
        <v/>
      </c>
      <c r="AI142" s="41" t="str">
        <f t="shared" si="23"/>
        <v/>
      </c>
    </row>
    <row r="143" spans="1:35" x14ac:dyDescent="0.25">
      <c r="A143" s="21"/>
      <c r="B143" s="238"/>
      <c r="C143" s="239"/>
      <c r="D143" s="239"/>
      <c r="E143" s="239"/>
      <c r="F143" s="240"/>
      <c r="G143" s="239"/>
      <c r="H143" s="241"/>
      <c r="I143" s="21"/>
      <c r="L143" s="68" t="str">
        <f t="shared" si="24"/>
        <v/>
      </c>
      <c r="N143" s="71" t="str">
        <f>IF($L143="", "", IFERROR(INDEX('Intro &amp; Setup'!$J$23:$J$32, MATCH($L143, 'Intro &amp; Setup'!$B$23:$B$32, 0)), ""))</f>
        <v/>
      </c>
      <c r="O143" s="71" t="str">
        <f>IF($L143="", "", IFERROR(INDEX('Intro &amp; Setup'!$N$23:$N$32, MATCH($L143, 'Intro &amp; Setup'!$B$23:$B$32, 0)), ""))</f>
        <v/>
      </c>
      <c r="Q143" s="63" t="str">
        <f>IF($H143="", "", SUM($H$11:$H143))</f>
        <v/>
      </c>
      <c r="R143" s="28" t="str">
        <f>IF($L143="", "", SUMIF($L$11:$L143, $L143, $H$11:$H143))</f>
        <v/>
      </c>
      <c r="S143" s="27" t="str">
        <f>IF('Intro &amp; Setup'!$BM$13='Intro &amp; Setup'!$BM$12, $R143, $Q143)</f>
        <v/>
      </c>
      <c r="T143" s="28" t="str">
        <f t="shared" si="18"/>
        <v/>
      </c>
      <c r="U143" s="8" t="str">
        <f t="shared" si="19"/>
        <v/>
      </c>
      <c r="V143" s="28" t="str">
        <f>IF($T143="", "", $T143-SUM($V$11:$V142))</f>
        <v/>
      </c>
      <c r="W143" s="28" t="str">
        <f>IF($U143="", "", $U143-SUM($W$11:$W142))</f>
        <v/>
      </c>
      <c r="X143" s="28" t="str">
        <f t="shared" si="20"/>
        <v/>
      </c>
      <c r="Y143" s="34" t="str">
        <f t="shared" si="25"/>
        <v/>
      </c>
      <c r="Z143" s="35" t="str">
        <f t="shared" si="26"/>
        <v/>
      </c>
      <c r="AA143" s="36" t="str">
        <f t="shared" si="21"/>
        <v/>
      </c>
      <c r="AC143" s="41" t="str">
        <f>IF($B143="", "", IF(OR($B143&lt;'Intro &amp; Setup'!$BM$3, $B143&gt;'Intro &amp; Setup'!$BM$5), "X", ""))</f>
        <v/>
      </c>
      <c r="AE143" s="41" t="str">
        <f t="shared" si="22"/>
        <v/>
      </c>
      <c r="AG143" s="41" t="str">
        <f>IF($F143="", "", IF(COUNTIF('Intro &amp; Setup'!$T$17:$T$26, $F143)=0, "X", ""))</f>
        <v/>
      </c>
      <c r="AI143" s="41" t="str">
        <f t="shared" si="23"/>
        <v/>
      </c>
    </row>
    <row r="144" spans="1:35" x14ac:dyDescent="0.25">
      <c r="A144" s="21"/>
      <c r="B144" s="238"/>
      <c r="C144" s="239"/>
      <c r="D144" s="239"/>
      <c r="E144" s="239"/>
      <c r="F144" s="240"/>
      <c r="G144" s="239"/>
      <c r="H144" s="241"/>
      <c r="I144" s="21"/>
      <c r="L144" s="68" t="str">
        <f t="shared" si="24"/>
        <v/>
      </c>
      <c r="N144" s="71" t="str">
        <f>IF($L144="", "", IFERROR(INDEX('Intro &amp; Setup'!$J$23:$J$32, MATCH($L144, 'Intro &amp; Setup'!$B$23:$B$32, 0)), ""))</f>
        <v/>
      </c>
      <c r="O144" s="71" t="str">
        <f>IF($L144="", "", IFERROR(INDEX('Intro &amp; Setup'!$N$23:$N$32, MATCH($L144, 'Intro &amp; Setup'!$B$23:$B$32, 0)), ""))</f>
        <v/>
      </c>
      <c r="Q144" s="63" t="str">
        <f>IF($H144="", "", SUM($H$11:$H144))</f>
        <v/>
      </c>
      <c r="R144" s="28" t="str">
        <f>IF($L144="", "", SUMIF($L$11:$L144, $L144, $H$11:$H144))</f>
        <v/>
      </c>
      <c r="S144" s="27" t="str">
        <f>IF('Intro &amp; Setup'!$BM$13='Intro &amp; Setup'!$BM$12, $R144, $Q144)</f>
        <v/>
      </c>
      <c r="T144" s="28" t="str">
        <f t="shared" si="18"/>
        <v/>
      </c>
      <c r="U144" s="8" t="str">
        <f t="shared" si="19"/>
        <v/>
      </c>
      <c r="V144" s="28" t="str">
        <f>IF($T144="", "", $T144-SUM($V$11:$V143))</f>
        <v/>
      </c>
      <c r="W144" s="28" t="str">
        <f>IF($U144="", "", $U144-SUM($W$11:$W143))</f>
        <v/>
      </c>
      <c r="X144" s="28" t="str">
        <f t="shared" si="20"/>
        <v/>
      </c>
      <c r="Y144" s="34" t="str">
        <f t="shared" si="25"/>
        <v/>
      </c>
      <c r="Z144" s="35" t="str">
        <f t="shared" si="26"/>
        <v/>
      </c>
      <c r="AA144" s="36" t="str">
        <f t="shared" si="21"/>
        <v/>
      </c>
      <c r="AC144" s="41" t="str">
        <f>IF($B144="", "", IF(OR($B144&lt;'Intro &amp; Setup'!$BM$3, $B144&gt;'Intro &amp; Setup'!$BM$5), "X", ""))</f>
        <v/>
      </c>
      <c r="AE144" s="41" t="str">
        <f t="shared" si="22"/>
        <v/>
      </c>
      <c r="AG144" s="41" t="str">
        <f>IF($F144="", "", IF(COUNTIF('Intro &amp; Setup'!$T$17:$T$26, $F144)=0, "X", ""))</f>
        <v/>
      </c>
      <c r="AI144" s="41" t="str">
        <f t="shared" si="23"/>
        <v/>
      </c>
    </row>
    <row r="145" spans="1:35" x14ac:dyDescent="0.25">
      <c r="A145" s="21"/>
      <c r="B145" s="238"/>
      <c r="C145" s="239"/>
      <c r="D145" s="239"/>
      <c r="E145" s="239"/>
      <c r="F145" s="240"/>
      <c r="G145" s="239"/>
      <c r="H145" s="241"/>
      <c r="I145" s="21"/>
      <c r="L145" s="68" t="str">
        <f t="shared" si="24"/>
        <v/>
      </c>
      <c r="N145" s="71" t="str">
        <f>IF($L145="", "", IFERROR(INDEX('Intro &amp; Setup'!$J$23:$J$32, MATCH($L145, 'Intro &amp; Setup'!$B$23:$B$32, 0)), ""))</f>
        <v/>
      </c>
      <c r="O145" s="71" t="str">
        <f>IF($L145="", "", IFERROR(INDEX('Intro &amp; Setup'!$N$23:$N$32, MATCH($L145, 'Intro &amp; Setup'!$B$23:$B$32, 0)), ""))</f>
        <v/>
      </c>
      <c r="Q145" s="63" t="str">
        <f>IF($H145="", "", SUM($H$11:$H145))</f>
        <v/>
      </c>
      <c r="R145" s="28" t="str">
        <f>IF($L145="", "", SUMIF($L$11:$L145, $L145, $H$11:$H145))</f>
        <v/>
      </c>
      <c r="S145" s="27" t="str">
        <f>IF('Intro &amp; Setup'!$BM$13='Intro &amp; Setup'!$BM$12, $R145, $Q145)</f>
        <v/>
      </c>
      <c r="T145" s="28" t="str">
        <f t="shared" si="18"/>
        <v/>
      </c>
      <c r="U145" s="8" t="str">
        <f t="shared" si="19"/>
        <v/>
      </c>
      <c r="V145" s="28" t="str">
        <f>IF($T145="", "", $T145-SUM($V$11:$V144))</f>
        <v/>
      </c>
      <c r="W145" s="28" t="str">
        <f>IF($U145="", "", $U145-SUM($W$11:$W144))</f>
        <v/>
      </c>
      <c r="X145" s="28" t="str">
        <f t="shared" si="20"/>
        <v/>
      </c>
      <c r="Y145" s="34" t="str">
        <f t="shared" si="25"/>
        <v/>
      </c>
      <c r="Z145" s="35" t="str">
        <f t="shared" si="26"/>
        <v/>
      </c>
      <c r="AA145" s="36" t="str">
        <f t="shared" si="21"/>
        <v/>
      </c>
      <c r="AC145" s="41" t="str">
        <f>IF($B145="", "", IF(OR($B145&lt;'Intro &amp; Setup'!$BM$3, $B145&gt;'Intro &amp; Setup'!$BM$5), "X", ""))</f>
        <v/>
      </c>
      <c r="AE145" s="41" t="str">
        <f t="shared" si="22"/>
        <v/>
      </c>
      <c r="AG145" s="41" t="str">
        <f>IF($F145="", "", IF(COUNTIF('Intro &amp; Setup'!$T$17:$T$26, $F145)=0, "X", ""))</f>
        <v/>
      </c>
      <c r="AI145" s="41" t="str">
        <f t="shared" si="23"/>
        <v/>
      </c>
    </row>
    <row r="146" spans="1:35" x14ac:dyDescent="0.25">
      <c r="A146" s="21"/>
      <c r="B146" s="238"/>
      <c r="C146" s="239"/>
      <c r="D146" s="239"/>
      <c r="E146" s="239"/>
      <c r="F146" s="240"/>
      <c r="G146" s="239"/>
      <c r="H146" s="241"/>
      <c r="I146" s="21"/>
      <c r="L146" s="68" t="str">
        <f t="shared" si="24"/>
        <v/>
      </c>
      <c r="N146" s="71" t="str">
        <f>IF($L146="", "", IFERROR(INDEX('Intro &amp; Setup'!$J$23:$J$32, MATCH($L146, 'Intro &amp; Setup'!$B$23:$B$32, 0)), ""))</f>
        <v/>
      </c>
      <c r="O146" s="71" t="str">
        <f>IF($L146="", "", IFERROR(INDEX('Intro &amp; Setup'!$N$23:$N$32, MATCH($L146, 'Intro &amp; Setup'!$B$23:$B$32, 0)), ""))</f>
        <v/>
      </c>
      <c r="Q146" s="63" t="str">
        <f>IF($H146="", "", SUM($H$11:$H146))</f>
        <v/>
      </c>
      <c r="R146" s="28" t="str">
        <f>IF($L146="", "", SUMIF($L$11:$L146, $L146, $H$11:$H146))</f>
        <v/>
      </c>
      <c r="S146" s="27" t="str">
        <f>IF('Intro &amp; Setup'!$BM$13='Intro &amp; Setup'!$BM$12, $R146, $Q146)</f>
        <v/>
      </c>
      <c r="T146" s="28" t="str">
        <f t="shared" si="18"/>
        <v/>
      </c>
      <c r="U146" s="8" t="str">
        <f t="shared" si="19"/>
        <v/>
      </c>
      <c r="V146" s="28" t="str">
        <f>IF($T146="", "", $T146-SUM($V$11:$V145))</f>
        <v/>
      </c>
      <c r="W146" s="28" t="str">
        <f>IF($U146="", "", $U146-SUM($W$11:$W145))</f>
        <v/>
      </c>
      <c r="X146" s="28" t="str">
        <f t="shared" si="20"/>
        <v/>
      </c>
      <c r="Y146" s="34" t="str">
        <f t="shared" si="25"/>
        <v/>
      </c>
      <c r="Z146" s="35" t="str">
        <f t="shared" si="26"/>
        <v/>
      </c>
      <c r="AA146" s="36" t="str">
        <f t="shared" si="21"/>
        <v/>
      </c>
      <c r="AC146" s="41" t="str">
        <f>IF($B146="", "", IF(OR($B146&lt;'Intro &amp; Setup'!$BM$3, $B146&gt;'Intro &amp; Setup'!$BM$5), "X", ""))</f>
        <v/>
      </c>
      <c r="AE146" s="41" t="str">
        <f t="shared" si="22"/>
        <v/>
      </c>
      <c r="AG146" s="41" t="str">
        <f>IF($F146="", "", IF(COUNTIF('Intro &amp; Setup'!$T$17:$T$26, $F146)=0, "X", ""))</f>
        <v/>
      </c>
      <c r="AI146" s="41" t="str">
        <f t="shared" si="23"/>
        <v/>
      </c>
    </row>
    <row r="147" spans="1:35" x14ac:dyDescent="0.25">
      <c r="A147" s="21"/>
      <c r="B147" s="238"/>
      <c r="C147" s="239"/>
      <c r="D147" s="239"/>
      <c r="E147" s="239"/>
      <c r="F147" s="240"/>
      <c r="G147" s="239"/>
      <c r="H147" s="241"/>
      <c r="I147" s="21"/>
      <c r="L147" s="68" t="str">
        <f t="shared" si="24"/>
        <v/>
      </c>
      <c r="N147" s="71" t="str">
        <f>IF($L147="", "", IFERROR(INDEX('Intro &amp; Setup'!$J$23:$J$32, MATCH($L147, 'Intro &amp; Setup'!$B$23:$B$32, 0)), ""))</f>
        <v/>
      </c>
      <c r="O147" s="71" t="str">
        <f>IF($L147="", "", IFERROR(INDEX('Intro &amp; Setup'!$N$23:$N$32, MATCH($L147, 'Intro &amp; Setup'!$B$23:$B$32, 0)), ""))</f>
        <v/>
      </c>
      <c r="Q147" s="63" t="str">
        <f>IF($H147="", "", SUM($H$11:$H147))</f>
        <v/>
      </c>
      <c r="R147" s="28" t="str">
        <f>IF($L147="", "", SUMIF($L$11:$L147, $L147, $H$11:$H147))</f>
        <v/>
      </c>
      <c r="S147" s="27" t="str">
        <f>IF('Intro &amp; Setup'!$BM$13='Intro &amp; Setup'!$BM$12, $R147, $Q147)</f>
        <v/>
      </c>
      <c r="T147" s="28" t="str">
        <f t="shared" si="18"/>
        <v/>
      </c>
      <c r="U147" s="8" t="str">
        <f t="shared" si="19"/>
        <v/>
      </c>
      <c r="V147" s="28" t="str">
        <f>IF($T147="", "", $T147-SUM($V$11:$V146))</f>
        <v/>
      </c>
      <c r="W147" s="28" t="str">
        <f>IF($U147="", "", $U147-SUM($W$11:$W146))</f>
        <v/>
      </c>
      <c r="X147" s="28" t="str">
        <f t="shared" si="20"/>
        <v/>
      </c>
      <c r="Y147" s="34" t="str">
        <f t="shared" si="25"/>
        <v/>
      </c>
      <c r="Z147" s="35" t="str">
        <f t="shared" si="26"/>
        <v/>
      </c>
      <c r="AA147" s="36" t="str">
        <f t="shared" si="21"/>
        <v/>
      </c>
      <c r="AC147" s="41" t="str">
        <f>IF($B147="", "", IF(OR($B147&lt;'Intro &amp; Setup'!$BM$3, $B147&gt;'Intro &amp; Setup'!$BM$5), "X", ""))</f>
        <v/>
      </c>
      <c r="AE147" s="41" t="str">
        <f t="shared" si="22"/>
        <v/>
      </c>
      <c r="AG147" s="41" t="str">
        <f>IF($F147="", "", IF(COUNTIF('Intro &amp; Setup'!$T$17:$T$26, $F147)=0, "X", ""))</f>
        <v/>
      </c>
      <c r="AI147" s="41" t="str">
        <f t="shared" si="23"/>
        <v/>
      </c>
    </row>
    <row r="148" spans="1:35" x14ac:dyDescent="0.25">
      <c r="A148" s="21"/>
      <c r="B148" s="238"/>
      <c r="C148" s="239"/>
      <c r="D148" s="239"/>
      <c r="E148" s="239"/>
      <c r="F148" s="240"/>
      <c r="G148" s="239"/>
      <c r="H148" s="241"/>
      <c r="I148" s="21"/>
      <c r="L148" s="68" t="str">
        <f t="shared" si="24"/>
        <v/>
      </c>
      <c r="N148" s="71" t="str">
        <f>IF($L148="", "", IFERROR(INDEX('Intro &amp; Setup'!$J$23:$J$32, MATCH($L148, 'Intro &amp; Setup'!$B$23:$B$32, 0)), ""))</f>
        <v/>
      </c>
      <c r="O148" s="71" t="str">
        <f>IF($L148="", "", IFERROR(INDEX('Intro &amp; Setup'!$N$23:$N$32, MATCH($L148, 'Intro &amp; Setup'!$B$23:$B$32, 0)), ""))</f>
        <v/>
      </c>
      <c r="Q148" s="63" t="str">
        <f>IF($H148="", "", SUM($H$11:$H148))</f>
        <v/>
      </c>
      <c r="R148" s="28" t="str">
        <f>IF($L148="", "", SUMIF($L$11:$L148, $L148, $H$11:$H148))</f>
        <v/>
      </c>
      <c r="S148" s="27" t="str">
        <f>IF('Intro &amp; Setup'!$BM$13='Intro &amp; Setup'!$BM$12, $R148, $Q148)</f>
        <v/>
      </c>
      <c r="T148" s="28" t="str">
        <f t="shared" si="18"/>
        <v/>
      </c>
      <c r="U148" s="8" t="str">
        <f t="shared" si="19"/>
        <v/>
      </c>
      <c r="V148" s="28" t="str">
        <f>IF($T148="", "", $T148-SUM($V$11:$V147))</f>
        <v/>
      </c>
      <c r="W148" s="28" t="str">
        <f>IF($U148="", "", $U148-SUM($W$11:$W147))</f>
        <v/>
      </c>
      <c r="X148" s="28" t="str">
        <f t="shared" si="20"/>
        <v/>
      </c>
      <c r="Y148" s="34" t="str">
        <f t="shared" si="25"/>
        <v/>
      </c>
      <c r="Z148" s="35" t="str">
        <f t="shared" si="26"/>
        <v/>
      </c>
      <c r="AA148" s="36" t="str">
        <f t="shared" si="21"/>
        <v/>
      </c>
      <c r="AC148" s="41" t="str">
        <f>IF($B148="", "", IF(OR($B148&lt;'Intro &amp; Setup'!$BM$3, $B148&gt;'Intro &amp; Setup'!$BM$5), "X", ""))</f>
        <v/>
      </c>
      <c r="AE148" s="41" t="str">
        <f t="shared" si="22"/>
        <v/>
      </c>
      <c r="AG148" s="41" t="str">
        <f>IF($F148="", "", IF(COUNTIF('Intro &amp; Setup'!$T$17:$T$26, $F148)=0, "X", ""))</f>
        <v/>
      </c>
      <c r="AI148" s="41" t="str">
        <f t="shared" si="23"/>
        <v/>
      </c>
    </row>
    <row r="149" spans="1:35" x14ac:dyDescent="0.25">
      <c r="A149" s="21"/>
      <c r="B149" s="238"/>
      <c r="C149" s="239"/>
      <c r="D149" s="239"/>
      <c r="E149" s="239"/>
      <c r="F149" s="240"/>
      <c r="G149" s="239"/>
      <c r="H149" s="241"/>
      <c r="I149" s="21"/>
      <c r="L149" s="68" t="str">
        <f t="shared" si="24"/>
        <v/>
      </c>
      <c r="N149" s="71" t="str">
        <f>IF($L149="", "", IFERROR(INDEX('Intro &amp; Setup'!$J$23:$J$32, MATCH($L149, 'Intro &amp; Setup'!$B$23:$B$32, 0)), ""))</f>
        <v/>
      </c>
      <c r="O149" s="71" t="str">
        <f>IF($L149="", "", IFERROR(INDEX('Intro &amp; Setup'!$N$23:$N$32, MATCH($L149, 'Intro &amp; Setup'!$B$23:$B$32, 0)), ""))</f>
        <v/>
      </c>
      <c r="Q149" s="63" t="str">
        <f>IF($H149="", "", SUM($H$11:$H149))</f>
        <v/>
      </c>
      <c r="R149" s="28" t="str">
        <f>IF($L149="", "", SUMIF($L$11:$L149, $L149, $H$11:$H149))</f>
        <v/>
      </c>
      <c r="S149" s="27" t="str">
        <f>IF('Intro &amp; Setup'!$BM$13='Intro &amp; Setup'!$BM$12, $R149, $Q149)</f>
        <v/>
      </c>
      <c r="T149" s="28" t="str">
        <f t="shared" si="18"/>
        <v/>
      </c>
      <c r="U149" s="8" t="str">
        <f t="shared" si="19"/>
        <v/>
      </c>
      <c r="V149" s="28" t="str">
        <f>IF($T149="", "", $T149-SUM($V$11:$V148))</f>
        <v/>
      </c>
      <c r="W149" s="28" t="str">
        <f>IF($U149="", "", $U149-SUM($W$11:$W148))</f>
        <v/>
      </c>
      <c r="X149" s="28" t="str">
        <f t="shared" si="20"/>
        <v/>
      </c>
      <c r="Y149" s="34" t="str">
        <f t="shared" si="25"/>
        <v/>
      </c>
      <c r="Z149" s="35" t="str">
        <f t="shared" si="26"/>
        <v/>
      </c>
      <c r="AA149" s="36" t="str">
        <f t="shared" si="21"/>
        <v/>
      </c>
      <c r="AC149" s="41" t="str">
        <f>IF($B149="", "", IF(OR($B149&lt;'Intro &amp; Setup'!$BM$3, $B149&gt;'Intro &amp; Setup'!$BM$5), "X", ""))</f>
        <v/>
      </c>
      <c r="AE149" s="41" t="str">
        <f t="shared" si="22"/>
        <v/>
      </c>
      <c r="AG149" s="41" t="str">
        <f>IF($F149="", "", IF(COUNTIF('Intro &amp; Setup'!$T$17:$T$26, $F149)=0, "X", ""))</f>
        <v/>
      </c>
      <c r="AI149" s="41" t="str">
        <f t="shared" si="23"/>
        <v/>
      </c>
    </row>
    <row r="150" spans="1:35" x14ac:dyDescent="0.25">
      <c r="A150" s="21"/>
      <c r="B150" s="238"/>
      <c r="C150" s="239"/>
      <c r="D150" s="239"/>
      <c r="E150" s="239"/>
      <c r="F150" s="240"/>
      <c r="G150" s="239"/>
      <c r="H150" s="241"/>
      <c r="I150" s="21"/>
      <c r="L150" s="68" t="str">
        <f t="shared" si="24"/>
        <v/>
      </c>
      <c r="N150" s="71" t="str">
        <f>IF($L150="", "", IFERROR(INDEX('Intro &amp; Setup'!$J$23:$J$32, MATCH($L150, 'Intro &amp; Setup'!$B$23:$B$32, 0)), ""))</f>
        <v/>
      </c>
      <c r="O150" s="71" t="str">
        <f>IF($L150="", "", IFERROR(INDEX('Intro &amp; Setup'!$N$23:$N$32, MATCH($L150, 'Intro &amp; Setup'!$B$23:$B$32, 0)), ""))</f>
        <v/>
      </c>
      <c r="Q150" s="63" t="str">
        <f>IF($H150="", "", SUM($H$11:$H150))</f>
        <v/>
      </c>
      <c r="R150" s="28" t="str">
        <f>IF($L150="", "", SUMIF($L$11:$L150, $L150, $H$11:$H150))</f>
        <v/>
      </c>
      <c r="S150" s="27" t="str">
        <f>IF('Intro &amp; Setup'!$BM$13='Intro &amp; Setup'!$BM$12, $R150, $Q150)</f>
        <v/>
      </c>
      <c r="T150" s="28" t="str">
        <f t="shared" si="18"/>
        <v/>
      </c>
      <c r="U150" s="8" t="str">
        <f t="shared" si="19"/>
        <v/>
      </c>
      <c r="V150" s="28" t="str">
        <f>IF($T150="", "", $T150-SUM($V$11:$V149))</f>
        <v/>
      </c>
      <c r="W150" s="28" t="str">
        <f>IF($U150="", "", $U150-SUM($W$11:$W149))</f>
        <v/>
      </c>
      <c r="X150" s="28" t="str">
        <f t="shared" si="20"/>
        <v/>
      </c>
      <c r="Y150" s="34" t="str">
        <f t="shared" si="25"/>
        <v/>
      </c>
      <c r="Z150" s="35" t="str">
        <f t="shared" si="26"/>
        <v/>
      </c>
      <c r="AA150" s="36" t="str">
        <f t="shared" si="21"/>
        <v/>
      </c>
      <c r="AC150" s="41" t="str">
        <f>IF($B150="", "", IF(OR($B150&lt;'Intro &amp; Setup'!$BM$3, $B150&gt;'Intro &amp; Setup'!$BM$5), "X", ""))</f>
        <v/>
      </c>
      <c r="AE150" s="41" t="str">
        <f t="shared" si="22"/>
        <v/>
      </c>
      <c r="AG150" s="41" t="str">
        <f>IF($F150="", "", IF(COUNTIF('Intro &amp; Setup'!$T$17:$T$26, $F150)=0, "X", ""))</f>
        <v/>
      </c>
      <c r="AI150" s="41" t="str">
        <f t="shared" si="23"/>
        <v/>
      </c>
    </row>
    <row r="151" spans="1:35" x14ac:dyDescent="0.25">
      <c r="A151" s="21"/>
      <c r="B151" s="238"/>
      <c r="C151" s="239"/>
      <c r="D151" s="239"/>
      <c r="E151" s="239"/>
      <c r="F151" s="240"/>
      <c r="G151" s="239"/>
      <c r="H151" s="241"/>
      <c r="I151" s="21"/>
      <c r="L151" s="68" t="str">
        <f t="shared" si="24"/>
        <v/>
      </c>
      <c r="N151" s="71" t="str">
        <f>IF($L151="", "", IFERROR(INDEX('Intro &amp; Setup'!$J$23:$J$32, MATCH($L151, 'Intro &amp; Setup'!$B$23:$B$32, 0)), ""))</f>
        <v/>
      </c>
      <c r="O151" s="71" t="str">
        <f>IF($L151="", "", IFERROR(INDEX('Intro &amp; Setup'!$N$23:$N$32, MATCH($L151, 'Intro &amp; Setup'!$B$23:$B$32, 0)), ""))</f>
        <v/>
      </c>
      <c r="Q151" s="63" t="str">
        <f>IF($H151="", "", SUM($H$11:$H151))</f>
        <v/>
      </c>
      <c r="R151" s="28" t="str">
        <f>IF($L151="", "", SUMIF($L$11:$L151, $L151, $H$11:$H151))</f>
        <v/>
      </c>
      <c r="S151" s="27" t="str">
        <f>IF('Intro &amp; Setup'!$BM$13='Intro &amp; Setup'!$BM$12, $R151, $Q151)</f>
        <v/>
      </c>
      <c r="T151" s="28" t="str">
        <f t="shared" si="18"/>
        <v/>
      </c>
      <c r="U151" s="8" t="str">
        <f t="shared" si="19"/>
        <v/>
      </c>
      <c r="V151" s="28" t="str">
        <f>IF($T151="", "", $T151-SUM($V$11:$V150))</f>
        <v/>
      </c>
      <c r="W151" s="28" t="str">
        <f>IF($U151="", "", $U151-SUM($W$11:$W150))</f>
        <v/>
      </c>
      <c r="X151" s="28" t="str">
        <f t="shared" si="20"/>
        <v/>
      </c>
      <c r="Y151" s="34" t="str">
        <f t="shared" si="25"/>
        <v/>
      </c>
      <c r="Z151" s="35" t="str">
        <f t="shared" si="26"/>
        <v/>
      </c>
      <c r="AA151" s="36" t="str">
        <f t="shared" si="21"/>
        <v/>
      </c>
      <c r="AC151" s="41" t="str">
        <f>IF($B151="", "", IF(OR($B151&lt;'Intro &amp; Setup'!$BM$3, $B151&gt;'Intro &amp; Setup'!$BM$5), "X", ""))</f>
        <v/>
      </c>
      <c r="AE151" s="41" t="str">
        <f t="shared" si="22"/>
        <v/>
      </c>
      <c r="AG151" s="41" t="str">
        <f>IF($F151="", "", IF(COUNTIF('Intro &amp; Setup'!$T$17:$T$26, $F151)=0, "X", ""))</f>
        <v/>
      </c>
      <c r="AI151" s="41" t="str">
        <f t="shared" si="23"/>
        <v/>
      </c>
    </row>
    <row r="152" spans="1:35" x14ac:dyDescent="0.25">
      <c r="A152" s="21"/>
      <c r="B152" s="238"/>
      <c r="C152" s="239"/>
      <c r="D152" s="239"/>
      <c r="E152" s="239"/>
      <c r="F152" s="240"/>
      <c r="G152" s="239"/>
      <c r="H152" s="241"/>
      <c r="I152" s="21"/>
      <c r="L152" s="68" t="str">
        <f t="shared" si="24"/>
        <v/>
      </c>
      <c r="N152" s="71" t="str">
        <f>IF($L152="", "", IFERROR(INDEX('Intro &amp; Setup'!$J$23:$J$32, MATCH($L152, 'Intro &amp; Setup'!$B$23:$B$32, 0)), ""))</f>
        <v/>
      </c>
      <c r="O152" s="71" t="str">
        <f>IF($L152="", "", IFERROR(INDEX('Intro &amp; Setup'!$N$23:$N$32, MATCH($L152, 'Intro &amp; Setup'!$B$23:$B$32, 0)), ""))</f>
        <v/>
      </c>
      <c r="Q152" s="63" t="str">
        <f>IF($H152="", "", SUM($H$11:$H152))</f>
        <v/>
      </c>
      <c r="R152" s="28" t="str">
        <f>IF($L152="", "", SUMIF($L$11:$L152, $L152, $H$11:$H152))</f>
        <v/>
      </c>
      <c r="S152" s="27" t="str">
        <f>IF('Intro &amp; Setup'!$BM$13='Intro &amp; Setup'!$BM$12, $R152, $Q152)</f>
        <v/>
      </c>
      <c r="T152" s="28" t="str">
        <f t="shared" si="18"/>
        <v/>
      </c>
      <c r="U152" s="8" t="str">
        <f t="shared" si="19"/>
        <v/>
      </c>
      <c r="V152" s="28" t="str">
        <f>IF($T152="", "", $T152-SUM($V$11:$V151))</f>
        <v/>
      </c>
      <c r="W152" s="28" t="str">
        <f>IF($U152="", "", $U152-SUM($W$11:$W151))</f>
        <v/>
      </c>
      <c r="X152" s="28" t="str">
        <f t="shared" si="20"/>
        <v/>
      </c>
      <c r="Y152" s="34" t="str">
        <f t="shared" si="25"/>
        <v/>
      </c>
      <c r="Z152" s="35" t="str">
        <f t="shared" si="26"/>
        <v/>
      </c>
      <c r="AA152" s="36" t="str">
        <f t="shared" si="21"/>
        <v/>
      </c>
      <c r="AC152" s="41" t="str">
        <f>IF($B152="", "", IF(OR($B152&lt;'Intro &amp; Setup'!$BM$3, $B152&gt;'Intro &amp; Setup'!$BM$5), "X", ""))</f>
        <v/>
      </c>
      <c r="AE152" s="41" t="str">
        <f t="shared" si="22"/>
        <v/>
      </c>
      <c r="AG152" s="41" t="str">
        <f>IF($F152="", "", IF(COUNTIF('Intro &amp; Setup'!$T$17:$T$26, $F152)=0, "X", ""))</f>
        <v/>
      </c>
      <c r="AI152" s="41" t="str">
        <f t="shared" si="23"/>
        <v/>
      </c>
    </row>
    <row r="153" spans="1:35" x14ac:dyDescent="0.25">
      <c r="A153" s="21"/>
      <c r="B153" s="238"/>
      <c r="C153" s="239"/>
      <c r="D153" s="239"/>
      <c r="E153" s="239"/>
      <c r="F153" s="240"/>
      <c r="G153" s="239"/>
      <c r="H153" s="241"/>
      <c r="I153" s="21"/>
      <c r="L153" s="68" t="str">
        <f t="shared" si="24"/>
        <v/>
      </c>
      <c r="N153" s="71" t="str">
        <f>IF($L153="", "", IFERROR(INDEX('Intro &amp; Setup'!$J$23:$J$32, MATCH($L153, 'Intro &amp; Setup'!$B$23:$B$32, 0)), ""))</f>
        <v/>
      </c>
      <c r="O153" s="71" t="str">
        <f>IF($L153="", "", IFERROR(INDEX('Intro &amp; Setup'!$N$23:$N$32, MATCH($L153, 'Intro &amp; Setup'!$B$23:$B$32, 0)), ""))</f>
        <v/>
      </c>
      <c r="Q153" s="63" t="str">
        <f>IF($H153="", "", SUM($H$11:$H153))</f>
        <v/>
      </c>
      <c r="R153" s="28" t="str">
        <f>IF($L153="", "", SUMIF($L$11:$L153, $L153, $H$11:$H153))</f>
        <v/>
      </c>
      <c r="S153" s="27" t="str">
        <f>IF('Intro &amp; Setup'!$BM$13='Intro &amp; Setup'!$BM$12, $R153, $Q153)</f>
        <v/>
      </c>
      <c r="T153" s="28" t="str">
        <f t="shared" si="18"/>
        <v/>
      </c>
      <c r="U153" s="8" t="str">
        <f t="shared" si="19"/>
        <v/>
      </c>
      <c r="V153" s="28" t="str">
        <f>IF($T153="", "", $T153-SUM($V$11:$V152))</f>
        <v/>
      </c>
      <c r="W153" s="28" t="str">
        <f>IF($U153="", "", $U153-SUM($W$11:$W152))</f>
        <v/>
      </c>
      <c r="X153" s="28" t="str">
        <f t="shared" si="20"/>
        <v/>
      </c>
      <c r="Y153" s="34" t="str">
        <f t="shared" si="25"/>
        <v/>
      </c>
      <c r="Z153" s="35" t="str">
        <f t="shared" si="26"/>
        <v/>
      </c>
      <c r="AA153" s="36" t="str">
        <f t="shared" si="21"/>
        <v/>
      </c>
      <c r="AC153" s="41" t="str">
        <f>IF($B153="", "", IF(OR($B153&lt;'Intro &amp; Setup'!$BM$3, $B153&gt;'Intro &amp; Setup'!$BM$5), "X", ""))</f>
        <v/>
      </c>
      <c r="AE153" s="41" t="str">
        <f t="shared" si="22"/>
        <v/>
      </c>
      <c r="AG153" s="41" t="str">
        <f>IF($F153="", "", IF(COUNTIF('Intro &amp; Setup'!$T$17:$T$26, $F153)=0, "X", ""))</f>
        <v/>
      </c>
      <c r="AI153" s="41" t="str">
        <f t="shared" si="23"/>
        <v/>
      </c>
    </row>
    <row r="154" spans="1:35" x14ac:dyDescent="0.25">
      <c r="A154" s="21"/>
      <c r="B154" s="238"/>
      <c r="C154" s="239"/>
      <c r="D154" s="239"/>
      <c r="E154" s="239"/>
      <c r="F154" s="240"/>
      <c r="G154" s="239"/>
      <c r="H154" s="241"/>
      <c r="I154" s="21"/>
      <c r="L154" s="68" t="str">
        <f t="shared" si="24"/>
        <v/>
      </c>
      <c r="N154" s="71" t="str">
        <f>IF($L154="", "", IFERROR(INDEX('Intro &amp; Setup'!$J$23:$J$32, MATCH($L154, 'Intro &amp; Setup'!$B$23:$B$32, 0)), ""))</f>
        <v/>
      </c>
      <c r="O154" s="71" t="str">
        <f>IF($L154="", "", IFERROR(INDEX('Intro &amp; Setup'!$N$23:$N$32, MATCH($L154, 'Intro &amp; Setup'!$B$23:$B$32, 0)), ""))</f>
        <v/>
      </c>
      <c r="Q154" s="63" t="str">
        <f>IF($H154="", "", SUM($H$11:$H154))</f>
        <v/>
      </c>
      <c r="R154" s="28" t="str">
        <f>IF($L154="", "", SUMIF($L$11:$L154, $L154, $H$11:$H154))</f>
        <v/>
      </c>
      <c r="S154" s="27" t="str">
        <f>IF('Intro &amp; Setup'!$BM$13='Intro &amp; Setup'!$BM$12, $R154, $Q154)</f>
        <v/>
      </c>
      <c r="T154" s="28" t="str">
        <f t="shared" si="18"/>
        <v/>
      </c>
      <c r="U154" s="8" t="str">
        <f t="shared" si="19"/>
        <v/>
      </c>
      <c r="V154" s="28" t="str">
        <f>IF($T154="", "", $T154-SUM($V$11:$V153))</f>
        <v/>
      </c>
      <c r="W154" s="28" t="str">
        <f>IF($U154="", "", $U154-SUM($W$11:$W153))</f>
        <v/>
      </c>
      <c r="X154" s="28" t="str">
        <f t="shared" si="20"/>
        <v/>
      </c>
      <c r="Y154" s="34" t="str">
        <f t="shared" si="25"/>
        <v/>
      </c>
      <c r="Z154" s="35" t="str">
        <f t="shared" si="26"/>
        <v/>
      </c>
      <c r="AA154" s="36" t="str">
        <f t="shared" si="21"/>
        <v/>
      </c>
      <c r="AC154" s="41" t="str">
        <f>IF($B154="", "", IF(OR($B154&lt;'Intro &amp; Setup'!$BM$3, $B154&gt;'Intro &amp; Setup'!$BM$5), "X", ""))</f>
        <v/>
      </c>
      <c r="AE154" s="41" t="str">
        <f t="shared" si="22"/>
        <v/>
      </c>
      <c r="AG154" s="41" t="str">
        <f>IF($F154="", "", IF(COUNTIF('Intro &amp; Setup'!$T$17:$T$26, $F154)=0, "X", ""))</f>
        <v/>
      </c>
      <c r="AI154" s="41" t="str">
        <f t="shared" si="23"/>
        <v/>
      </c>
    </row>
    <row r="155" spans="1:35" x14ac:dyDescent="0.25">
      <c r="A155" s="21"/>
      <c r="B155" s="238"/>
      <c r="C155" s="239"/>
      <c r="D155" s="239"/>
      <c r="E155" s="239"/>
      <c r="F155" s="240"/>
      <c r="G155" s="239"/>
      <c r="H155" s="241"/>
      <c r="I155" s="21"/>
      <c r="L155" s="68" t="str">
        <f t="shared" si="24"/>
        <v/>
      </c>
      <c r="N155" s="71" t="str">
        <f>IF($L155="", "", IFERROR(INDEX('Intro &amp; Setup'!$J$23:$J$32, MATCH($L155, 'Intro &amp; Setup'!$B$23:$B$32, 0)), ""))</f>
        <v/>
      </c>
      <c r="O155" s="71" t="str">
        <f>IF($L155="", "", IFERROR(INDEX('Intro &amp; Setup'!$N$23:$N$32, MATCH($L155, 'Intro &amp; Setup'!$B$23:$B$32, 0)), ""))</f>
        <v/>
      </c>
      <c r="Q155" s="63" t="str">
        <f>IF($H155="", "", SUM($H$11:$H155))</f>
        <v/>
      </c>
      <c r="R155" s="28" t="str">
        <f>IF($L155="", "", SUMIF($L$11:$L155, $L155, $H$11:$H155))</f>
        <v/>
      </c>
      <c r="S155" s="27" t="str">
        <f>IF('Intro &amp; Setup'!$BM$13='Intro &amp; Setup'!$BM$12, $R155, $Q155)</f>
        <v/>
      </c>
      <c r="T155" s="28" t="str">
        <f t="shared" si="18"/>
        <v/>
      </c>
      <c r="U155" s="8" t="str">
        <f t="shared" si="19"/>
        <v/>
      </c>
      <c r="V155" s="28" t="str">
        <f>IF($T155="", "", $T155-SUM($V$11:$V154))</f>
        <v/>
      </c>
      <c r="W155" s="28" t="str">
        <f>IF($U155="", "", $U155-SUM($W$11:$W154))</f>
        <v/>
      </c>
      <c r="X155" s="28" t="str">
        <f t="shared" si="20"/>
        <v/>
      </c>
      <c r="Y155" s="34" t="str">
        <f t="shared" si="25"/>
        <v/>
      </c>
      <c r="Z155" s="35" t="str">
        <f t="shared" si="26"/>
        <v/>
      </c>
      <c r="AA155" s="36" t="str">
        <f t="shared" si="21"/>
        <v/>
      </c>
      <c r="AC155" s="41" t="str">
        <f>IF($B155="", "", IF(OR($B155&lt;'Intro &amp; Setup'!$BM$3, $B155&gt;'Intro &amp; Setup'!$BM$5), "X", ""))</f>
        <v/>
      </c>
      <c r="AE155" s="41" t="str">
        <f t="shared" si="22"/>
        <v/>
      </c>
      <c r="AG155" s="41" t="str">
        <f>IF($F155="", "", IF(COUNTIF('Intro &amp; Setup'!$T$17:$T$26, $F155)=0, "X", ""))</f>
        <v/>
      </c>
      <c r="AI155" s="41" t="str">
        <f t="shared" si="23"/>
        <v/>
      </c>
    </row>
    <row r="156" spans="1:35" x14ac:dyDescent="0.25">
      <c r="A156" s="21"/>
      <c r="B156" s="238"/>
      <c r="C156" s="239"/>
      <c r="D156" s="239"/>
      <c r="E156" s="239"/>
      <c r="F156" s="240"/>
      <c r="G156" s="239"/>
      <c r="H156" s="241"/>
      <c r="I156" s="21"/>
      <c r="L156" s="68" t="str">
        <f t="shared" si="24"/>
        <v/>
      </c>
      <c r="N156" s="71" t="str">
        <f>IF($L156="", "", IFERROR(INDEX('Intro &amp; Setup'!$J$23:$J$32, MATCH($L156, 'Intro &amp; Setup'!$B$23:$B$32, 0)), ""))</f>
        <v/>
      </c>
      <c r="O156" s="71" t="str">
        <f>IF($L156="", "", IFERROR(INDEX('Intro &amp; Setup'!$N$23:$N$32, MATCH($L156, 'Intro &amp; Setup'!$B$23:$B$32, 0)), ""))</f>
        <v/>
      </c>
      <c r="Q156" s="63" t="str">
        <f>IF($H156="", "", SUM($H$11:$H156))</f>
        <v/>
      </c>
      <c r="R156" s="28" t="str">
        <f>IF($L156="", "", SUMIF($L$11:$L156, $L156, $H$11:$H156))</f>
        <v/>
      </c>
      <c r="S156" s="27" t="str">
        <f>IF('Intro &amp; Setup'!$BM$13='Intro &amp; Setup'!$BM$12, $R156, $Q156)</f>
        <v/>
      </c>
      <c r="T156" s="28" t="str">
        <f t="shared" si="18"/>
        <v/>
      </c>
      <c r="U156" s="8" t="str">
        <f t="shared" si="19"/>
        <v/>
      </c>
      <c r="V156" s="28" t="str">
        <f>IF($T156="", "", $T156-SUM($V$11:$V155))</f>
        <v/>
      </c>
      <c r="W156" s="28" t="str">
        <f>IF($U156="", "", $U156-SUM($W$11:$W155))</f>
        <v/>
      </c>
      <c r="X156" s="28" t="str">
        <f t="shared" si="20"/>
        <v/>
      </c>
      <c r="Y156" s="34" t="str">
        <f t="shared" si="25"/>
        <v/>
      </c>
      <c r="Z156" s="35" t="str">
        <f t="shared" si="26"/>
        <v/>
      </c>
      <c r="AA156" s="36" t="str">
        <f t="shared" si="21"/>
        <v/>
      </c>
      <c r="AC156" s="41" t="str">
        <f>IF($B156="", "", IF(OR($B156&lt;'Intro &amp; Setup'!$BM$3, $B156&gt;'Intro &amp; Setup'!$BM$5), "X", ""))</f>
        <v/>
      </c>
      <c r="AE156" s="41" t="str">
        <f t="shared" si="22"/>
        <v/>
      </c>
      <c r="AG156" s="41" t="str">
        <f>IF($F156="", "", IF(COUNTIF('Intro &amp; Setup'!$T$17:$T$26, $F156)=0, "X", ""))</f>
        <v/>
      </c>
      <c r="AI156" s="41" t="str">
        <f t="shared" si="23"/>
        <v/>
      </c>
    </row>
    <row r="157" spans="1:35" x14ac:dyDescent="0.25">
      <c r="A157" s="21"/>
      <c r="B157" s="238"/>
      <c r="C157" s="239"/>
      <c r="D157" s="239"/>
      <c r="E157" s="239"/>
      <c r="F157" s="240"/>
      <c r="G157" s="239"/>
      <c r="H157" s="241"/>
      <c r="I157" s="21"/>
      <c r="L157" s="68" t="str">
        <f t="shared" si="24"/>
        <v/>
      </c>
      <c r="N157" s="71" t="str">
        <f>IF($L157="", "", IFERROR(INDEX('Intro &amp; Setup'!$J$23:$J$32, MATCH($L157, 'Intro &amp; Setup'!$B$23:$B$32, 0)), ""))</f>
        <v/>
      </c>
      <c r="O157" s="71" t="str">
        <f>IF($L157="", "", IFERROR(INDEX('Intro &amp; Setup'!$N$23:$N$32, MATCH($L157, 'Intro &amp; Setup'!$B$23:$B$32, 0)), ""))</f>
        <v/>
      </c>
      <c r="Q157" s="63" t="str">
        <f>IF($H157="", "", SUM($H$11:$H157))</f>
        <v/>
      </c>
      <c r="R157" s="28" t="str">
        <f>IF($L157="", "", SUMIF($L$11:$L157, $L157, $H$11:$H157))</f>
        <v/>
      </c>
      <c r="S157" s="27" t="str">
        <f>IF('Intro &amp; Setup'!$BM$13='Intro &amp; Setup'!$BM$12, $R157, $Q157)</f>
        <v/>
      </c>
      <c r="T157" s="28" t="str">
        <f t="shared" si="18"/>
        <v/>
      </c>
      <c r="U157" s="8" t="str">
        <f t="shared" si="19"/>
        <v/>
      </c>
      <c r="V157" s="28" t="str">
        <f>IF($T157="", "", $T157-SUM($V$11:$V156))</f>
        <v/>
      </c>
      <c r="W157" s="28" t="str">
        <f>IF($U157="", "", $U157-SUM($W$11:$W156))</f>
        <v/>
      </c>
      <c r="X157" s="28" t="str">
        <f t="shared" si="20"/>
        <v/>
      </c>
      <c r="Y157" s="34" t="str">
        <f t="shared" si="25"/>
        <v/>
      </c>
      <c r="Z157" s="35" t="str">
        <f t="shared" si="26"/>
        <v/>
      </c>
      <c r="AA157" s="36" t="str">
        <f t="shared" si="21"/>
        <v/>
      </c>
      <c r="AC157" s="41" t="str">
        <f>IF($B157="", "", IF(OR($B157&lt;'Intro &amp; Setup'!$BM$3, $B157&gt;'Intro &amp; Setup'!$BM$5), "X", ""))</f>
        <v/>
      </c>
      <c r="AE157" s="41" t="str">
        <f t="shared" si="22"/>
        <v/>
      </c>
      <c r="AG157" s="41" t="str">
        <f>IF($F157="", "", IF(COUNTIF('Intro &amp; Setup'!$T$17:$T$26, $F157)=0, "X", ""))</f>
        <v/>
      </c>
      <c r="AI157" s="41" t="str">
        <f t="shared" si="23"/>
        <v/>
      </c>
    </row>
    <row r="158" spans="1:35" x14ac:dyDescent="0.25">
      <c r="A158" s="21"/>
      <c r="B158" s="238"/>
      <c r="C158" s="239"/>
      <c r="D158" s="239"/>
      <c r="E158" s="239"/>
      <c r="F158" s="240"/>
      <c r="G158" s="239"/>
      <c r="H158" s="241"/>
      <c r="I158" s="21"/>
      <c r="L158" s="68" t="str">
        <f t="shared" si="24"/>
        <v/>
      </c>
      <c r="N158" s="71" t="str">
        <f>IF($L158="", "", IFERROR(INDEX('Intro &amp; Setup'!$J$23:$J$32, MATCH($L158, 'Intro &amp; Setup'!$B$23:$B$32, 0)), ""))</f>
        <v/>
      </c>
      <c r="O158" s="71" t="str">
        <f>IF($L158="", "", IFERROR(INDEX('Intro &amp; Setup'!$N$23:$N$32, MATCH($L158, 'Intro &amp; Setup'!$B$23:$B$32, 0)), ""))</f>
        <v/>
      </c>
      <c r="Q158" s="63" t="str">
        <f>IF($H158="", "", SUM($H$11:$H158))</f>
        <v/>
      </c>
      <c r="R158" s="28" t="str">
        <f>IF($L158="", "", SUMIF($L$11:$L158, $L158, $H$11:$H158))</f>
        <v/>
      </c>
      <c r="S158" s="27" t="str">
        <f>IF('Intro &amp; Setup'!$BM$13='Intro &amp; Setup'!$BM$12, $R158, $Q158)</f>
        <v/>
      </c>
      <c r="T158" s="28" t="str">
        <f t="shared" si="18"/>
        <v/>
      </c>
      <c r="U158" s="8" t="str">
        <f t="shared" si="19"/>
        <v/>
      </c>
      <c r="V158" s="28" t="str">
        <f>IF($T158="", "", $T158-SUM($V$11:$V157))</f>
        <v/>
      </c>
      <c r="W158" s="28" t="str">
        <f>IF($U158="", "", $U158-SUM($W$11:$W157))</f>
        <v/>
      </c>
      <c r="X158" s="28" t="str">
        <f t="shared" si="20"/>
        <v/>
      </c>
      <c r="Y158" s="34" t="str">
        <f t="shared" si="25"/>
        <v/>
      </c>
      <c r="Z158" s="35" t="str">
        <f t="shared" si="26"/>
        <v/>
      </c>
      <c r="AA158" s="36" t="str">
        <f t="shared" si="21"/>
        <v/>
      </c>
      <c r="AC158" s="41" t="str">
        <f>IF($B158="", "", IF(OR($B158&lt;'Intro &amp; Setup'!$BM$3, $B158&gt;'Intro &amp; Setup'!$BM$5), "X", ""))</f>
        <v/>
      </c>
      <c r="AE158" s="41" t="str">
        <f t="shared" si="22"/>
        <v/>
      </c>
      <c r="AG158" s="41" t="str">
        <f>IF($F158="", "", IF(COUNTIF('Intro &amp; Setup'!$T$17:$T$26, $F158)=0, "X", ""))</f>
        <v/>
      </c>
      <c r="AI158" s="41" t="str">
        <f t="shared" si="23"/>
        <v/>
      </c>
    </row>
    <row r="159" spans="1:35" x14ac:dyDescent="0.25">
      <c r="A159" s="21"/>
      <c r="B159" s="238"/>
      <c r="C159" s="239"/>
      <c r="D159" s="239"/>
      <c r="E159" s="239"/>
      <c r="F159" s="240"/>
      <c r="G159" s="239"/>
      <c r="H159" s="241"/>
      <c r="I159" s="21"/>
      <c r="L159" s="68" t="str">
        <f t="shared" si="24"/>
        <v/>
      </c>
      <c r="N159" s="71" t="str">
        <f>IF($L159="", "", IFERROR(INDEX('Intro &amp; Setup'!$J$23:$J$32, MATCH($L159, 'Intro &amp; Setup'!$B$23:$B$32, 0)), ""))</f>
        <v/>
      </c>
      <c r="O159" s="71" t="str">
        <f>IF($L159="", "", IFERROR(INDEX('Intro &amp; Setup'!$N$23:$N$32, MATCH($L159, 'Intro &amp; Setup'!$B$23:$B$32, 0)), ""))</f>
        <v/>
      </c>
      <c r="Q159" s="63" t="str">
        <f>IF($H159="", "", SUM($H$11:$H159))</f>
        <v/>
      </c>
      <c r="R159" s="28" t="str">
        <f>IF($L159="", "", SUMIF($L$11:$L159, $L159, $H$11:$H159))</f>
        <v/>
      </c>
      <c r="S159" s="27" t="str">
        <f>IF('Intro &amp; Setup'!$BM$13='Intro &amp; Setup'!$BM$12, $R159, $Q159)</f>
        <v/>
      </c>
      <c r="T159" s="28" t="str">
        <f t="shared" si="18"/>
        <v/>
      </c>
      <c r="U159" s="8" t="str">
        <f t="shared" si="19"/>
        <v/>
      </c>
      <c r="V159" s="28" t="str">
        <f>IF($T159="", "", $T159-SUM($V$11:$V158))</f>
        <v/>
      </c>
      <c r="W159" s="28" t="str">
        <f>IF($U159="", "", $U159-SUM($W$11:$W158))</f>
        <v/>
      </c>
      <c r="X159" s="28" t="str">
        <f t="shared" si="20"/>
        <v/>
      </c>
      <c r="Y159" s="34" t="str">
        <f t="shared" si="25"/>
        <v/>
      </c>
      <c r="Z159" s="35" t="str">
        <f t="shared" si="26"/>
        <v/>
      </c>
      <c r="AA159" s="36" t="str">
        <f t="shared" si="21"/>
        <v/>
      </c>
      <c r="AC159" s="41" t="str">
        <f>IF($B159="", "", IF(OR($B159&lt;'Intro &amp; Setup'!$BM$3, $B159&gt;'Intro &amp; Setup'!$BM$5), "X", ""))</f>
        <v/>
      </c>
      <c r="AE159" s="41" t="str">
        <f t="shared" si="22"/>
        <v/>
      </c>
      <c r="AG159" s="41" t="str">
        <f>IF($F159="", "", IF(COUNTIF('Intro &amp; Setup'!$T$17:$T$26, $F159)=0, "X", ""))</f>
        <v/>
      </c>
      <c r="AI159" s="41" t="str">
        <f t="shared" si="23"/>
        <v/>
      </c>
    </row>
    <row r="160" spans="1:35" x14ac:dyDescent="0.25">
      <c r="A160" s="21"/>
      <c r="B160" s="238"/>
      <c r="C160" s="239"/>
      <c r="D160" s="239"/>
      <c r="E160" s="239"/>
      <c r="F160" s="240"/>
      <c r="G160" s="239"/>
      <c r="H160" s="241"/>
      <c r="I160" s="21"/>
      <c r="L160" s="68" t="str">
        <f t="shared" si="24"/>
        <v/>
      </c>
      <c r="N160" s="71" t="str">
        <f>IF($L160="", "", IFERROR(INDEX('Intro &amp; Setup'!$J$23:$J$32, MATCH($L160, 'Intro &amp; Setup'!$B$23:$B$32, 0)), ""))</f>
        <v/>
      </c>
      <c r="O160" s="71" t="str">
        <f>IF($L160="", "", IFERROR(INDEX('Intro &amp; Setup'!$N$23:$N$32, MATCH($L160, 'Intro &amp; Setup'!$B$23:$B$32, 0)), ""))</f>
        <v/>
      </c>
      <c r="Q160" s="63" t="str">
        <f>IF($H160="", "", SUM($H$11:$H160))</f>
        <v/>
      </c>
      <c r="R160" s="28" t="str">
        <f>IF($L160="", "", SUMIF($L$11:$L160, $L160, $H$11:$H160))</f>
        <v/>
      </c>
      <c r="S160" s="27" t="str">
        <f>IF('Intro &amp; Setup'!$BM$13='Intro &amp; Setup'!$BM$12, $R160, $Q160)</f>
        <v/>
      </c>
      <c r="T160" s="28" t="str">
        <f t="shared" si="18"/>
        <v/>
      </c>
      <c r="U160" s="8" t="str">
        <f t="shared" si="19"/>
        <v/>
      </c>
      <c r="V160" s="28" t="str">
        <f>IF($T160="", "", $T160-SUM($V$11:$V159))</f>
        <v/>
      </c>
      <c r="W160" s="28" t="str">
        <f>IF($U160="", "", $U160-SUM($W$11:$W159))</f>
        <v/>
      </c>
      <c r="X160" s="28" t="str">
        <f t="shared" si="20"/>
        <v/>
      </c>
      <c r="Y160" s="34" t="str">
        <f t="shared" si="25"/>
        <v/>
      </c>
      <c r="Z160" s="35" t="str">
        <f t="shared" si="26"/>
        <v/>
      </c>
      <c r="AA160" s="36" t="str">
        <f t="shared" si="21"/>
        <v/>
      </c>
      <c r="AC160" s="41" t="str">
        <f>IF($B160="", "", IF(OR($B160&lt;'Intro &amp; Setup'!$BM$3, $B160&gt;'Intro &amp; Setup'!$BM$5), "X", ""))</f>
        <v/>
      </c>
      <c r="AE160" s="41" t="str">
        <f t="shared" si="22"/>
        <v/>
      </c>
      <c r="AG160" s="41" t="str">
        <f>IF($F160="", "", IF(COUNTIF('Intro &amp; Setup'!$T$17:$T$26, $F160)=0, "X", ""))</f>
        <v/>
      </c>
      <c r="AI160" s="41" t="str">
        <f t="shared" si="23"/>
        <v/>
      </c>
    </row>
    <row r="161" spans="1:35" x14ac:dyDescent="0.25">
      <c r="A161" s="21"/>
      <c r="B161" s="238"/>
      <c r="C161" s="239"/>
      <c r="D161" s="239"/>
      <c r="E161" s="239"/>
      <c r="F161" s="240"/>
      <c r="G161" s="239"/>
      <c r="H161" s="241"/>
      <c r="I161" s="21"/>
      <c r="L161" s="68" t="str">
        <f t="shared" si="24"/>
        <v/>
      </c>
      <c r="N161" s="71" t="str">
        <f>IF($L161="", "", IFERROR(INDEX('Intro &amp; Setup'!$J$23:$J$32, MATCH($L161, 'Intro &amp; Setup'!$B$23:$B$32, 0)), ""))</f>
        <v/>
      </c>
      <c r="O161" s="71" t="str">
        <f>IF($L161="", "", IFERROR(INDEX('Intro &amp; Setup'!$N$23:$N$32, MATCH($L161, 'Intro &amp; Setup'!$B$23:$B$32, 0)), ""))</f>
        <v/>
      </c>
      <c r="Q161" s="63" t="str">
        <f>IF($H161="", "", SUM($H$11:$H161))</f>
        <v/>
      </c>
      <c r="R161" s="28" t="str">
        <f>IF($L161="", "", SUMIF($L$11:$L161, $L161, $H$11:$H161))</f>
        <v/>
      </c>
      <c r="S161" s="27" t="str">
        <f>IF('Intro &amp; Setup'!$BM$13='Intro &amp; Setup'!$BM$12, $R161, $Q161)</f>
        <v/>
      </c>
      <c r="T161" s="28" t="str">
        <f t="shared" si="18"/>
        <v/>
      </c>
      <c r="U161" s="8" t="str">
        <f t="shared" si="19"/>
        <v/>
      </c>
      <c r="V161" s="28" t="str">
        <f>IF($T161="", "", $T161-SUM($V$11:$V160))</f>
        <v/>
      </c>
      <c r="W161" s="28" t="str">
        <f>IF($U161="", "", $U161-SUM($W$11:$W160))</f>
        <v/>
      </c>
      <c r="X161" s="28" t="str">
        <f t="shared" si="20"/>
        <v/>
      </c>
      <c r="Y161" s="34" t="str">
        <f t="shared" si="25"/>
        <v/>
      </c>
      <c r="Z161" s="35" t="str">
        <f t="shared" si="26"/>
        <v/>
      </c>
      <c r="AA161" s="36" t="str">
        <f t="shared" si="21"/>
        <v/>
      </c>
      <c r="AC161" s="41" t="str">
        <f>IF($B161="", "", IF(OR($B161&lt;'Intro &amp; Setup'!$BM$3, $B161&gt;'Intro &amp; Setup'!$BM$5), "X", ""))</f>
        <v/>
      </c>
      <c r="AE161" s="41" t="str">
        <f t="shared" si="22"/>
        <v/>
      </c>
      <c r="AG161" s="41" t="str">
        <f>IF($F161="", "", IF(COUNTIF('Intro &amp; Setup'!$T$17:$T$26, $F161)=0, "X", ""))</f>
        <v/>
      </c>
      <c r="AI161" s="41" t="str">
        <f t="shared" si="23"/>
        <v/>
      </c>
    </row>
    <row r="162" spans="1:35" x14ac:dyDescent="0.25">
      <c r="A162" s="21"/>
      <c r="B162" s="238"/>
      <c r="C162" s="239"/>
      <c r="D162" s="239"/>
      <c r="E162" s="239"/>
      <c r="F162" s="240"/>
      <c r="G162" s="239"/>
      <c r="H162" s="241"/>
      <c r="I162" s="21"/>
      <c r="L162" s="68" t="str">
        <f t="shared" si="24"/>
        <v/>
      </c>
      <c r="N162" s="71" t="str">
        <f>IF($L162="", "", IFERROR(INDEX('Intro &amp; Setup'!$J$23:$J$32, MATCH($L162, 'Intro &amp; Setup'!$B$23:$B$32, 0)), ""))</f>
        <v/>
      </c>
      <c r="O162" s="71" t="str">
        <f>IF($L162="", "", IFERROR(INDEX('Intro &amp; Setup'!$N$23:$N$32, MATCH($L162, 'Intro &amp; Setup'!$B$23:$B$32, 0)), ""))</f>
        <v/>
      </c>
      <c r="Q162" s="63" t="str">
        <f>IF($H162="", "", SUM($H$11:$H162))</f>
        <v/>
      </c>
      <c r="R162" s="28" t="str">
        <f>IF($L162="", "", SUMIF($L$11:$L162, $L162, $H$11:$H162))</f>
        <v/>
      </c>
      <c r="S162" s="27" t="str">
        <f>IF('Intro &amp; Setup'!$BM$13='Intro &amp; Setup'!$BM$12, $R162, $Q162)</f>
        <v/>
      </c>
      <c r="T162" s="28" t="str">
        <f t="shared" si="18"/>
        <v/>
      </c>
      <c r="U162" s="8" t="str">
        <f t="shared" si="19"/>
        <v/>
      </c>
      <c r="V162" s="28" t="str">
        <f>IF($T162="", "", $T162-SUM($V$11:$V161))</f>
        <v/>
      </c>
      <c r="W162" s="28" t="str">
        <f>IF($U162="", "", $U162-SUM($W$11:$W161))</f>
        <v/>
      </c>
      <c r="X162" s="28" t="str">
        <f t="shared" si="20"/>
        <v/>
      </c>
      <c r="Y162" s="34" t="str">
        <f t="shared" si="25"/>
        <v/>
      </c>
      <c r="Z162" s="35" t="str">
        <f t="shared" si="26"/>
        <v/>
      </c>
      <c r="AA162" s="36" t="str">
        <f t="shared" si="21"/>
        <v/>
      </c>
      <c r="AC162" s="41" t="str">
        <f>IF($B162="", "", IF(OR($B162&lt;'Intro &amp; Setup'!$BM$3, $B162&gt;'Intro &amp; Setup'!$BM$5), "X", ""))</f>
        <v/>
      </c>
      <c r="AE162" s="41" t="str">
        <f t="shared" si="22"/>
        <v/>
      </c>
      <c r="AG162" s="41" t="str">
        <f>IF($F162="", "", IF(COUNTIF('Intro &amp; Setup'!$T$17:$T$26, $F162)=0, "X", ""))</f>
        <v/>
      </c>
      <c r="AI162" s="41" t="str">
        <f t="shared" si="23"/>
        <v/>
      </c>
    </row>
    <row r="163" spans="1:35" x14ac:dyDescent="0.25">
      <c r="A163" s="21"/>
      <c r="B163" s="238"/>
      <c r="C163" s="239"/>
      <c r="D163" s="239"/>
      <c r="E163" s="239"/>
      <c r="F163" s="240"/>
      <c r="G163" s="239"/>
      <c r="H163" s="241"/>
      <c r="I163" s="21"/>
      <c r="L163" s="68" t="str">
        <f t="shared" si="24"/>
        <v/>
      </c>
      <c r="N163" s="71" t="str">
        <f>IF($L163="", "", IFERROR(INDEX('Intro &amp; Setup'!$J$23:$J$32, MATCH($L163, 'Intro &amp; Setup'!$B$23:$B$32, 0)), ""))</f>
        <v/>
      </c>
      <c r="O163" s="71" t="str">
        <f>IF($L163="", "", IFERROR(INDEX('Intro &amp; Setup'!$N$23:$N$32, MATCH($L163, 'Intro &amp; Setup'!$B$23:$B$32, 0)), ""))</f>
        <v/>
      </c>
      <c r="Q163" s="63" t="str">
        <f>IF($H163="", "", SUM($H$11:$H163))</f>
        <v/>
      </c>
      <c r="R163" s="28" t="str">
        <f>IF($L163="", "", SUMIF($L$11:$L163, $L163, $H$11:$H163))</f>
        <v/>
      </c>
      <c r="S163" s="27" t="str">
        <f>IF('Intro &amp; Setup'!$BM$13='Intro &amp; Setup'!$BM$12, $R163, $Q163)</f>
        <v/>
      </c>
      <c r="T163" s="28" t="str">
        <f t="shared" si="18"/>
        <v/>
      </c>
      <c r="U163" s="8" t="str">
        <f t="shared" si="19"/>
        <v/>
      </c>
      <c r="V163" s="28" t="str">
        <f>IF($T163="", "", $T163-SUM($V$11:$V162))</f>
        <v/>
      </c>
      <c r="W163" s="28" t="str">
        <f>IF($U163="", "", $U163-SUM($W$11:$W162))</f>
        <v/>
      </c>
      <c r="X163" s="28" t="str">
        <f t="shared" si="20"/>
        <v/>
      </c>
      <c r="Y163" s="34" t="str">
        <f t="shared" si="25"/>
        <v/>
      </c>
      <c r="Z163" s="35" t="str">
        <f t="shared" si="26"/>
        <v/>
      </c>
      <c r="AA163" s="36" t="str">
        <f t="shared" si="21"/>
        <v/>
      </c>
      <c r="AC163" s="41" t="str">
        <f>IF($B163="", "", IF(OR($B163&lt;'Intro &amp; Setup'!$BM$3, $B163&gt;'Intro &amp; Setup'!$BM$5), "X", ""))</f>
        <v/>
      </c>
      <c r="AE163" s="41" t="str">
        <f t="shared" si="22"/>
        <v/>
      </c>
      <c r="AG163" s="41" t="str">
        <f>IF($F163="", "", IF(COUNTIF('Intro &amp; Setup'!$T$17:$T$26, $F163)=0, "X", ""))</f>
        <v/>
      </c>
      <c r="AI163" s="41" t="str">
        <f t="shared" si="23"/>
        <v/>
      </c>
    </row>
    <row r="164" spans="1:35" x14ac:dyDescent="0.25">
      <c r="A164" s="21"/>
      <c r="B164" s="238"/>
      <c r="C164" s="239"/>
      <c r="D164" s="239"/>
      <c r="E164" s="239"/>
      <c r="F164" s="240"/>
      <c r="G164" s="239"/>
      <c r="H164" s="241"/>
      <c r="I164" s="21"/>
      <c r="L164" s="68" t="str">
        <f t="shared" si="24"/>
        <v/>
      </c>
      <c r="N164" s="71" t="str">
        <f>IF($L164="", "", IFERROR(INDEX('Intro &amp; Setup'!$J$23:$J$32, MATCH($L164, 'Intro &amp; Setup'!$B$23:$B$32, 0)), ""))</f>
        <v/>
      </c>
      <c r="O164" s="71" t="str">
        <f>IF($L164="", "", IFERROR(INDEX('Intro &amp; Setup'!$N$23:$N$32, MATCH($L164, 'Intro &amp; Setup'!$B$23:$B$32, 0)), ""))</f>
        <v/>
      </c>
      <c r="Q164" s="63" t="str">
        <f>IF($H164="", "", SUM($H$11:$H164))</f>
        <v/>
      </c>
      <c r="R164" s="28" t="str">
        <f>IF($L164="", "", SUMIF($L$11:$L164, $L164, $H$11:$H164))</f>
        <v/>
      </c>
      <c r="S164" s="27" t="str">
        <f>IF('Intro &amp; Setup'!$BM$13='Intro &amp; Setup'!$BM$12, $R164, $Q164)</f>
        <v/>
      </c>
      <c r="T164" s="28" t="str">
        <f t="shared" si="18"/>
        <v/>
      </c>
      <c r="U164" s="8" t="str">
        <f t="shared" si="19"/>
        <v/>
      </c>
      <c r="V164" s="28" t="str">
        <f>IF($T164="", "", $T164-SUM($V$11:$V163))</f>
        <v/>
      </c>
      <c r="W164" s="28" t="str">
        <f>IF($U164="", "", $U164-SUM($W$11:$W163))</f>
        <v/>
      </c>
      <c r="X164" s="28" t="str">
        <f t="shared" si="20"/>
        <v/>
      </c>
      <c r="Y164" s="34" t="str">
        <f t="shared" si="25"/>
        <v/>
      </c>
      <c r="Z164" s="35" t="str">
        <f t="shared" si="26"/>
        <v/>
      </c>
      <c r="AA164" s="36" t="str">
        <f t="shared" si="21"/>
        <v/>
      </c>
      <c r="AC164" s="41" t="str">
        <f>IF($B164="", "", IF(OR($B164&lt;'Intro &amp; Setup'!$BM$3, $B164&gt;'Intro &amp; Setup'!$BM$5), "X", ""))</f>
        <v/>
      </c>
      <c r="AE164" s="41" t="str">
        <f t="shared" si="22"/>
        <v/>
      </c>
      <c r="AG164" s="41" t="str">
        <f>IF($F164="", "", IF(COUNTIF('Intro &amp; Setup'!$T$17:$T$26, $F164)=0, "X", ""))</f>
        <v/>
      </c>
      <c r="AI164" s="41" t="str">
        <f t="shared" si="23"/>
        <v/>
      </c>
    </row>
    <row r="165" spans="1:35" x14ac:dyDescent="0.25">
      <c r="A165" s="21"/>
      <c r="B165" s="238"/>
      <c r="C165" s="239"/>
      <c r="D165" s="239"/>
      <c r="E165" s="239"/>
      <c r="F165" s="240"/>
      <c r="G165" s="239"/>
      <c r="H165" s="241"/>
      <c r="I165" s="21"/>
      <c r="L165" s="68" t="str">
        <f t="shared" si="24"/>
        <v/>
      </c>
      <c r="N165" s="71" t="str">
        <f>IF($L165="", "", IFERROR(INDEX('Intro &amp; Setup'!$J$23:$J$32, MATCH($L165, 'Intro &amp; Setup'!$B$23:$B$32, 0)), ""))</f>
        <v/>
      </c>
      <c r="O165" s="71" t="str">
        <f>IF($L165="", "", IFERROR(INDEX('Intro &amp; Setup'!$N$23:$N$32, MATCH($L165, 'Intro &amp; Setup'!$B$23:$B$32, 0)), ""))</f>
        <v/>
      </c>
      <c r="Q165" s="63" t="str">
        <f>IF($H165="", "", SUM($H$11:$H165))</f>
        <v/>
      </c>
      <c r="R165" s="28" t="str">
        <f>IF($L165="", "", SUMIF($L$11:$L165, $L165, $H$11:$H165))</f>
        <v/>
      </c>
      <c r="S165" s="27" t="str">
        <f>IF('Intro &amp; Setup'!$BM$13='Intro &amp; Setup'!$BM$12, $R165, $Q165)</f>
        <v/>
      </c>
      <c r="T165" s="28" t="str">
        <f t="shared" si="18"/>
        <v/>
      </c>
      <c r="U165" s="8" t="str">
        <f t="shared" si="19"/>
        <v/>
      </c>
      <c r="V165" s="28" t="str">
        <f>IF($T165="", "", $T165-SUM($V$11:$V164))</f>
        <v/>
      </c>
      <c r="W165" s="28" t="str">
        <f>IF($U165="", "", $U165-SUM($W$11:$W164))</f>
        <v/>
      </c>
      <c r="X165" s="28" t="str">
        <f t="shared" si="20"/>
        <v/>
      </c>
      <c r="Y165" s="34" t="str">
        <f t="shared" si="25"/>
        <v/>
      </c>
      <c r="Z165" s="35" t="str">
        <f t="shared" si="26"/>
        <v/>
      </c>
      <c r="AA165" s="36" t="str">
        <f t="shared" si="21"/>
        <v/>
      </c>
      <c r="AC165" s="41" t="str">
        <f>IF($B165="", "", IF(OR($B165&lt;'Intro &amp; Setup'!$BM$3, $B165&gt;'Intro &amp; Setup'!$BM$5), "X", ""))</f>
        <v/>
      </c>
      <c r="AE165" s="41" t="str">
        <f t="shared" si="22"/>
        <v/>
      </c>
      <c r="AG165" s="41" t="str">
        <f>IF($F165="", "", IF(COUNTIF('Intro &amp; Setup'!$T$17:$T$26, $F165)=0, "X", ""))</f>
        <v/>
      </c>
      <c r="AI165" s="41" t="str">
        <f t="shared" si="23"/>
        <v/>
      </c>
    </row>
    <row r="166" spans="1:35" x14ac:dyDescent="0.25">
      <c r="A166" s="21"/>
      <c r="B166" s="238"/>
      <c r="C166" s="239"/>
      <c r="D166" s="239"/>
      <c r="E166" s="239"/>
      <c r="F166" s="240"/>
      <c r="G166" s="239"/>
      <c r="H166" s="241"/>
      <c r="I166" s="21"/>
      <c r="L166" s="68" t="str">
        <f t="shared" si="24"/>
        <v/>
      </c>
      <c r="N166" s="71" t="str">
        <f>IF($L166="", "", IFERROR(INDEX('Intro &amp; Setup'!$J$23:$J$32, MATCH($L166, 'Intro &amp; Setup'!$B$23:$B$32, 0)), ""))</f>
        <v/>
      </c>
      <c r="O166" s="71" t="str">
        <f>IF($L166="", "", IFERROR(INDEX('Intro &amp; Setup'!$N$23:$N$32, MATCH($L166, 'Intro &amp; Setup'!$B$23:$B$32, 0)), ""))</f>
        <v/>
      </c>
      <c r="Q166" s="63" t="str">
        <f>IF($H166="", "", SUM($H$11:$H166))</f>
        <v/>
      </c>
      <c r="R166" s="28" t="str">
        <f>IF($L166="", "", SUMIF($L$11:$L166, $L166, $H$11:$H166))</f>
        <v/>
      </c>
      <c r="S166" s="27" t="str">
        <f>IF('Intro &amp; Setup'!$BM$13='Intro &amp; Setup'!$BM$12, $R166, $Q166)</f>
        <v/>
      </c>
      <c r="T166" s="28" t="str">
        <f t="shared" si="18"/>
        <v/>
      </c>
      <c r="U166" s="8" t="str">
        <f t="shared" si="19"/>
        <v/>
      </c>
      <c r="V166" s="28" t="str">
        <f>IF($T166="", "", $T166-SUM($V$11:$V165))</f>
        <v/>
      </c>
      <c r="W166" s="28" t="str">
        <f>IF($U166="", "", $U166-SUM($W$11:$W165))</f>
        <v/>
      </c>
      <c r="X166" s="28" t="str">
        <f t="shared" si="20"/>
        <v/>
      </c>
      <c r="Y166" s="34" t="str">
        <f t="shared" si="25"/>
        <v/>
      </c>
      <c r="Z166" s="35" t="str">
        <f t="shared" si="26"/>
        <v/>
      </c>
      <c r="AA166" s="36" t="str">
        <f t="shared" si="21"/>
        <v/>
      </c>
      <c r="AC166" s="41" t="str">
        <f>IF($B166="", "", IF(OR($B166&lt;'Intro &amp; Setup'!$BM$3, $B166&gt;'Intro &amp; Setup'!$BM$5), "X", ""))</f>
        <v/>
      </c>
      <c r="AE166" s="41" t="str">
        <f t="shared" si="22"/>
        <v/>
      </c>
      <c r="AG166" s="41" t="str">
        <f>IF($F166="", "", IF(COUNTIF('Intro &amp; Setup'!$T$17:$T$26, $F166)=0, "X", ""))</f>
        <v/>
      </c>
      <c r="AI166" s="41" t="str">
        <f t="shared" si="23"/>
        <v/>
      </c>
    </row>
    <row r="167" spans="1:35" x14ac:dyDescent="0.25">
      <c r="A167" s="21"/>
      <c r="B167" s="238"/>
      <c r="C167" s="239"/>
      <c r="D167" s="239"/>
      <c r="E167" s="239"/>
      <c r="F167" s="240"/>
      <c r="G167" s="239"/>
      <c r="H167" s="241"/>
      <c r="I167" s="21"/>
      <c r="L167" s="68" t="str">
        <f t="shared" si="24"/>
        <v/>
      </c>
      <c r="N167" s="71" t="str">
        <f>IF($L167="", "", IFERROR(INDEX('Intro &amp; Setup'!$J$23:$J$32, MATCH($L167, 'Intro &amp; Setup'!$B$23:$B$32, 0)), ""))</f>
        <v/>
      </c>
      <c r="O167" s="71" t="str">
        <f>IF($L167="", "", IFERROR(INDEX('Intro &amp; Setup'!$N$23:$N$32, MATCH($L167, 'Intro &amp; Setup'!$B$23:$B$32, 0)), ""))</f>
        <v/>
      </c>
      <c r="Q167" s="63" t="str">
        <f>IF($H167="", "", SUM($H$11:$H167))</f>
        <v/>
      </c>
      <c r="R167" s="28" t="str">
        <f>IF($L167="", "", SUMIF($L$11:$L167, $L167, $H$11:$H167))</f>
        <v/>
      </c>
      <c r="S167" s="27" t="str">
        <f>IF('Intro &amp; Setup'!$BM$13='Intro &amp; Setup'!$BM$12, $R167, $Q167)</f>
        <v/>
      </c>
      <c r="T167" s="28" t="str">
        <f t="shared" si="18"/>
        <v/>
      </c>
      <c r="U167" s="8" t="str">
        <f t="shared" si="19"/>
        <v/>
      </c>
      <c r="V167" s="28" t="str">
        <f>IF($T167="", "", $T167-SUM($V$11:$V166))</f>
        <v/>
      </c>
      <c r="W167" s="28" t="str">
        <f>IF($U167="", "", $U167-SUM($W$11:$W166))</f>
        <v/>
      </c>
      <c r="X167" s="28" t="str">
        <f t="shared" si="20"/>
        <v/>
      </c>
      <c r="Y167" s="34" t="str">
        <f t="shared" si="25"/>
        <v/>
      </c>
      <c r="Z167" s="35" t="str">
        <f t="shared" si="26"/>
        <v/>
      </c>
      <c r="AA167" s="36" t="str">
        <f t="shared" si="21"/>
        <v/>
      </c>
      <c r="AC167" s="41" t="str">
        <f>IF($B167="", "", IF(OR($B167&lt;'Intro &amp; Setup'!$BM$3, $B167&gt;'Intro &amp; Setup'!$BM$5), "X", ""))</f>
        <v/>
      </c>
      <c r="AE167" s="41" t="str">
        <f t="shared" si="22"/>
        <v/>
      </c>
      <c r="AG167" s="41" t="str">
        <f>IF($F167="", "", IF(COUNTIF('Intro &amp; Setup'!$T$17:$T$26, $F167)=0, "X", ""))</f>
        <v/>
      </c>
      <c r="AI167" s="41" t="str">
        <f t="shared" si="23"/>
        <v/>
      </c>
    </row>
    <row r="168" spans="1:35" x14ac:dyDescent="0.25">
      <c r="A168" s="21"/>
      <c r="B168" s="238"/>
      <c r="C168" s="239"/>
      <c r="D168" s="239"/>
      <c r="E168" s="239"/>
      <c r="F168" s="240"/>
      <c r="G168" s="239"/>
      <c r="H168" s="241"/>
      <c r="I168" s="21"/>
      <c r="L168" s="68" t="str">
        <f t="shared" si="24"/>
        <v/>
      </c>
      <c r="N168" s="71" t="str">
        <f>IF($L168="", "", IFERROR(INDEX('Intro &amp; Setup'!$J$23:$J$32, MATCH($L168, 'Intro &amp; Setup'!$B$23:$B$32, 0)), ""))</f>
        <v/>
      </c>
      <c r="O168" s="71" t="str">
        <f>IF($L168="", "", IFERROR(INDEX('Intro &amp; Setup'!$N$23:$N$32, MATCH($L168, 'Intro &amp; Setup'!$B$23:$B$32, 0)), ""))</f>
        <v/>
      </c>
      <c r="Q168" s="63" t="str">
        <f>IF($H168="", "", SUM($H$11:$H168))</f>
        <v/>
      </c>
      <c r="R168" s="28" t="str">
        <f>IF($L168="", "", SUMIF($L$11:$L168, $L168, $H$11:$H168))</f>
        <v/>
      </c>
      <c r="S168" s="27" t="str">
        <f>IF('Intro &amp; Setup'!$BM$13='Intro &amp; Setup'!$BM$12, $R168, $Q168)</f>
        <v/>
      </c>
      <c r="T168" s="28" t="str">
        <f t="shared" si="18"/>
        <v/>
      </c>
      <c r="U168" s="8" t="str">
        <f t="shared" si="19"/>
        <v/>
      </c>
      <c r="V168" s="28" t="str">
        <f>IF($T168="", "", $T168-SUM($V$11:$V167))</f>
        <v/>
      </c>
      <c r="W168" s="28" t="str">
        <f>IF($U168="", "", $U168-SUM($W$11:$W167))</f>
        <v/>
      </c>
      <c r="X168" s="28" t="str">
        <f t="shared" si="20"/>
        <v/>
      </c>
      <c r="Y168" s="34" t="str">
        <f t="shared" si="25"/>
        <v/>
      </c>
      <c r="Z168" s="35" t="str">
        <f t="shared" si="26"/>
        <v/>
      </c>
      <c r="AA168" s="36" t="str">
        <f t="shared" si="21"/>
        <v/>
      </c>
      <c r="AC168" s="41" t="str">
        <f>IF($B168="", "", IF(OR($B168&lt;'Intro &amp; Setup'!$BM$3, $B168&gt;'Intro &amp; Setup'!$BM$5), "X", ""))</f>
        <v/>
      </c>
      <c r="AE168" s="41" t="str">
        <f t="shared" si="22"/>
        <v/>
      </c>
      <c r="AG168" s="41" t="str">
        <f>IF($F168="", "", IF(COUNTIF('Intro &amp; Setup'!$T$17:$T$26, $F168)=0, "X", ""))</f>
        <v/>
      </c>
      <c r="AI168" s="41" t="str">
        <f t="shared" si="23"/>
        <v/>
      </c>
    </row>
    <row r="169" spans="1:35" x14ac:dyDescent="0.25">
      <c r="A169" s="21"/>
      <c r="B169" s="238"/>
      <c r="C169" s="239"/>
      <c r="D169" s="239"/>
      <c r="E169" s="239"/>
      <c r="F169" s="240"/>
      <c r="G169" s="239"/>
      <c r="H169" s="241"/>
      <c r="I169" s="21"/>
      <c r="L169" s="68" t="str">
        <f t="shared" si="24"/>
        <v/>
      </c>
      <c r="N169" s="71" t="str">
        <f>IF($L169="", "", IFERROR(INDEX('Intro &amp; Setup'!$J$23:$J$32, MATCH($L169, 'Intro &amp; Setup'!$B$23:$B$32, 0)), ""))</f>
        <v/>
      </c>
      <c r="O169" s="71" t="str">
        <f>IF($L169="", "", IFERROR(INDEX('Intro &amp; Setup'!$N$23:$N$32, MATCH($L169, 'Intro &amp; Setup'!$B$23:$B$32, 0)), ""))</f>
        <v/>
      </c>
      <c r="Q169" s="63" t="str">
        <f>IF($H169="", "", SUM($H$11:$H169))</f>
        <v/>
      </c>
      <c r="R169" s="28" t="str">
        <f>IF($L169="", "", SUMIF($L$11:$L169, $L169, $H$11:$H169))</f>
        <v/>
      </c>
      <c r="S169" s="27" t="str">
        <f>IF('Intro &amp; Setup'!$BM$13='Intro &amp; Setup'!$BM$12, $R169, $Q169)</f>
        <v/>
      </c>
      <c r="T169" s="28" t="str">
        <f t="shared" si="18"/>
        <v/>
      </c>
      <c r="U169" s="8" t="str">
        <f t="shared" si="19"/>
        <v/>
      </c>
      <c r="V169" s="28" t="str">
        <f>IF($T169="", "", $T169-SUM($V$11:$V168))</f>
        <v/>
      </c>
      <c r="W169" s="28" t="str">
        <f>IF($U169="", "", $U169-SUM($W$11:$W168))</f>
        <v/>
      </c>
      <c r="X169" s="28" t="str">
        <f t="shared" si="20"/>
        <v/>
      </c>
      <c r="Y169" s="34" t="str">
        <f t="shared" si="25"/>
        <v/>
      </c>
      <c r="Z169" s="35" t="str">
        <f t="shared" si="26"/>
        <v/>
      </c>
      <c r="AA169" s="36" t="str">
        <f t="shared" si="21"/>
        <v/>
      </c>
      <c r="AC169" s="41" t="str">
        <f>IF($B169="", "", IF(OR($B169&lt;'Intro &amp; Setup'!$BM$3, $B169&gt;'Intro &amp; Setup'!$BM$5), "X", ""))</f>
        <v/>
      </c>
      <c r="AE169" s="41" t="str">
        <f t="shared" si="22"/>
        <v/>
      </c>
      <c r="AG169" s="41" t="str">
        <f>IF($F169="", "", IF(COUNTIF('Intro &amp; Setup'!$T$17:$T$26, $F169)=0, "X", ""))</f>
        <v/>
      </c>
      <c r="AI169" s="41" t="str">
        <f t="shared" si="23"/>
        <v/>
      </c>
    </row>
    <row r="170" spans="1:35" x14ac:dyDescent="0.25">
      <c r="A170" s="21"/>
      <c r="B170" s="238"/>
      <c r="C170" s="239"/>
      <c r="D170" s="239"/>
      <c r="E170" s="239"/>
      <c r="F170" s="240"/>
      <c r="G170" s="239"/>
      <c r="H170" s="241"/>
      <c r="I170" s="21"/>
      <c r="L170" s="68" t="str">
        <f t="shared" si="24"/>
        <v/>
      </c>
      <c r="N170" s="71" t="str">
        <f>IF($L170="", "", IFERROR(INDEX('Intro &amp; Setup'!$J$23:$J$32, MATCH($L170, 'Intro &amp; Setup'!$B$23:$B$32, 0)), ""))</f>
        <v/>
      </c>
      <c r="O170" s="71" t="str">
        <f>IF($L170="", "", IFERROR(INDEX('Intro &amp; Setup'!$N$23:$N$32, MATCH($L170, 'Intro &amp; Setup'!$B$23:$B$32, 0)), ""))</f>
        <v/>
      </c>
      <c r="Q170" s="63" t="str">
        <f>IF($H170="", "", SUM($H$11:$H170))</f>
        <v/>
      </c>
      <c r="R170" s="28" t="str">
        <f>IF($L170="", "", SUMIF($L$11:$L170, $L170, $H$11:$H170))</f>
        <v/>
      </c>
      <c r="S170" s="27" t="str">
        <f>IF('Intro &amp; Setup'!$BM$13='Intro &amp; Setup'!$BM$12, $R170, $Q170)</f>
        <v/>
      </c>
      <c r="T170" s="28" t="str">
        <f t="shared" si="18"/>
        <v/>
      </c>
      <c r="U170" s="8" t="str">
        <f t="shared" si="19"/>
        <v/>
      </c>
      <c r="V170" s="28" t="str">
        <f>IF($T170="", "", $T170-SUM($V$11:$V169))</f>
        <v/>
      </c>
      <c r="W170" s="28" t="str">
        <f>IF($U170="", "", $U170-SUM($W$11:$W169))</f>
        <v/>
      </c>
      <c r="X170" s="28" t="str">
        <f t="shared" si="20"/>
        <v/>
      </c>
      <c r="Y170" s="34" t="str">
        <f t="shared" si="25"/>
        <v/>
      </c>
      <c r="Z170" s="35" t="str">
        <f t="shared" si="26"/>
        <v/>
      </c>
      <c r="AA170" s="36" t="str">
        <f t="shared" si="21"/>
        <v/>
      </c>
      <c r="AC170" s="41" t="str">
        <f>IF($B170="", "", IF(OR($B170&lt;'Intro &amp; Setup'!$BM$3, $B170&gt;'Intro &amp; Setup'!$BM$5), "X", ""))</f>
        <v/>
      </c>
      <c r="AE170" s="41" t="str">
        <f t="shared" si="22"/>
        <v/>
      </c>
      <c r="AG170" s="41" t="str">
        <f>IF($F170="", "", IF(COUNTIF('Intro &amp; Setup'!$T$17:$T$26, $F170)=0, "X", ""))</f>
        <v/>
      </c>
      <c r="AI170" s="41" t="str">
        <f t="shared" si="23"/>
        <v/>
      </c>
    </row>
    <row r="171" spans="1:35" x14ac:dyDescent="0.25">
      <c r="A171" s="21"/>
      <c r="B171" s="238"/>
      <c r="C171" s="239"/>
      <c r="D171" s="239"/>
      <c r="E171" s="239"/>
      <c r="F171" s="240"/>
      <c r="G171" s="239"/>
      <c r="H171" s="241"/>
      <c r="I171" s="21"/>
      <c r="L171" s="68" t="str">
        <f t="shared" si="24"/>
        <v/>
      </c>
      <c r="N171" s="71" t="str">
        <f>IF($L171="", "", IFERROR(INDEX('Intro &amp; Setup'!$J$23:$J$32, MATCH($L171, 'Intro &amp; Setup'!$B$23:$B$32, 0)), ""))</f>
        <v/>
      </c>
      <c r="O171" s="71" t="str">
        <f>IF($L171="", "", IFERROR(INDEX('Intro &amp; Setup'!$N$23:$N$32, MATCH($L171, 'Intro &amp; Setup'!$B$23:$B$32, 0)), ""))</f>
        <v/>
      </c>
      <c r="Q171" s="63" t="str">
        <f>IF($H171="", "", SUM($H$11:$H171))</f>
        <v/>
      </c>
      <c r="R171" s="28" t="str">
        <f>IF($L171="", "", SUMIF($L$11:$L171, $L171, $H$11:$H171))</f>
        <v/>
      </c>
      <c r="S171" s="27" t="str">
        <f>IF('Intro &amp; Setup'!$BM$13='Intro &amp; Setup'!$BM$12, $R171, $Q171)</f>
        <v/>
      </c>
      <c r="T171" s="28" t="str">
        <f t="shared" si="18"/>
        <v/>
      </c>
      <c r="U171" s="8" t="str">
        <f t="shared" si="19"/>
        <v/>
      </c>
      <c r="V171" s="28" t="str">
        <f>IF($T171="", "", $T171-SUM($V$11:$V170))</f>
        <v/>
      </c>
      <c r="W171" s="28" t="str">
        <f>IF($U171="", "", $U171-SUM($W$11:$W170))</f>
        <v/>
      </c>
      <c r="X171" s="28" t="str">
        <f t="shared" si="20"/>
        <v/>
      </c>
      <c r="Y171" s="34" t="str">
        <f t="shared" si="25"/>
        <v/>
      </c>
      <c r="Z171" s="35" t="str">
        <f t="shared" si="26"/>
        <v/>
      </c>
      <c r="AA171" s="36" t="str">
        <f t="shared" si="21"/>
        <v/>
      </c>
      <c r="AC171" s="41" t="str">
        <f>IF($B171="", "", IF(OR($B171&lt;'Intro &amp; Setup'!$BM$3, $B171&gt;'Intro &amp; Setup'!$BM$5), "X", ""))</f>
        <v/>
      </c>
      <c r="AE171" s="41" t="str">
        <f t="shared" si="22"/>
        <v/>
      </c>
      <c r="AG171" s="41" t="str">
        <f>IF($F171="", "", IF(COUNTIF('Intro &amp; Setup'!$T$17:$T$26, $F171)=0, "X", ""))</f>
        <v/>
      </c>
      <c r="AI171" s="41" t="str">
        <f t="shared" si="23"/>
        <v/>
      </c>
    </row>
    <row r="172" spans="1:35" x14ac:dyDescent="0.25">
      <c r="A172" s="21"/>
      <c r="B172" s="238"/>
      <c r="C172" s="239"/>
      <c r="D172" s="239"/>
      <c r="E172" s="239"/>
      <c r="F172" s="240"/>
      <c r="G172" s="239"/>
      <c r="H172" s="241"/>
      <c r="I172" s="21"/>
      <c r="L172" s="68" t="str">
        <f t="shared" si="24"/>
        <v/>
      </c>
      <c r="N172" s="71" t="str">
        <f>IF($L172="", "", IFERROR(INDEX('Intro &amp; Setup'!$J$23:$J$32, MATCH($L172, 'Intro &amp; Setup'!$B$23:$B$32, 0)), ""))</f>
        <v/>
      </c>
      <c r="O172" s="71" t="str">
        <f>IF($L172="", "", IFERROR(INDEX('Intro &amp; Setup'!$N$23:$N$32, MATCH($L172, 'Intro &amp; Setup'!$B$23:$B$32, 0)), ""))</f>
        <v/>
      </c>
      <c r="Q172" s="63" t="str">
        <f>IF($H172="", "", SUM($H$11:$H172))</f>
        <v/>
      </c>
      <c r="R172" s="28" t="str">
        <f>IF($L172="", "", SUMIF($L$11:$L172, $L172, $H$11:$H172))</f>
        <v/>
      </c>
      <c r="S172" s="27" t="str">
        <f>IF('Intro &amp; Setup'!$BM$13='Intro &amp; Setup'!$BM$12, $R172, $Q172)</f>
        <v/>
      </c>
      <c r="T172" s="28" t="str">
        <f t="shared" si="18"/>
        <v/>
      </c>
      <c r="U172" s="8" t="str">
        <f t="shared" si="19"/>
        <v/>
      </c>
      <c r="V172" s="28" t="str">
        <f>IF($T172="", "", $T172-SUM($V$11:$V171))</f>
        <v/>
      </c>
      <c r="W172" s="28" t="str">
        <f>IF($U172="", "", $U172-SUM($W$11:$W171))</f>
        <v/>
      </c>
      <c r="X172" s="28" t="str">
        <f t="shared" si="20"/>
        <v/>
      </c>
      <c r="Y172" s="34" t="str">
        <f t="shared" si="25"/>
        <v/>
      </c>
      <c r="Z172" s="35" t="str">
        <f t="shared" si="26"/>
        <v/>
      </c>
      <c r="AA172" s="36" t="str">
        <f t="shared" si="21"/>
        <v/>
      </c>
      <c r="AC172" s="41" t="str">
        <f>IF($B172="", "", IF(OR($B172&lt;'Intro &amp; Setup'!$BM$3, $B172&gt;'Intro &amp; Setup'!$BM$5), "X", ""))</f>
        <v/>
      </c>
      <c r="AE172" s="41" t="str">
        <f t="shared" si="22"/>
        <v/>
      </c>
      <c r="AG172" s="41" t="str">
        <f>IF($F172="", "", IF(COUNTIF('Intro &amp; Setup'!$T$17:$T$26, $F172)=0, "X", ""))</f>
        <v/>
      </c>
      <c r="AI172" s="41" t="str">
        <f t="shared" si="23"/>
        <v/>
      </c>
    </row>
    <row r="173" spans="1:35" x14ac:dyDescent="0.25">
      <c r="A173" s="21"/>
      <c r="B173" s="238"/>
      <c r="C173" s="239"/>
      <c r="D173" s="239"/>
      <c r="E173" s="239"/>
      <c r="F173" s="240"/>
      <c r="G173" s="239"/>
      <c r="H173" s="241"/>
      <c r="I173" s="21"/>
      <c r="L173" s="68" t="str">
        <f t="shared" si="24"/>
        <v/>
      </c>
      <c r="N173" s="71" t="str">
        <f>IF($L173="", "", IFERROR(INDEX('Intro &amp; Setup'!$J$23:$J$32, MATCH($L173, 'Intro &amp; Setup'!$B$23:$B$32, 0)), ""))</f>
        <v/>
      </c>
      <c r="O173" s="71" t="str">
        <f>IF($L173="", "", IFERROR(INDEX('Intro &amp; Setup'!$N$23:$N$32, MATCH($L173, 'Intro &amp; Setup'!$B$23:$B$32, 0)), ""))</f>
        <v/>
      </c>
      <c r="Q173" s="63" t="str">
        <f>IF($H173="", "", SUM($H$11:$H173))</f>
        <v/>
      </c>
      <c r="R173" s="28" t="str">
        <f>IF($L173="", "", SUMIF($L$11:$L173, $L173, $H$11:$H173))</f>
        <v/>
      </c>
      <c r="S173" s="27" t="str">
        <f>IF('Intro &amp; Setup'!$BM$13='Intro &amp; Setup'!$BM$12, $R173, $Q173)</f>
        <v/>
      </c>
      <c r="T173" s="28" t="str">
        <f t="shared" si="18"/>
        <v/>
      </c>
      <c r="U173" s="8" t="str">
        <f t="shared" si="19"/>
        <v/>
      </c>
      <c r="V173" s="28" t="str">
        <f>IF($T173="", "", $T173-SUM($V$11:$V172))</f>
        <v/>
      </c>
      <c r="W173" s="28" t="str">
        <f>IF($U173="", "", $U173-SUM($W$11:$W172))</f>
        <v/>
      </c>
      <c r="X173" s="28" t="str">
        <f t="shared" si="20"/>
        <v/>
      </c>
      <c r="Y173" s="34" t="str">
        <f t="shared" si="25"/>
        <v/>
      </c>
      <c r="Z173" s="35" t="str">
        <f t="shared" si="26"/>
        <v/>
      </c>
      <c r="AA173" s="36" t="str">
        <f t="shared" si="21"/>
        <v/>
      </c>
      <c r="AC173" s="41" t="str">
        <f>IF($B173="", "", IF(OR($B173&lt;'Intro &amp; Setup'!$BM$3, $B173&gt;'Intro &amp; Setup'!$BM$5), "X", ""))</f>
        <v/>
      </c>
      <c r="AE173" s="41" t="str">
        <f t="shared" si="22"/>
        <v/>
      </c>
      <c r="AG173" s="41" t="str">
        <f>IF($F173="", "", IF(COUNTIF('Intro &amp; Setup'!$T$17:$T$26, $F173)=0, "X", ""))</f>
        <v/>
      </c>
      <c r="AI173" s="41" t="str">
        <f t="shared" si="23"/>
        <v/>
      </c>
    </row>
    <row r="174" spans="1:35" x14ac:dyDescent="0.25">
      <c r="A174" s="21"/>
      <c r="B174" s="238"/>
      <c r="C174" s="239"/>
      <c r="D174" s="239"/>
      <c r="E174" s="239"/>
      <c r="F174" s="240"/>
      <c r="G174" s="239"/>
      <c r="H174" s="241"/>
      <c r="I174" s="21"/>
      <c r="L174" s="68" t="str">
        <f t="shared" si="24"/>
        <v/>
      </c>
      <c r="N174" s="71" t="str">
        <f>IF($L174="", "", IFERROR(INDEX('Intro &amp; Setup'!$J$23:$J$32, MATCH($L174, 'Intro &amp; Setup'!$B$23:$B$32, 0)), ""))</f>
        <v/>
      </c>
      <c r="O174" s="71" t="str">
        <f>IF($L174="", "", IFERROR(INDEX('Intro &amp; Setup'!$N$23:$N$32, MATCH($L174, 'Intro &amp; Setup'!$B$23:$B$32, 0)), ""))</f>
        <v/>
      </c>
      <c r="Q174" s="63" t="str">
        <f>IF($H174="", "", SUM($H$11:$H174))</f>
        <v/>
      </c>
      <c r="R174" s="28" t="str">
        <f>IF($L174="", "", SUMIF($L$11:$L174, $L174, $H$11:$H174))</f>
        <v/>
      </c>
      <c r="S174" s="27" t="str">
        <f>IF('Intro &amp; Setup'!$BM$13='Intro &amp; Setup'!$BM$12, $R174, $Q174)</f>
        <v/>
      </c>
      <c r="T174" s="28" t="str">
        <f t="shared" si="18"/>
        <v/>
      </c>
      <c r="U174" s="8" t="str">
        <f t="shared" si="19"/>
        <v/>
      </c>
      <c r="V174" s="28" t="str">
        <f>IF($T174="", "", $T174-SUM($V$11:$V173))</f>
        <v/>
      </c>
      <c r="W174" s="28" t="str">
        <f>IF($U174="", "", $U174-SUM($W$11:$W173))</f>
        <v/>
      </c>
      <c r="X174" s="28" t="str">
        <f t="shared" si="20"/>
        <v/>
      </c>
      <c r="Y174" s="34" t="str">
        <f t="shared" si="25"/>
        <v/>
      </c>
      <c r="Z174" s="35" t="str">
        <f t="shared" si="26"/>
        <v/>
      </c>
      <c r="AA174" s="36" t="str">
        <f t="shared" si="21"/>
        <v/>
      </c>
      <c r="AC174" s="41" t="str">
        <f>IF($B174="", "", IF(OR($B174&lt;'Intro &amp; Setup'!$BM$3, $B174&gt;'Intro &amp; Setup'!$BM$5), "X", ""))</f>
        <v/>
      </c>
      <c r="AE174" s="41" t="str">
        <f t="shared" si="22"/>
        <v/>
      </c>
      <c r="AG174" s="41" t="str">
        <f>IF($F174="", "", IF(COUNTIF('Intro &amp; Setup'!$T$17:$T$26, $F174)=0, "X", ""))</f>
        <v/>
      </c>
      <c r="AI174" s="41" t="str">
        <f t="shared" si="23"/>
        <v/>
      </c>
    </row>
    <row r="175" spans="1:35" x14ac:dyDescent="0.25">
      <c r="A175" s="21"/>
      <c r="B175" s="238"/>
      <c r="C175" s="239"/>
      <c r="D175" s="239"/>
      <c r="E175" s="239"/>
      <c r="F175" s="240"/>
      <c r="G175" s="239"/>
      <c r="H175" s="241"/>
      <c r="I175" s="21"/>
      <c r="L175" s="68" t="str">
        <f t="shared" si="24"/>
        <v/>
      </c>
      <c r="N175" s="71" t="str">
        <f>IF($L175="", "", IFERROR(INDEX('Intro &amp; Setup'!$J$23:$J$32, MATCH($L175, 'Intro &amp; Setup'!$B$23:$B$32, 0)), ""))</f>
        <v/>
      </c>
      <c r="O175" s="71" t="str">
        <f>IF($L175="", "", IFERROR(INDEX('Intro &amp; Setup'!$N$23:$N$32, MATCH($L175, 'Intro &amp; Setup'!$B$23:$B$32, 0)), ""))</f>
        <v/>
      </c>
      <c r="Q175" s="63" t="str">
        <f>IF($H175="", "", SUM($H$11:$H175))</f>
        <v/>
      </c>
      <c r="R175" s="28" t="str">
        <f>IF($L175="", "", SUMIF($L$11:$L175, $L175, $H$11:$H175))</f>
        <v/>
      </c>
      <c r="S175" s="27" t="str">
        <f>IF('Intro &amp; Setup'!$BM$13='Intro &amp; Setup'!$BM$12, $R175, $Q175)</f>
        <v/>
      </c>
      <c r="T175" s="28" t="str">
        <f t="shared" si="18"/>
        <v/>
      </c>
      <c r="U175" s="8" t="str">
        <f t="shared" si="19"/>
        <v/>
      </c>
      <c r="V175" s="28" t="str">
        <f>IF($T175="", "", $T175-SUM($V$11:$V174))</f>
        <v/>
      </c>
      <c r="W175" s="28" t="str">
        <f>IF($U175="", "", $U175-SUM($W$11:$W174))</f>
        <v/>
      </c>
      <c r="X175" s="28" t="str">
        <f t="shared" si="20"/>
        <v/>
      </c>
      <c r="Y175" s="34" t="str">
        <f t="shared" si="25"/>
        <v/>
      </c>
      <c r="Z175" s="35" t="str">
        <f t="shared" si="26"/>
        <v/>
      </c>
      <c r="AA175" s="36" t="str">
        <f t="shared" si="21"/>
        <v/>
      </c>
      <c r="AC175" s="41" t="str">
        <f>IF($B175="", "", IF(OR($B175&lt;'Intro &amp; Setup'!$BM$3, $B175&gt;'Intro &amp; Setup'!$BM$5), "X", ""))</f>
        <v/>
      </c>
      <c r="AE175" s="41" t="str">
        <f t="shared" si="22"/>
        <v/>
      </c>
      <c r="AG175" s="41" t="str">
        <f>IF($F175="", "", IF(COUNTIF('Intro &amp; Setup'!$T$17:$T$26, $F175)=0, "X", ""))</f>
        <v/>
      </c>
      <c r="AI175" s="41" t="str">
        <f t="shared" si="23"/>
        <v/>
      </c>
    </row>
    <row r="176" spans="1:35" x14ac:dyDescent="0.25">
      <c r="A176" s="21"/>
      <c r="B176" s="238"/>
      <c r="C176" s="239"/>
      <c r="D176" s="239"/>
      <c r="E176" s="239"/>
      <c r="F176" s="240"/>
      <c r="G176" s="239"/>
      <c r="H176" s="241"/>
      <c r="I176" s="21"/>
      <c r="L176" s="68" t="str">
        <f t="shared" si="24"/>
        <v/>
      </c>
      <c r="N176" s="71" t="str">
        <f>IF($L176="", "", IFERROR(INDEX('Intro &amp; Setup'!$J$23:$J$32, MATCH($L176, 'Intro &amp; Setup'!$B$23:$B$32, 0)), ""))</f>
        <v/>
      </c>
      <c r="O176" s="71" t="str">
        <f>IF($L176="", "", IFERROR(INDEX('Intro &amp; Setup'!$N$23:$N$32, MATCH($L176, 'Intro &amp; Setup'!$B$23:$B$32, 0)), ""))</f>
        <v/>
      </c>
      <c r="Q176" s="63" t="str">
        <f>IF($H176="", "", SUM($H$11:$H176))</f>
        <v/>
      </c>
      <c r="R176" s="28" t="str">
        <f>IF($L176="", "", SUMIF($L$11:$L176, $L176, $H$11:$H176))</f>
        <v/>
      </c>
      <c r="S176" s="27" t="str">
        <f>IF('Intro &amp; Setup'!$BM$13='Intro &amp; Setup'!$BM$12, $R176, $Q176)</f>
        <v/>
      </c>
      <c r="T176" s="28" t="str">
        <f t="shared" si="18"/>
        <v/>
      </c>
      <c r="U176" s="8" t="str">
        <f t="shared" si="19"/>
        <v/>
      </c>
      <c r="V176" s="28" t="str">
        <f>IF($T176="", "", $T176-SUM($V$11:$V175))</f>
        <v/>
      </c>
      <c r="W176" s="28" t="str">
        <f>IF($U176="", "", $U176-SUM($W$11:$W175))</f>
        <v/>
      </c>
      <c r="X176" s="28" t="str">
        <f t="shared" si="20"/>
        <v/>
      </c>
      <c r="Y176" s="34" t="str">
        <f t="shared" si="25"/>
        <v/>
      </c>
      <c r="Z176" s="35" t="str">
        <f t="shared" si="26"/>
        <v/>
      </c>
      <c r="AA176" s="36" t="str">
        <f t="shared" si="21"/>
        <v/>
      </c>
      <c r="AC176" s="41" t="str">
        <f>IF($B176="", "", IF(OR($B176&lt;'Intro &amp; Setup'!$BM$3, $B176&gt;'Intro &amp; Setup'!$BM$5), "X", ""))</f>
        <v/>
      </c>
      <c r="AE176" s="41" t="str">
        <f t="shared" si="22"/>
        <v/>
      </c>
      <c r="AG176" s="41" t="str">
        <f>IF($F176="", "", IF(COUNTIF('Intro &amp; Setup'!$T$17:$T$26, $F176)=0, "X", ""))</f>
        <v/>
      </c>
      <c r="AI176" s="41" t="str">
        <f t="shared" si="23"/>
        <v/>
      </c>
    </row>
    <row r="177" spans="1:35" x14ac:dyDescent="0.25">
      <c r="A177" s="21"/>
      <c r="B177" s="238"/>
      <c r="C177" s="239"/>
      <c r="D177" s="239"/>
      <c r="E177" s="239"/>
      <c r="F177" s="240"/>
      <c r="G177" s="239"/>
      <c r="H177" s="241"/>
      <c r="I177" s="21"/>
      <c r="L177" s="68" t="str">
        <f t="shared" si="24"/>
        <v/>
      </c>
      <c r="N177" s="71" t="str">
        <f>IF($L177="", "", IFERROR(INDEX('Intro &amp; Setup'!$J$23:$J$32, MATCH($L177, 'Intro &amp; Setup'!$B$23:$B$32, 0)), ""))</f>
        <v/>
      </c>
      <c r="O177" s="71" t="str">
        <f>IF($L177="", "", IFERROR(INDEX('Intro &amp; Setup'!$N$23:$N$32, MATCH($L177, 'Intro &amp; Setup'!$B$23:$B$32, 0)), ""))</f>
        <v/>
      </c>
      <c r="Q177" s="63" t="str">
        <f>IF($H177="", "", SUM($H$11:$H177))</f>
        <v/>
      </c>
      <c r="R177" s="28" t="str">
        <f>IF($L177="", "", SUMIF($L$11:$L177, $L177, $H$11:$H177))</f>
        <v/>
      </c>
      <c r="S177" s="27" t="str">
        <f>IF('Intro &amp; Setup'!$BM$13='Intro &amp; Setup'!$BM$12, $R177, $Q177)</f>
        <v/>
      </c>
      <c r="T177" s="28" t="str">
        <f t="shared" si="18"/>
        <v/>
      </c>
      <c r="U177" s="8" t="str">
        <f t="shared" si="19"/>
        <v/>
      </c>
      <c r="V177" s="28" t="str">
        <f>IF($T177="", "", $T177-SUM($V$11:$V176))</f>
        <v/>
      </c>
      <c r="W177" s="28" t="str">
        <f>IF($U177="", "", $U177-SUM($W$11:$W176))</f>
        <v/>
      </c>
      <c r="X177" s="28" t="str">
        <f t="shared" si="20"/>
        <v/>
      </c>
      <c r="Y177" s="34" t="str">
        <f t="shared" si="25"/>
        <v/>
      </c>
      <c r="Z177" s="35" t="str">
        <f t="shared" si="26"/>
        <v/>
      </c>
      <c r="AA177" s="36" t="str">
        <f t="shared" si="21"/>
        <v/>
      </c>
      <c r="AC177" s="41" t="str">
        <f>IF($B177="", "", IF(OR($B177&lt;'Intro &amp; Setup'!$BM$3, $B177&gt;'Intro &amp; Setup'!$BM$5), "X", ""))</f>
        <v/>
      </c>
      <c r="AE177" s="41" t="str">
        <f t="shared" si="22"/>
        <v/>
      </c>
      <c r="AG177" s="41" t="str">
        <f>IF($F177="", "", IF(COUNTIF('Intro &amp; Setup'!$T$17:$T$26, $F177)=0, "X", ""))</f>
        <v/>
      </c>
      <c r="AI177" s="41" t="str">
        <f t="shared" si="23"/>
        <v/>
      </c>
    </row>
    <row r="178" spans="1:35" x14ac:dyDescent="0.25">
      <c r="A178" s="21"/>
      <c r="B178" s="238"/>
      <c r="C178" s="239"/>
      <c r="D178" s="239"/>
      <c r="E178" s="239"/>
      <c r="F178" s="240"/>
      <c r="G178" s="239"/>
      <c r="H178" s="241"/>
      <c r="I178" s="21"/>
      <c r="L178" s="68" t="str">
        <f t="shared" si="24"/>
        <v/>
      </c>
      <c r="N178" s="71" t="str">
        <f>IF($L178="", "", IFERROR(INDEX('Intro &amp; Setup'!$J$23:$J$32, MATCH($L178, 'Intro &amp; Setup'!$B$23:$B$32, 0)), ""))</f>
        <v/>
      </c>
      <c r="O178" s="71" t="str">
        <f>IF($L178="", "", IFERROR(INDEX('Intro &amp; Setup'!$N$23:$N$32, MATCH($L178, 'Intro &amp; Setup'!$B$23:$B$32, 0)), ""))</f>
        <v/>
      </c>
      <c r="Q178" s="63" t="str">
        <f>IF($H178="", "", SUM($H$11:$H178))</f>
        <v/>
      </c>
      <c r="R178" s="28" t="str">
        <f>IF($L178="", "", SUMIF($L$11:$L178, $L178, $H$11:$H178))</f>
        <v/>
      </c>
      <c r="S178" s="27" t="str">
        <f>IF('Intro &amp; Setup'!$BM$13='Intro &amp; Setup'!$BM$12, $R178, $Q178)</f>
        <v/>
      </c>
      <c r="T178" s="28" t="str">
        <f t="shared" si="18"/>
        <v/>
      </c>
      <c r="U178" s="8" t="str">
        <f t="shared" si="19"/>
        <v/>
      </c>
      <c r="V178" s="28" t="str">
        <f>IF($T178="", "", $T178-SUM($V$11:$V177))</f>
        <v/>
      </c>
      <c r="W178" s="28" t="str">
        <f>IF($U178="", "", $U178-SUM($W$11:$W177))</f>
        <v/>
      </c>
      <c r="X178" s="28" t="str">
        <f t="shared" si="20"/>
        <v/>
      </c>
      <c r="Y178" s="34" t="str">
        <f t="shared" si="25"/>
        <v/>
      </c>
      <c r="Z178" s="35" t="str">
        <f t="shared" si="26"/>
        <v/>
      </c>
      <c r="AA178" s="36" t="str">
        <f t="shared" si="21"/>
        <v/>
      </c>
      <c r="AC178" s="41" t="str">
        <f>IF($B178="", "", IF(OR($B178&lt;'Intro &amp; Setup'!$BM$3, $B178&gt;'Intro &amp; Setup'!$BM$5), "X", ""))</f>
        <v/>
      </c>
      <c r="AE178" s="41" t="str">
        <f t="shared" si="22"/>
        <v/>
      </c>
      <c r="AG178" s="41" t="str">
        <f>IF($F178="", "", IF(COUNTIF('Intro &amp; Setup'!$T$17:$T$26, $F178)=0, "X", ""))</f>
        <v/>
      </c>
      <c r="AI178" s="41" t="str">
        <f t="shared" si="23"/>
        <v/>
      </c>
    </row>
    <row r="179" spans="1:35" x14ac:dyDescent="0.25">
      <c r="A179" s="21"/>
      <c r="B179" s="238"/>
      <c r="C179" s="239"/>
      <c r="D179" s="239"/>
      <c r="E179" s="239"/>
      <c r="F179" s="240"/>
      <c r="G179" s="239"/>
      <c r="H179" s="241"/>
      <c r="I179" s="21"/>
      <c r="L179" s="68" t="str">
        <f t="shared" si="24"/>
        <v/>
      </c>
      <c r="N179" s="71" t="str">
        <f>IF($L179="", "", IFERROR(INDEX('Intro &amp; Setup'!$J$23:$J$32, MATCH($L179, 'Intro &amp; Setup'!$B$23:$B$32, 0)), ""))</f>
        <v/>
      </c>
      <c r="O179" s="71" t="str">
        <f>IF($L179="", "", IFERROR(INDEX('Intro &amp; Setup'!$N$23:$N$32, MATCH($L179, 'Intro &amp; Setup'!$B$23:$B$32, 0)), ""))</f>
        <v/>
      </c>
      <c r="Q179" s="63" t="str">
        <f>IF($H179="", "", SUM($H$11:$H179))</f>
        <v/>
      </c>
      <c r="R179" s="28" t="str">
        <f>IF($L179="", "", SUMIF($L$11:$L179, $L179, $H$11:$H179))</f>
        <v/>
      </c>
      <c r="S179" s="27" t="str">
        <f>IF('Intro &amp; Setup'!$BM$13='Intro &amp; Setup'!$BM$12, $R179, $Q179)</f>
        <v/>
      </c>
      <c r="T179" s="28" t="str">
        <f t="shared" si="18"/>
        <v/>
      </c>
      <c r="U179" s="8" t="str">
        <f t="shared" si="19"/>
        <v/>
      </c>
      <c r="V179" s="28" t="str">
        <f>IF($T179="", "", $T179-SUM($V$11:$V178))</f>
        <v/>
      </c>
      <c r="W179" s="28" t="str">
        <f>IF($U179="", "", $U179-SUM($W$11:$W178))</f>
        <v/>
      </c>
      <c r="X179" s="28" t="str">
        <f t="shared" si="20"/>
        <v/>
      </c>
      <c r="Y179" s="34" t="str">
        <f t="shared" si="25"/>
        <v/>
      </c>
      <c r="Z179" s="35" t="str">
        <f t="shared" si="26"/>
        <v/>
      </c>
      <c r="AA179" s="36" t="str">
        <f t="shared" si="21"/>
        <v/>
      </c>
      <c r="AC179" s="41" t="str">
        <f>IF($B179="", "", IF(OR($B179&lt;'Intro &amp; Setup'!$BM$3, $B179&gt;'Intro &amp; Setup'!$BM$5), "X", ""))</f>
        <v/>
      </c>
      <c r="AE179" s="41" t="str">
        <f t="shared" si="22"/>
        <v/>
      </c>
      <c r="AG179" s="41" t="str">
        <f>IF($F179="", "", IF(COUNTIF('Intro &amp; Setup'!$T$17:$T$26, $F179)=0, "X", ""))</f>
        <v/>
      </c>
      <c r="AI179" s="41" t="str">
        <f t="shared" si="23"/>
        <v/>
      </c>
    </row>
    <row r="180" spans="1:35" x14ac:dyDescent="0.25">
      <c r="A180" s="21"/>
      <c r="B180" s="238"/>
      <c r="C180" s="239"/>
      <c r="D180" s="239"/>
      <c r="E180" s="239"/>
      <c r="F180" s="240"/>
      <c r="G180" s="239"/>
      <c r="H180" s="241"/>
      <c r="I180" s="21"/>
      <c r="L180" s="68" t="str">
        <f t="shared" si="24"/>
        <v/>
      </c>
      <c r="N180" s="71" t="str">
        <f>IF($L180="", "", IFERROR(INDEX('Intro &amp; Setup'!$J$23:$J$32, MATCH($L180, 'Intro &amp; Setup'!$B$23:$B$32, 0)), ""))</f>
        <v/>
      </c>
      <c r="O180" s="71" t="str">
        <f>IF($L180="", "", IFERROR(INDEX('Intro &amp; Setup'!$N$23:$N$32, MATCH($L180, 'Intro &amp; Setup'!$B$23:$B$32, 0)), ""))</f>
        <v/>
      </c>
      <c r="Q180" s="63" t="str">
        <f>IF($H180="", "", SUM($H$11:$H180))</f>
        <v/>
      </c>
      <c r="R180" s="28" t="str">
        <f>IF($L180="", "", SUMIF($L$11:$L180, $L180, $H$11:$H180))</f>
        <v/>
      </c>
      <c r="S180" s="27" t="str">
        <f>IF('Intro &amp; Setup'!$BM$13='Intro &amp; Setup'!$BM$12, $R180, $Q180)</f>
        <v/>
      </c>
      <c r="T180" s="28" t="str">
        <f t="shared" si="18"/>
        <v/>
      </c>
      <c r="U180" s="8" t="str">
        <f t="shared" si="19"/>
        <v/>
      </c>
      <c r="V180" s="28" t="str">
        <f>IF($T180="", "", $T180-SUM($V$11:$V179))</f>
        <v/>
      </c>
      <c r="W180" s="28" t="str">
        <f>IF($U180="", "", $U180-SUM($W$11:$W179))</f>
        <v/>
      </c>
      <c r="X180" s="28" t="str">
        <f t="shared" si="20"/>
        <v/>
      </c>
      <c r="Y180" s="34" t="str">
        <f t="shared" si="25"/>
        <v/>
      </c>
      <c r="Z180" s="35" t="str">
        <f t="shared" si="26"/>
        <v/>
      </c>
      <c r="AA180" s="36" t="str">
        <f t="shared" si="21"/>
        <v/>
      </c>
      <c r="AC180" s="41" t="str">
        <f>IF($B180="", "", IF(OR($B180&lt;'Intro &amp; Setup'!$BM$3, $B180&gt;'Intro &amp; Setup'!$BM$5), "X", ""))</f>
        <v/>
      </c>
      <c r="AE180" s="41" t="str">
        <f t="shared" si="22"/>
        <v/>
      </c>
      <c r="AG180" s="41" t="str">
        <f>IF($F180="", "", IF(COUNTIF('Intro &amp; Setup'!$T$17:$T$26, $F180)=0, "X", ""))</f>
        <v/>
      </c>
      <c r="AI180" s="41" t="str">
        <f t="shared" si="23"/>
        <v/>
      </c>
    </row>
    <row r="181" spans="1:35" x14ac:dyDescent="0.25">
      <c r="A181" s="21"/>
      <c r="B181" s="238"/>
      <c r="C181" s="239"/>
      <c r="D181" s="239"/>
      <c r="E181" s="239"/>
      <c r="F181" s="240"/>
      <c r="G181" s="239"/>
      <c r="H181" s="241"/>
      <c r="I181" s="21"/>
      <c r="L181" s="68" t="str">
        <f t="shared" si="24"/>
        <v/>
      </c>
      <c r="N181" s="71" t="str">
        <f>IF($L181="", "", IFERROR(INDEX('Intro &amp; Setup'!$J$23:$J$32, MATCH($L181, 'Intro &amp; Setup'!$B$23:$B$32, 0)), ""))</f>
        <v/>
      </c>
      <c r="O181" s="71" t="str">
        <f>IF($L181="", "", IFERROR(INDEX('Intro &amp; Setup'!$N$23:$N$32, MATCH($L181, 'Intro &amp; Setup'!$B$23:$B$32, 0)), ""))</f>
        <v/>
      </c>
      <c r="Q181" s="63" t="str">
        <f>IF($H181="", "", SUM($H$11:$H181))</f>
        <v/>
      </c>
      <c r="R181" s="28" t="str">
        <f>IF($L181="", "", SUMIF($L$11:$L181, $L181, $H$11:$H181))</f>
        <v/>
      </c>
      <c r="S181" s="27" t="str">
        <f>IF('Intro &amp; Setup'!$BM$13='Intro &amp; Setup'!$BM$12, $R181, $Q181)</f>
        <v/>
      </c>
      <c r="T181" s="28" t="str">
        <f t="shared" si="18"/>
        <v/>
      </c>
      <c r="U181" s="8" t="str">
        <f t="shared" si="19"/>
        <v/>
      </c>
      <c r="V181" s="28" t="str">
        <f>IF($T181="", "", $T181-SUM($V$11:$V180))</f>
        <v/>
      </c>
      <c r="W181" s="28" t="str">
        <f>IF($U181="", "", $U181-SUM($W$11:$W180))</f>
        <v/>
      </c>
      <c r="X181" s="28" t="str">
        <f t="shared" si="20"/>
        <v/>
      </c>
      <c r="Y181" s="34" t="str">
        <f t="shared" si="25"/>
        <v/>
      </c>
      <c r="Z181" s="35" t="str">
        <f t="shared" si="26"/>
        <v/>
      </c>
      <c r="AA181" s="36" t="str">
        <f t="shared" si="21"/>
        <v/>
      </c>
      <c r="AC181" s="41" t="str">
        <f>IF($B181="", "", IF(OR($B181&lt;'Intro &amp; Setup'!$BM$3, $B181&gt;'Intro &amp; Setup'!$BM$5), "X", ""))</f>
        <v/>
      </c>
      <c r="AE181" s="41" t="str">
        <f t="shared" si="22"/>
        <v/>
      </c>
      <c r="AG181" s="41" t="str">
        <f>IF($F181="", "", IF(COUNTIF('Intro &amp; Setup'!$T$17:$T$26, $F181)=0, "X", ""))</f>
        <v/>
      </c>
      <c r="AI181" s="41" t="str">
        <f t="shared" si="23"/>
        <v/>
      </c>
    </row>
    <row r="182" spans="1:35" x14ac:dyDescent="0.25">
      <c r="A182" s="21"/>
      <c r="B182" s="238"/>
      <c r="C182" s="239"/>
      <c r="D182" s="239"/>
      <c r="E182" s="239"/>
      <c r="F182" s="240"/>
      <c r="G182" s="239"/>
      <c r="H182" s="241"/>
      <c r="I182" s="21"/>
      <c r="L182" s="68" t="str">
        <f t="shared" si="24"/>
        <v/>
      </c>
      <c r="N182" s="71" t="str">
        <f>IF($L182="", "", IFERROR(INDEX('Intro &amp; Setup'!$J$23:$J$32, MATCH($L182, 'Intro &amp; Setup'!$B$23:$B$32, 0)), ""))</f>
        <v/>
      </c>
      <c r="O182" s="71" t="str">
        <f>IF($L182="", "", IFERROR(INDEX('Intro &amp; Setup'!$N$23:$N$32, MATCH($L182, 'Intro &amp; Setup'!$B$23:$B$32, 0)), ""))</f>
        <v/>
      </c>
      <c r="Q182" s="63" t="str">
        <f>IF($H182="", "", SUM($H$11:$H182))</f>
        <v/>
      </c>
      <c r="R182" s="28" t="str">
        <f>IF($L182="", "", SUMIF($L$11:$L182, $L182, $H$11:$H182))</f>
        <v/>
      </c>
      <c r="S182" s="27" t="str">
        <f>IF('Intro &amp; Setup'!$BM$13='Intro &amp; Setup'!$BM$12, $R182, $Q182)</f>
        <v/>
      </c>
      <c r="T182" s="28" t="str">
        <f t="shared" si="18"/>
        <v/>
      </c>
      <c r="U182" s="8" t="str">
        <f t="shared" si="19"/>
        <v/>
      </c>
      <c r="V182" s="28" t="str">
        <f>IF($T182="", "", $T182-SUM($V$11:$V181))</f>
        <v/>
      </c>
      <c r="W182" s="28" t="str">
        <f>IF($U182="", "", $U182-SUM($W$11:$W181))</f>
        <v/>
      </c>
      <c r="X182" s="28" t="str">
        <f t="shared" si="20"/>
        <v/>
      </c>
      <c r="Y182" s="34" t="str">
        <f t="shared" si="25"/>
        <v/>
      </c>
      <c r="Z182" s="35" t="str">
        <f t="shared" si="26"/>
        <v/>
      </c>
      <c r="AA182" s="36" t="str">
        <f t="shared" si="21"/>
        <v/>
      </c>
      <c r="AC182" s="41" t="str">
        <f>IF($B182="", "", IF(OR($B182&lt;'Intro &amp; Setup'!$BM$3, $B182&gt;'Intro &amp; Setup'!$BM$5), "X", ""))</f>
        <v/>
      </c>
      <c r="AE182" s="41" t="str">
        <f t="shared" si="22"/>
        <v/>
      </c>
      <c r="AG182" s="41" t="str">
        <f>IF($F182="", "", IF(COUNTIF('Intro &amp; Setup'!$T$17:$T$26, $F182)=0, "X", ""))</f>
        <v/>
      </c>
      <c r="AI182" s="41" t="str">
        <f t="shared" si="23"/>
        <v/>
      </c>
    </row>
    <row r="183" spans="1:35" x14ac:dyDescent="0.25">
      <c r="A183" s="21"/>
      <c r="B183" s="238"/>
      <c r="C183" s="239"/>
      <c r="D183" s="239"/>
      <c r="E183" s="239"/>
      <c r="F183" s="240"/>
      <c r="G183" s="239"/>
      <c r="H183" s="241"/>
      <c r="I183" s="21"/>
      <c r="L183" s="68" t="str">
        <f t="shared" si="24"/>
        <v/>
      </c>
      <c r="N183" s="71" t="str">
        <f>IF($L183="", "", IFERROR(INDEX('Intro &amp; Setup'!$J$23:$J$32, MATCH($L183, 'Intro &amp; Setup'!$B$23:$B$32, 0)), ""))</f>
        <v/>
      </c>
      <c r="O183" s="71" t="str">
        <f>IF($L183="", "", IFERROR(INDEX('Intro &amp; Setup'!$N$23:$N$32, MATCH($L183, 'Intro &amp; Setup'!$B$23:$B$32, 0)), ""))</f>
        <v/>
      </c>
      <c r="Q183" s="63" t="str">
        <f>IF($H183="", "", SUM($H$11:$H183))</f>
        <v/>
      </c>
      <c r="R183" s="28" t="str">
        <f>IF($L183="", "", SUMIF($L$11:$L183, $L183, $H$11:$H183))</f>
        <v/>
      </c>
      <c r="S183" s="27" t="str">
        <f>IF('Intro &amp; Setup'!$BM$13='Intro &amp; Setup'!$BM$12, $R183, $Q183)</f>
        <v/>
      </c>
      <c r="T183" s="28" t="str">
        <f t="shared" si="18"/>
        <v/>
      </c>
      <c r="U183" s="8" t="str">
        <f t="shared" si="19"/>
        <v/>
      </c>
      <c r="V183" s="28" t="str">
        <f>IF($T183="", "", $T183-SUM($V$11:$V182))</f>
        <v/>
      </c>
      <c r="W183" s="28" t="str">
        <f>IF($U183="", "", $U183-SUM($W$11:$W182))</f>
        <v/>
      </c>
      <c r="X183" s="28" t="str">
        <f t="shared" si="20"/>
        <v/>
      </c>
      <c r="Y183" s="34" t="str">
        <f t="shared" si="25"/>
        <v/>
      </c>
      <c r="Z183" s="35" t="str">
        <f t="shared" si="26"/>
        <v/>
      </c>
      <c r="AA183" s="36" t="str">
        <f t="shared" si="21"/>
        <v/>
      </c>
      <c r="AC183" s="41" t="str">
        <f>IF($B183="", "", IF(OR($B183&lt;'Intro &amp; Setup'!$BM$3, $B183&gt;'Intro &amp; Setup'!$BM$5), "X", ""))</f>
        <v/>
      </c>
      <c r="AE183" s="41" t="str">
        <f t="shared" si="22"/>
        <v/>
      </c>
      <c r="AG183" s="41" t="str">
        <f>IF($F183="", "", IF(COUNTIF('Intro &amp; Setup'!$T$17:$T$26, $F183)=0, "X", ""))</f>
        <v/>
      </c>
      <c r="AI183" s="41" t="str">
        <f t="shared" si="23"/>
        <v/>
      </c>
    </row>
    <row r="184" spans="1:35" x14ac:dyDescent="0.25">
      <c r="A184" s="21"/>
      <c r="B184" s="238"/>
      <c r="C184" s="239"/>
      <c r="D184" s="239"/>
      <c r="E184" s="239"/>
      <c r="F184" s="240"/>
      <c r="G184" s="239"/>
      <c r="H184" s="241"/>
      <c r="I184" s="21"/>
      <c r="L184" s="68" t="str">
        <f t="shared" si="24"/>
        <v/>
      </c>
      <c r="N184" s="71" t="str">
        <f>IF($L184="", "", IFERROR(INDEX('Intro &amp; Setup'!$J$23:$J$32, MATCH($L184, 'Intro &amp; Setup'!$B$23:$B$32, 0)), ""))</f>
        <v/>
      </c>
      <c r="O184" s="71" t="str">
        <f>IF($L184="", "", IFERROR(INDEX('Intro &amp; Setup'!$N$23:$N$32, MATCH($L184, 'Intro &amp; Setup'!$B$23:$B$32, 0)), ""))</f>
        <v/>
      </c>
      <c r="Q184" s="63" t="str">
        <f>IF($H184="", "", SUM($H$11:$H184))</f>
        <v/>
      </c>
      <c r="R184" s="28" t="str">
        <f>IF($L184="", "", SUMIF($L$11:$L184, $L184, $H$11:$H184))</f>
        <v/>
      </c>
      <c r="S184" s="27" t="str">
        <f>IF('Intro &amp; Setup'!$BM$13='Intro &amp; Setup'!$BM$12, $R184, $Q184)</f>
        <v/>
      </c>
      <c r="T184" s="28" t="str">
        <f t="shared" si="18"/>
        <v/>
      </c>
      <c r="U184" s="8" t="str">
        <f t="shared" si="19"/>
        <v/>
      </c>
      <c r="V184" s="28" t="str">
        <f>IF($T184="", "", $T184-SUM($V$11:$V183))</f>
        <v/>
      </c>
      <c r="W184" s="28" t="str">
        <f>IF($U184="", "", $U184-SUM($W$11:$W183))</f>
        <v/>
      </c>
      <c r="X184" s="28" t="str">
        <f t="shared" si="20"/>
        <v/>
      </c>
      <c r="Y184" s="34" t="str">
        <f t="shared" si="25"/>
        <v/>
      </c>
      <c r="Z184" s="35" t="str">
        <f t="shared" si="26"/>
        <v/>
      </c>
      <c r="AA184" s="36" t="str">
        <f t="shared" si="21"/>
        <v/>
      </c>
      <c r="AC184" s="41" t="str">
        <f>IF($B184="", "", IF(OR($B184&lt;'Intro &amp; Setup'!$BM$3, $B184&gt;'Intro &amp; Setup'!$BM$5), "X", ""))</f>
        <v/>
      </c>
      <c r="AE184" s="41" t="str">
        <f t="shared" si="22"/>
        <v/>
      </c>
      <c r="AG184" s="41" t="str">
        <f>IF($F184="", "", IF(COUNTIF('Intro &amp; Setup'!$T$17:$T$26, $F184)=0, "X", ""))</f>
        <v/>
      </c>
      <c r="AI184" s="41" t="str">
        <f t="shared" si="23"/>
        <v/>
      </c>
    </row>
    <row r="185" spans="1:35" x14ac:dyDescent="0.25">
      <c r="A185" s="21"/>
      <c r="B185" s="238"/>
      <c r="C185" s="239"/>
      <c r="D185" s="239"/>
      <c r="E185" s="239"/>
      <c r="F185" s="240"/>
      <c r="G185" s="239"/>
      <c r="H185" s="241"/>
      <c r="I185" s="21"/>
      <c r="L185" s="68" t="str">
        <f t="shared" si="24"/>
        <v/>
      </c>
      <c r="N185" s="71" t="str">
        <f>IF($L185="", "", IFERROR(INDEX('Intro &amp; Setup'!$J$23:$J$32, MATCH($L185, 'Intro &amp; Setup'!$B$23:$B$32, 0)), ""))</f>
        <v/>
      </c>
      <c r="O185" s="71" t="str">
        <f>IF($L185="", "", IFERROR(INDEX('Intro &amp; Setup'!$N$23:$N$32, MATCH($L185, 'Intro &amp; Setup'!$B$23:$B$32, 0)), ""))</f>
        <v/>
      </c>
      <c r="Q185" s="63" t="str">
        <f>IF($H185="", "", SUM($H$11:$H185))</f>
        <v/>
      </c>
      <c r="R185" s="28" t="str">
        <f>IF($L185="", "", SUMIF($L$11:$L185, $L185, $H$11:$H185))</f>
        <v/>
      </c>
      <c r="S185" s="27" t="str">
        <f>IF('Intro &amp; Setup'!$BM$13='Intro &amp; Setup'!$BM$12, $R185, $Q185)</f>
        <v/>
      </c>
      <c r="T185" s="28" t="str">
        <f t="shared" si="18"/>
        <v/>
      </c>
      <c r="U185" s="8" t="str">
        <f t="shared" si="19"/>
        <v/>
      </c>
      <c r="V185" s="28" t="str">
        <f>IF($T185="", "", $T185-SUM($V$11:$V184))</f>
        <v/>
      </c>
      <c r="W185" s="28" t="str">
        <f>IF($U185="", "", $U185-SUM($W$11:$W184))</f>
        <v/>
      </c>
      <c r="X185" s="28" t="str">
        <f t="shared" si="20"/>
        <v/>
      </c>
      <c r="Y185" s="34" t="str">
        <f t="shared" si="25"/>
        <v/>
      </c>
      <c r="Z185" s="35" t="str">
        <f t="shared" si="26"/>
        <v/>
      </c>
      <c r="AA185" s="36" t="str">
        <f t="shared" si="21"/>
        <v/>
      </c>
      <c r="AC185" s="41" t="str">
        <f>IF($B185="", "", IF(OR($B185&lt;'Intro &amp; Setup'!$BM$3, $B185&gt;'Intro &amp; Setup'!$BM$5), "X", ""))</f>
        <v/>
      </c>
      <c r="AE185" s="41" t="str">
        <f t="shared" si="22"/>
        <v/>
      </c>
      <c r="AG185" s="41" t="str">
        <f>IF($F185="", "", IF(COUNTIF('Intro &amp; Setup'!$T$17:$T$26, $F185)=0, "X", ""))</f>
        <v/>
      </c>
      <c r="AI185" s="41" t="str">
        <f t="shared" si="23"/>
        <v/>
      </c>
    </row>
    <row r="186" spans="1:35" x14ac:dyDescent="0.25">
      <c r="A186" s="21"/>
      <c r="B186" s="238"/>
      <c r="C186" s="239"/>
      <c r="D186" s="239"/>
      <c r="E186" s="239"/>
      <c r="F186" s="240"/>
      <c r="G186" s="239"/>
      <c r="H186" s="241"/>
      <c r="I186" s="21"/>
      <c r="L186" s="68" t="str">
        <f t="shared" si="24"/>
        <v/>
      </c>
      <c r="N186" s="71" t="str">
        <f>IF($L186="", "", IFERROR(INDEX('Intro &amp; Setup'!$J$23:$J$32, MATCH($L186, 'Intro &amp; Setup'!$B$23:$B$32, 0)), ""))</f>
        <v/>
      </c>
      <c r="O186" s="71" t="str">
        <f>IF($L186="", "", IFERROR(INDEX('Intro &amp; Setup'!$N$23:$N$32, MATCH($L186, 'Intro &amp; Setup'!$B$23:$B$32, 0)), ""))</f>
        <v/>
      </c>
      <c r="Q186" s="63" t="str">
        <f>IF($H186="", "", SUM($H$11:$H186))</f>
        <v/>
      </c>
      <c r="R186" s="28" t="str">
        <f>IF($L186="", "", SUMIF($L$11:$L186, $L186, $H$11:$H186))</f>
        <v/>
      </c>
      <c r="S186" s="27" t="str">
        <f>IF('Intro &amp; Setup'!$BM$13='Intro &amp; Setup'!$BM$12, $R186, $Q186)</f>
        <v/>
      </c>
      <c r="T186" s="28" t="str">
        <f t="shared" si="18"/>
        <v/>
      </c>
      <c r="U186" s="8" t="str">
        <f t="shared" si="19"/>
        <v/>
      </c>
      <c r="V186" s="28" t="str">
        <f>IF($T186="", "", $T186-SUM($V$11:$V185))</f>
        <v/>
      </c>
      <c r="W186" s="28" t="str">
        <f>IF($U186="", "", $U186-SUM($W$11:$W185))</f>
        <v/>
      </c>
      <c r="X186" s="28" t="str">
        <f t="shared" si="20"/>
        <v/>
      </c>
      <c r="Y186" s="34" t="str">
        <f t="shared" si="25"/>
        <v/>
      </c>
      <c r="Z186" s="35" t="str">
        <f t="shared" si="26"/>
        <v/>
      </c>
      <c r="AA186" s="36" t="str">
        <f t="shared" si="21"/>
        <v/>
      </c>
      <c r="AC186" s="41" t="str">
        <f>IF($B186="", "", IF(OR($B186&lt;'Intro &amp; Setup'!$BM$3, $B186&gt;'Intro &amp; Setup'!$BM$5), "X", ""))</f>
        <v/>
      </c>
      <c r="AE186" s="41" t="str">
        <f t="shared" si="22"/>
        <v/>
      </c>
      <c r="AG186" s="41" t="str">
        <f>IF($F186="", "", IF(COUNTIF('Intro &amp; Setup'!$T$17:$T$26, $F186)=0, "X", ""))</f>
        <v/>
      </c>
      <c r="AI186" s="41" t="str">
        <f t="shared" si="23"/>
        <v/>
      </c>
    </row>
    <row r="187" spans="1:35" x14ac:dyDescent="0.25">
      <c r="A187" s="21"/>
      <c r="B187" s="238"/>
      <c r="C187" s="239"/>
      <c r="D187" s="239"/>
      <c r="E187" s="239"/>
      <c r="F187" s="240"/>
      <c r="G187" s="239"/>
      <c r="H187" s="241"/>
      <c r="I187" s="21"/>
      <c r="L187" s="68" t="str">
        <f t="shared" si="24"/>
        <v/>
      </c>
      <c r="N187" s="71" t="str">
        <f>IF($L187="", "", IFERROR(INDEX('Intro &amp; Setup'!$J$23:$J$32, MATCH($L187, 'Intro &amp; Setup'!$B$23:$B$32, 0)), ""))</f>
        <v/>
      </c>
      <c r="O187" s="71" t="str">
        <f>IF($L187="", "", IFERROR(INDEX('Intro &amp; Setup'!$N$23:$N$32, MATCH($L187, 'Intro &amp; Setup'!$B$23:$B$32, 0)), ""))</f>
        <v/>
      </c>
      <c r="Q187" s="63" t="str">
        <f>IF($H187="", "", SUM($H$11:$H187))</f>
        <v/>
      </c>
      <c r="R187" s="28" t="str">
        <f>IF($L187="", "", SUMIF($L$11:$L187, $L187, $H$11:$H187))</f>
        <v/>
      </c>
      <c r="S187" s="27" t="str">
        <f>IF('Intro &amp; Setup'!$BM$13='Intro &amp; Setup'!$BM$12, $R187, $Q187)</f>
        <v/>
      </c>
      <c r="T187" s="28" t="str">
        <f t="shared" si="18"/>
        <v/>
      </c>
      <c r="U187" s="8" t="str">
        <f t="shared" si="19"/>
        <v/>
      </c>
      <c r="V187" s="28" t="str">
        <f>IF($T187="", "", $T187-SUM($V$11:$V186))</f>
        <v/>
      </c>
      <c r="W187" s="28" t="str">
        <f>IF($U187="", "", $U187-SUM($W$11:$W186))</f>
        <v/>
      </c>
      <c r="X187" s="28" t="str">
        <f t="shared" si="20"/>
        <v/>
      </c>
      <c r="Y187" s="34" t="str">
        <f t="shared" si="25"/>
        <v/>
      </c>
      <c r="Z187" s="35" t="str">
        <f t="shared" si="26"/>
        <v/>
      </c>
      <c r="AA187" s="36" t="str">
        <f t="shared" si="21"/>
        <v/>
      </c>
      <c r="AC187" s="41" t="str">
        <f>IF($B187="", "", IF(OR($B187&lt;'Intro &amp; Setup'!$BM$3, $B187&gt;'Intro &amp; Setup'!$BM$5), "X", ""))</f>
        <v/>
      </c>
      <c r="AE187" s="41" t="str">
        <f t="shared" si="22"/>
        <v/>
      </c>
      <c r="AG187" s="41" t="str">
        <f>IF($F187="", "", IF(COUNTIF('Intro &amp; Setup'!$T$17:$T$26, $F187)=0, "X", ""))</f>
        <v/>
      </c>
      <c r="AI187" s="41" t="str">
        <f t="shared" si="23"/>
        <v/>
      </c>
    </row>
    <row r="188" spans="1:35" x14ac:dyDescent="0.25">
      <c r="A188" s="21"/>
      <c r="B188" s="238"/>
      <c r="C188" s="239"/>
      <c r="D188" s="239"/>
      <c r="E188" s="239"/>
      <c r="F188" s="240"/>
      <c r="G188" s="239"/>
      <c r="H188" s="241"/>
      <c r="I188" s="21"/>
      <c r="L188" s="68" t="str">
        <f t="shared" si="24"/>
        <v/>
      </c>
      <c r="N188" s="71" t="str">
        <f>IF($L188="", "", IFERROR(INDEX('Intro &amp; Setup'!$J$23:$J$32, MATCH($L188, 'Intro &amp; Setup'!$B$23:$B$32, 0)), ""))</f>
        <v/>
      </c>
      <c r="O188" s="71" t="str">
        <f>IF($L188="", "", IFERROR(INDEX('Intro &amp; Setup'!$N$23:$N$32, MATCH($L188, 'Intro &amp; Setup'!$B$23:$B$32, 0)), ""))</f>
        <v/>
      </c>
      <c r="Q188" s="63" t="str">
        <f>IF($H188="", "", SUM($H$11:$H188))</f>
        <v/>
      </c>
      <c r="R188" s="28" t="str">
        <f>IF($L188="", "", SUMIF($L$11:$L188, $L188, $H$11:$H188))</f>
        <v/>
      </c>
      <c r="S188" s="27" t="str">
        <f>IF('Intro &amp; Setup'!$BM$13='Intro &amp; Setup'!$BM$12, $R188, $Q188)</f>
        <v/>
      </c>
      <c r="T188" s="28" t="str">
        <f t="shared" si="18"/>
        <v/>
      </c>
      <c r="U188" s="8" t="str">
        <f t="shared" si="19"/>
        <v/>
      </c>
      <c r="V188" s="28" t="str">
        <f>IF($T188="", "", $T188-SUM($V$11:$V187))</f>
        <v/>
      </c>
      <c r="W188" s="28" t="str">
        <f>IF($U188="", "", $U188-SUM($W$11:$W187))</f>
        <v/>
      </c>
      <c r="X188" s="28" t="str">
        <f t="shared" si="20"/>
        <v/>
      </c>
      <c r="Y188" s="34" t="str">
        <f t="shared" si="25"/>
        <v/>
      </c>
      <c r="Z188" s="35" t="str">
        <f t="shared" si="26"/>
        <v/>
      </c>
      <c r="AA188" s="36" t="str">
        <f t="shared" si="21"/>
        <v/>
      </c>
      <c r="AC188" s="41" t="str">
        <f>IF($B188="", "", IF(OR($B188&lt;'Intro &amp; Setup'!$BM$3, $B188&gt;'Intro &amp; Setup'!$BM$5), "X", ""))</f>
        <v/>
      </c>
      <c r="AE188" s="41" t="str">
        <f t="shared" si="22"/>
        <v/>
      </c>
      <c r="AG188" s="41" t="str">
        <f>IF($F188="", "", IF(COUNTIF('Intro &amp; Setup'!$T$17:$T$26, $F188)=0, "X", ""))</f>
        <v/>
      </c>
      <c r="AI188" s="41" t="str">
        <f t="shared" si="23"/>
        <v/>
      </c>
    </row>
    <row r="189" spans="1:35" x14ac:dyDescent="0.25">
      <c r="A189" s="21"/>
      <c r="B189" s="238"/>
      <c r="C189" s="239"/>
      <c r="D189" s="239"/>
      <c r="E189" s="239"/>
      <c r="F189" s="240"/>
      <c r="G189" s="239"/>
      <c r="H189" s="241"/>
      <c r="I189" s="21"/>
      <c r="L189" s="68" t="str">
        <f t="shared" si="24"/>
        <v/>
      </c>
      <c r="N189" s="71" t="str">
        <f>IF($L189="", "", IFERROR(INDEX('Intro &amp; Setup'!$J$23:$J$32, MATCH($L189, 'Intro &amp; Setup'!$B$23:$B$32, 0)), ""))</f>
        <v/>
      </c>
      <c r="O189" s="71" t="str">
        <f>IF($L189="", "", IFERROR(INDEX('Intro &amp; Setup'!$N$23:$N$32, MATCH($L189, 'Intro &amp; Setup'!$B$23:$B$32, 0)), ""))</f>
        <v/>
      </c>
      <c r="Q189" s="63" t="str">
        <f>IF($H189="", "", SUM($H$11:$H189))</f>
        <v/>
      </c>
      <c r="R189" s="28" t="str">
        <f>IF($L189="", "", SUMIF($L$11:$L189, $L189, $H$11:$H189))</f>
        <v/>
      </c>
      <c r="S189" s="27" t="str">
        <f>IF('Intro &amp; Setup'!$BM$13='Intro &amp; Setup'!$BM$12, $R189, $Q189)</f>
        <v/>
      </c>
      <c r="T189" s="28" t="str">
        <f t="shared" si="18"/>
        <v/>
      </c>
      <c r="U189" s="8" t="str">
        <f t="shared" si="19"/>
        <v/>
      </c>
      <c r="V189" s="28" t="str">
        <f>IF($T189="", "", $T189-SUM($V$11:$V188))</f>
        <v/>
      </c>
      <c r="W189" s="28" t="str">
        <f>IF($U189="", "", $U189-SUM($W$11:$W188))</f>
        <v/>
      </c>
      <c r="X189" s="28" t="str">
        <f t="shared" si="20"/>
        <v/>
      </c>
      <c r="Y189" s="34" t="str">
        <f t="shared" si="25"/>
        <v/>
      </c>
      <c r="Z189" s="35" t="str">
        <f t="shared" si="26"/>
        <v/>
      </c>
      <c r="AA189" s="36" t="str">
        <f t="shared" si="21"/>
        <v/>
      </c>
      <c r="AC189" s="41" t="str">
        <f>IF($B189="", "", IF(OR($B189&lt;'Intro &amp; Setup'!$BM$3, $B189&gt;'Intro &amp; Setup'!$BM$5), "X", ""))</f>
        <v/>
      </c>
      <c r="AE189" s="41" t="str">
        <f t="shared" si="22"/>
        <v/>
      </c>
      <c r="AG189" s="41" t="str">
        <f>IF($F189="", "", IF(COUNTIF('Intro &amp; Setup'!$T$17:$T$26, $F189)=0, "X", ""))</f>
        <v/>
      </c>
      <c r="AI189" s="41" t="str">
        <f t="shared" si="23"/>
        <v/>
      </c>
    </row>
    <row r="190" spans="1:35" x14ac:dyDescent="0.25">
      <c r="A190" s="21"/>
      <c r="B190" s="238"/>
      <c r="C190" s="239"/>
      <c r="D190" s="239"/>
      <c r="E190" s="239"/>
      <c r="F190" s="240"/>
      <c r="G190" s="239"/>
      <c r="H190" s="241"/>
      <c r="I190" s="21"/>
      <c r="L190" s="68" t="str">
        <f t="shared" si="24"/>
        <v/>
      </c>
      <c r="N190" s="71" t="str">
        <f>IF($L190="", "", IFERROR(INDEX('Intro &amp; Setup'!$J$23:$J$32, MATCH($L190, 'Intro &amp; Setup'!$B$23:$B$32, 0)), ""))</f>
        <v/>
      </c>
      <c r="O190" s="71" t="str">
        <f>IF($L190="", "", IFERROR(INDEX('Intro &amp; Setup'!$N$23:$N$32, MATCH($L190, 'Intro &amp; Setup'!$B$23:$B$32, 0)), ""))</f>
        <v/>
      </c>
      <c r="Q190" s="63" t="str">
        <f>IF($H190="", "", SUM($H$11:$H190))</f>
        <v/>
      </c>
      <c r="R190" s="28" t="str">
        <f>IF($L190="", "", SUMIF($L$11:$L190, $L190, $H$11:$H190))</f>
        <v/>
      </c>
      <c r="S190" s="27" t="str">
        <f>IF('Intro &amp; Setup'!$BM$13='Intro &amp; Setup'!$BM$12, $R190, $Q190)</f>
        <v/>
      </c>
      <c r="T190" s="28" t="str">
        <f t="shared" si="18"/>
        <v/>
      </c>
      <c r="U190" s="8" t="str">
        <f t="shared" si="19"/>
        <v/>
      </c>
      <c r="V190" s="28" t="str">
        <f>IF($T190="", "", $T190-SUM($V$11:$V189))</f>
        <v/>
      </c>
      <c r="W190" s="28" t="str">
        <f>IF($U190="", "", $U190-SUM($W$11:$W189))</f>
        <v/>
      </c>
      <c r="X190" s="28" t="str">
        <f t="shared" si="20"/>
        <v/>
      </c>
      <c r="Y190" s="34" t="str">
        <f t="shared" si="25"/>
        <v/>
      </c>
      <c r="Z190" s="35" t="str">
        <f t="shared" si="26"/>
        <v/>
      </c>
      <c r="AA190" s="36" t="str">
        <f t="shared" si="21"/>
        <v/>
      </c>
      <c r="AC190" s="41" t="str">
        <f>IF($B190="", "", IF(OR($B190&lt;'Intro &amp; Setup'!$BM$3, $B190&gt;'Intro &amp; Setup'!$BM$5), "X", ""))</f>
        <v/>
      </c>
      <c r="AE190" s="41" t="str">
        <f t="shared" si="22"/>
        <v/>
      </c>
      <c r="AG190" s="41" t="str">
        <f>IF($F190="", "", IF(COUNTIF('Intro &amp; Setup'!$T$17:$T$26, $F190)=0, "X", ""))</f>
        <v/>
      </c>
      <c r="AI190" s="41" t="str">
        <f t="shared" si="23"/>
        <v/>
      </c>
    </row>
    <row r="191" spans="1:35" x14ac:dyDescent="0.25">
      <c r="A191" s="21"/>
      <c r="B191" s="238"/>
      <c r="C191" s="239"/>
      <c r="D191" s="239"/>
      <c r="E191" s="239"/>
      <c r="F191" s="240"/>
      <c r="G191" s="239"/>
      <c r="H191" s="241"/>
      <c r="I191" s="21"/>
      <c r="L191" s="68" t="str">
        <f t="shared" si="24"/>
        <v/>
      </c>
      <c r="N191" s="71" t="str">
        <f>IF($L191="", "", IFERROR(INDEX('Intro &amp; Setup'!$J$23:$J$32, MATCH($L191, 'Intro &amp; Setup'!$B$23:$B$32, 0)), ""))</f>
        <v/>
      </c>
      <c r="O191" s="71" t="str">
        <f>IF($L191="", "", IFERROR(INDEX('Intro &amp; Setup'!$N$23:$N$32, MATCH($L191, 'Intro &amp; Setup'!$B$23:$B$32, 0)), ""))</f>
        <v/>
      </c>
      <c r="Q191" s="63" t="str">
        <f>IF($H191="", "", SUM($H$11:$H191))</f>
        <v/>
      </c>
      <c r="R191" s="28" t="str">
        <f>IF($L191="", "", SUMIF($L$11:$L191, $L191, $H$11:$H191))</f>
        <v/>
      </c>
      <c r="S191" s="27" t="str">
        <f>IF('Intro &amp; Setup'!$BM$13='Intro &amp; Setup'!$BM$12, $R191, $Q191)</f>
        <v/>
      </c>
      <c r="T191" s="28" t="str">
        <f t="shared" si="18"/>
        <v/>
      </c>
      <c r="U191" s="8" t="str">
        <f t="shared" si="19"/>
        <v/>
      </c>
      <c r="V191" s="28" t="str">
        <f>IF($T191="", "", $T191-SUM($V$11:$V190))</f>
        <v/>
      </c>
      <c r="W191" s="28" t="str">
        <f>IF($U191="", "", $U191-SUM($W$11:$W190))</f>
        <v/>
      </c>
      <c r="X191" s="28" t="str">
        <f t="shared" si="20"/>
        <v/>
      </c>
      <c r="Y191" s="34" t="str">
        <f t="shared" si="25"/>
        <v/>
      </c>
      <c r="Z191" s="35" t="str">
        <f t="shared" si="26"/>
        <v/>
      </c>
      <c r="AA191" s="36" t="str">
        <f t="shared" si="21"/>
        <v/>
      </c>
      <c r="AC191" s="41" t="str">
        <f>IF($B191="", "", IF(OR($B191&lt;'Intro &amp; Setup'!$BM$3, $B191&gt;'Intro &amp; Setup'!$BM$5), "X", ""))</f>
        <v/>
      </c>
      <c r="AE191" s="41" t="str">
        <f t="shared" si="22"/>
        <v/>
      </c>
      <c r="AG191" s="41" t="str">
        <f>IF($F191="", "", IF(COUNTIF('Intro &amp; Setup'!$T$17:$T$26, $F191)=0, "X", ""))</f>
        <v/>
      </c>
      <c r="AI191" s="41" t="str">
        <f t="shared" si="23"/>
        <v/>
      </c>
    </row>
    <row r="192" spans="1:35" x14ac:dyDescent="0.25">
      <c r="A192" s="21"/>
      <c r="B192" s="238"/>
      <c r="C192" s="239"/>
      <c r="D192" s="239"/>
      <c r="E192" s="239"/>
      <c r="F192" s="240"/>
      <c r="G192" s="239"/>
      <c r="H192" s="241"/>
      <c r="I192" s="21"/>
      <c r="L192" s="68" t="str">
        <f t="shared" si="24"/>
        <v/>
      </c>
      <c r="N192" s="71" t="str">
        <f>IF($L192="", "", IFERROR(INDEX('Intro &amp; Setup'!$J$23:$J$32, MATCH($L192, 'Intro &amp; Setup'!$B$23:$B$32, 0)), ""))</f>
        <v/>
      </c>
      <c r="O192" s="71" t="str">
        <f>IF($L192="", "", IFERROR(INDEX('Intro &amp; Setup'!$N$23:$N$32, MATCH($L192, 'Intro &amp; Setup'!$B$23:$B$32, 0)), ""))</f>
        <v/>
      </c>
      <c r="Q192" s="63" t="str">
        <f>IF($H192="", "", SUM($H$11:$H192))</f>
        <v/>
      </c>
      <c r="R192" s="28" t="str">
        <f>IF($L192="", "", SUMIF($L$11:$L192, $L192, $H$11:$H192))</f>
        <v/>
      </c>
      <c r="S192" s="27" t="str">
        <f>IF('Intro &amp; Setup'!$BM$13='Intro &amp; Setup'!$BM$12, $R192, $Q192)</f>
        <v/>
      </c>
      <c r="T192" s="28" t="str">
        <f t="shared" si="18"/>
        <v/>
      </c>
      <c r="U192" s="8" t="str">
        <f t="shared" si="19"/>
        <v/>
      </c>
      <c r="V192" s="28" t="str">
        <f>IF($T192="", "", $T192-SUM($V$11:$V191))</f>
        <v/>
      </c>
      <c r="W192" s="28" t="str">
        <f>IF($U192="", "", $U192-SUM($W$11:$W191))</f>
        <v/>
      </c>
      <c r="X192" s="28" t="str">
        <f t="shared" si="20"/>
        <v/>
      </c>
      <c r="Y192" s="34" t="str">
        <f t="shared" si="25"/>
        <v/>
      </c>
      <c r="Z192" s="35" t="str">
        <f t="shared" si="26"/>
        <v/>
      </c>
      <c r="AA192" s="36" t="str">
        <f t="shared" si="21"/>
        <v/>
      </c>
      <c r="AC192" s="41" t="str">
        <f>IF($B192="", "", IF(OR($B192&lt;'Intro &amp; Setup'!$BM$3, $B192&gt;'Intro &amp; Setup'!$BM$5), "X", ""))</f>
        <v/>
      </c>
      <c r="AE192" s="41" t="str">
        <f t="shared" si="22"/>
        <v/>
      </c>
      <c r="AG192" s="41" t="str">
        <f>IF($F192="", "", IF(COUNTIF('Intro &amp; Setup'!$T$17:$T$26, $F192)=0, "X", ""))</f>
        <v/>
      </c>
      <c r="AI192" s="41" t="str">
        <f t="shared" si="23"/>
        <v/>
      </c>
    </row>
    <row r="193" spans="1:35" x14ac:dyDescent="0.25">
      <c r="A193" s="21"/>
      <c r="B193" s="238"/>
      <c r="C193" s="239"/>
      <c r="D193" s="239"/>
      <c r="E193" s="239"/>
      <c r="F193" s="240"/>
      <c r="G193" s="239"/>
      <c r="H193" s="241"/>
      <c r="I193" s="21"/>
      <c r="L193" s="68" t="str">
        <f t="shared" si="24"/>
        <v/>
      </c>
      <c r="N193" s="71" t="str">
        <f>IF($L193="", "", IFERROR(INDEX('Intro &amp; Setup'!$J$23:$J$32, MATCH($L193, 'Intro &amp; Setup'!$B$23:$B$32, 0)), ""))</f>
        <v/>
      </c>
      <c r="O193" s="71" t="str">
        <f>IF($L193="", "", IFERROR(INDEX('Intro &amp; Setup'!$N$23:$N$32, MATCH($L193, 'Intro &amp; Setup'!$B$23:$B$32, 0)), ""))</f>
        <v/>
      </c>
      <c r="Q193" s="63" t="str">
        <f>IF($H193="", "", SUM($H$11:$H193))</f>
        <v/>
      </c>
      <c r="R193" s="28" t="str">
        <f>IF($L193="", "", SUMIF($L$11:$L193, $L193, $H$11:$H193))</f>
        <v/>
      </c>
      <c r="S193" s="27" t="str">
        <f>IF('Intro &amp; Setup'!$BM$13='Intro &amp; Setup'!$BM$12, $R193, $Q193)</f>
        <v/>
      </c>
      <c r="T193" s="28" t="str">
        <f t="shared" si="18"/>
        <v/>
      </c>
      <c r="U193" s="8" t="str">
        <f t="shared" si="19"/>
        <v/>
      </c>
      <c r="V193" s="28" t="str">
        <f>IF($T193="", "", $T193-SUM($V$11:$V192))</f>
        <v/>
      </c>
      <c r="W193" s="28" t="str">
        <f>IF($U193="", "", $U193-SUM($W$11:$W192))</f>
        <v/>
      </c>
      <c r="X193" s="28" t="str">
        <f t="shared" si="20"/>
        <v/>
      </c>
      <c r="Y193" s="34" t="str">
        <f t="shared" si="25"/>
        <v/>
      </c>
      <c r="Z193" s="35" t="str">
        <f t="shared" si="26"/>
        <v/>
      </c>
      <c r="AA193" s="36" t="str">
        <f t="shared" si="21"/>
        <v/>
      </c>
      <c r="AC193" s="41" t="str">
        <f>IF($B193="", "", IF(OR($B193&lt;'Intro &amp; Setup'!$BM$3, $B193&gt;'Intro &amp; Setup'!$BM$5), "X", ""))</f>
        <v/>
      </c>
      <c r="AE193" s="41" t="str">
        <f t="shared" si="22"/>
        <v/>
      </c>
      <c r="AG193" s="41" t="str">
        <f>IF($F193="", "", IF(COUNTIF('Intro &amp; Setup'!$T$17:$T$26, $F193)=0, "X", ""))</f>
        <v/>
      </c>
      <c r="AI193" s="41" t="str">
        <f t="shared" si="23"/>
        <v/>
      </c>
    </row>
    <row r="194" spans="1:35" x14ac:dyDescent="0.25">
      <c r="A194" s="21"/>
      <c r="B194" s="238"/>
      <c r="C194" s="239"/>
      <c r="D194" s="239"/>
      <c r="E194" s="239"/>
      <c r="F194" s="240"/>
      <c r="G194" s="239"/>
      <c r="H194" s="241"/>
      <c r="I194" s="21"/>
      <c r="L194" s="68" t="str">
        <f t="shared" si="24"/>
        <v/>
      </c>
      <c r="N194" s="71" t="str">
        <f>IF($L194="", "", IFERROR(INDEX('Intro &amp; Setup'!$J$23:$J$32, MATCH($L194, 'Intro &amp; Setup'!$B$23:$B$32, 0)), ""))</f>
        <v/>
      </c>
      <c r="O194" s="71" t="str">
        <f>IF($L194="", "", IFERROR(INDEX('Intro &amp; Setup'!$N$23:$N$32, MATCH($L194, 'Intro &amp; Setup'!$B$23:$B$32, 0)), ""))</f>
        <v/>
      </c>
      <c r="Q194" s="63" t="str">
        <f>IF($H194="", "", SUM($H$11:$H194))</f>
        <v/>
      </c>
      <c r="R194" s="28" t="str">
        <f>IF($L194="", "", SUMIF($L$11:$L194, $L194, $H$11:$H194))</f>
        <v/>
      </c>
      <c r="S194" s="27" t="str">
        <f>IF('Intro &amp; Setup'!$BM$13='Intro &amp; Setup'!$BM$12, $R194, $Q194)</f>
        <v/>
      </c>
      <c r="T194" s="28" t="str">
        <f t="shared" si="18"/>
        <v/>
      </c>
      <c r="U194" s="8" t="str">
        <f t="shared" si="19"/>
        <v/>
      </c>
      <c r="V194" s="28" t="str">
        <f>IF($T194="", "", $T194-SUM($V$11:$V193))</f>
        <v/>
      </c>
      <c r="W194" s="28" t="str">
        <f>IF($U194="", "", $U194-SUM($W$11:$W193))</f>
        <v/>
      </c>
      <c r="X194" s="28" t="str">
        <f t="shared" si="20"/>
        <v/>
      </c>
      <c r="Y194" s="34" t="str">
        <f t="shared" si="25"/>
        <v/>
      </c>
      <c r="Z194" s="35" t="str">
        <f t="shared" si="26"/>
        <v/>
      </c>
      <c r="AA194" s="36" t="str">
        <f t="shared" si="21"/>
        <v/>
      </c>
      <c r="AC194" s="41" t="str">
        <f>IF($B194="", "", IF(OR($B194&lt;'Intro &amp; Setup'!$BM$3, $B194&gt;'Intro &amp; Setup'!$BM$5), "X", ""))</f>
        <v/>
      </c>
      <c r="AE194" s="41" t="str">
        <f t="shared" si="22"/>
        <v/>
      </c>
      <c r="AG194" s="41" t="str">
        <f>IF($F194="", "", IF(COUNTIF('Intro &amp; Setup'!$T$17:$T$26, $F194)=0, "X", ""))</f>
        <v/>
      </c>
      <c r="AI194" s="41" t="str">
        <f t="shared" si="23"/>
        <v/>
      </c>
    </row>
    <row r="195" spans="1:35" x14ac:dyDescent="0.25">
      <c r="A195" s="21"/>
      <c r="B195" s="238"/>
      <c r="C195" s="239"/>
      <c r="D195" s="239"/>
      <c r="E195" s="239"/>
      <c r="F195" s="240"/>
      <c r="G195" s="239"/>
      <c r="H195" s="241"/>
      <c r="I195" s="21"/>
      <c r="L195" s="68" t="str">
        <f t="shared" si="24"/>
        <v/>
      </c>
      <c r="N195" s="71" t="str">
        <f>IF($L195="", "", IFERROR(INDEX('Intro &amp; Setup'!$J$23:$J$32, MATCH($L195, 'Intro &amp; Setup'!$B$23:$B$32, 0)), ""))</f>
        <v/>
      </c>
      <c r="O195" s="71" t="str">
        <f>IF($L195="", "", IFERROR(INDEX('Intro &amp; Setup'!$N$23:$N$32, MATCH($L195, 'Intro &amp; Setup'!$B$23:$B$32, 0)), ""))</f>
        <v/>
      </c>
      <c r="Q195" s="63" t="str">
        <f>IF($H195="", "", SUM($H$11:$H195))</f>
        <v/>
      </c>
      <c r="R195" s="28" t="str">
        <f>IF($L195="", "", SUMIF($L$11:$L195, $L195, $H$11:$H195))</f>
        <v/>
      </c>
      <c r="S195" s="27" t="str">
        <f>IF('Intro &amp; Setup'!$BM$13='Intro &amp; Setup'!$BM$12, $R195, $Q195)</f>
        <v/>
      </c>
      <c r="T195" s="28" t="str">
        <f t="shared" si="18"/>
        <v/>
      </c>
      <c r="U195" s="8" t="str">
        <f t="shared" si="19"/>
        <v/>
      </c>
      <c r="V195" s="28" t="str">
        <f>IF($T195="", "", $T195-SUM($V$11:$V194))</f>
        <v/>
      </c>
      <c r="W195" s="28" t="str">
        <f>IF($U195="", "", $U195-SUM($W$11:$W194))</f>
        <v/>
      </c>
      <c r="X195" s="28" t="str">
        <f t="shared" si="20"/>
        <v/>
      </c>
      <c r="Y195" s="34" t="str">
        <f t="shared" si="25"/>
        <v/>
      </c>
      <c r="Z195" s="35" t="str">
        <f t="shared" si="26"/>
        <v/>
      </c>
      <c r="AA195" s="36" t="str">
        <f t="shared" si="21"/>
        <v/>
      </c>
      <c r="AC195" s="41" t="str">
        <f>IF($B195="", "", IF(OR($B195&lt;'Intro &amp; Setup'!$BM$3, $B195&gt;'Intro &amp; Setup'!$BM$5), "X", ""))</f>
        <v/>
      </c>
      <c r="AE195" s="41" t="str">
        <f t="shared" si="22"/>
        <v/>
      </c>
      <c r="AG195" s="41" t="str">
        <f>IF($F195="", "", IF(COUNTIF('Intro &amp; Setup'!$T$17:$T$26, $F195)=0, "X", ""))</f>
        <v/>
      </c>
      <c r="AI195" s="41" t="str">
        <f t="shared" si="23"/>
        <v/>
      </c>
    </row>
    <row r="196" spans="1:35" x14ac:dyDescent="0.25">
      <c r="A196" s="21"/>
      <c r="B196" s="238"/>
      <c r="C196" s="239"/>
      <c r="D196" s="239"/>
      <c r="E196" s="239"/>
      <c r="F196" s="240"/>
      <c r="G196" s="239"/>
      <c r="H196" s="241"/>
      <c r="I196" s="21"/>
      <c r="L196" s="68" t="str">
        <f t="shared" si="24"/>
        <v/>
      </c>
      <c r="N196" s="71" t="str">
        <f>IF($L196="", "", IFERROR(INDEX('Intro &amp; Setup'!$J$23:$J$32, MATCH($L196, 'Intro &amp; Setup'!$B$23:$B$32, 0)), ""))</f>
        <v/>
      </c>
      <c r="O196" s="71" t="str">
        <f>IF($L196="", "", IFERROR(INDEX('Intro &amp; Setup'!$N$23:$N$32, MATCH($L196, 'Intro &amp; Setup'!$B$23:$B$32, 0)), ""))</f>
        <v/>
      </c>
      <c r="Q196" s="63" t="str">
        <f>IF($H196="", "", SUM($H$11:$H196))</f>
        <v/>
      </c>
      <c r="R196" s="28" t="str">
        <f>IF($L196="", "", SUMIF($L$11:$L196, $L196, $H$11:$H196))</f>
        <v/>
      </c>
      <c r="S196" s="27" t="str">
        <f>IF('Intro &amp; Setup'!$BM$13='Intro &amp; Setup'!$BM$12, $R196, $Q196)</f>
        <v/>
      </c>
      <c r="T196" s="28" t="str">
        <f t="shared" si="18"/>
        <v/>
      </c>
      <c r="U196" s="8" t="str">
        <f t="shared" si="19"/>
        <v/>
      </c>
      <c r="V196" s="28" t="str">
        <f>IF($T196="", "", $T196-SUM($V$11:$V195))</f>
        <v/>
      </c>
      <c r="W196" s="28" t="str">
        <f>IF($U196="", "", $U196-SUM($W$11:$W195))</f>
        <v/>
      </c>
      <c r="X196" s="28" t="str">
        <f t="shared" si="20"/>
        <v/>
      </c>
      <c r="Y196" s="34" t="str">
        <f t="shared" si="25"/>
        <v/>
      </c>
      <c r="Z196" s="35" t="str">
        <f t="shared" si="26"/>
        <v/>
      </c>
      <c r="AA196" s="36" t="str">
        <f t="shared" si="21"/>
        <v/>
      </c>
      <c r="AC196" s="41" t="str">
        <f>IF($B196="", "", IF(OR($B196&lt;'Intro &amp; Setup'!$BM$3, $B196&gt;'Intro &amp; Setup'!$BM$5), "X", ""))</f>
        <v/>
      </c>
      <c r="AE196" s="41" t="str">
        <f t="shared" si="22"/>
        <v/>
      </c>
      <c r="AG196" s="41" t="str">
        <f>IF($F196="", "", IF(COUNTIF('Intro &amp; Setup'!$T$17:$T$26, $F196)=0, "X", ""))</f>
        <v/>
      </c>
      <c r="AI196" s="41" t="str">
        <f t="shared" si="23"/>
        <v/>
      </c>
    </row>
    <row r="197" spans="1:35" x14ac:dyDescent="0.25">
      <c r="A197" s="21"/>
      <c r="B197" s="238"/>
      <c r="C197" s="239"/>
      <c r="D197" s="239"/>
      <c r="E197" s="239"/>
      <c r="F197" s="240"/>
      <c r="G197" s="239"/>
      <c r="H197" s="241"/>
      <c r="I197" s="21"/>
      <c r="L197" s="68" t="str">
        <f t="shared" si="24"/>
        <v/>
      </c>
      <c r="N197" s="71" t="str">
        <f>IF($L197="", "", IFERROR(INDEX('Intro &amp; Setup'!$J$23:$J$32, MATCH($L197, 'Intro &amp; Setup'!$B$23:$B$32, 0)), ""))</f>
        <v/>
      </c>
      <c r="O197" s="71" t="str">
        <f>IF($L197="", "", IFERROR(INDEX('Intro &amp; Setup'!$N$23:$N$32, MATCH($L197, 'Intro &amp; Setup'!$B$23:$B$32, 0)), ""))</f>
        <v/>
      </c>
      <c r="Q197" s="63" t="str">
        <f>IF($H197="", "", SUM($H$11:$H197))</f>
        <v/>
      </c>
      <c r="R197" s="28" t="str">
        <f>IF($L197="", "", SUMIF($L$11:$L197, $L197, $H$11:$H197))</f>
        <v/>
      </c>
      <c r="S197" s="27" t="str">
        <f>IF('Intro &amp; Setup'!$BM$13='Intro &amp; Setup'!$BM$12, $R197, $Q197)</f>
        <v/>
      </c>
      <c r="T197" s="28" t="str">
        <f t="shared" si="18"/>
        <v/>
      </c>
      <c r="U197" s="8" t="str">
        <f t="shared" si="19"/>
        <v/>
      </c>
      <c r="V197" s="28" t="str">
        <f>IF($T197="", "", $T197-SUM($V$11:$V196))</f>
        <v/>
      </c>
      <c r="W197" s="28" t="str">
        <f>IF($U197="", "", $U197-SUM($W$11:$W196))</f>
        <v/>
      </c>
      <c r="X197" s="28" t="str">
        <f t="shared" si="20"/>
        <v/>
      </c>
      <c r="Y197" s="34" t="str">
        <f t="shared" si="25"/>
        <v/>
      </c>
      <c r="Z197" s="35" t="str">
        <f t="shared" si="26"/>
        <v/>
      </c>
      <c r="AA197" s="36" t="str">
        <f t="shared" si="21"/>
        <v/>
      </c>
      <c r="AC197" s="41" t="str">
        <f>IF($B197="", "", IF(OR($B197&lt;'Intro &amp; Setup'!$BM$3, $B197&gt;'Intro &amp; Setup'!$BM$5), "X", ""))</f>
        <v/>
      </c>
      <c r="AE197" s="41" t="str">
        <f t="shared" si="22"/>
        <v/>
      </c>
      <c r="AG197" s="41" t="str">
        <f>IF($F197="", "", IF(COUNTIF('Intro &amp; Setup'!$T$17:$T$26, $F197)=0, "X", ""))</f>
        <v/>
      </c>
      <c r="AI197" s="41" t="str">
        <f t="shared" si="23"/>
        <v/>
      </c>
    </row>
    <row r="198" spans="1:35" x14ac:dyDescent="0.25">
      <c r="A198" s="21"/>
      <c r="B198" s="238"/>
      <c r="C198" s="239"/>
      <c r="D198" s="239"/>
      <c r="E198" s="239"/>
      <c r="F198" s="240"/>
      <c r="G198" s="239"/>
      <c r="H198" s="241"/>
      <c r="I198" s="21"/>
      <c r="L198" s="68" t="str">
        <f t="shared" si="24"/>
        <v/>
      </c>
      <c r="N198" s="71" t="str">
        <f>IF($L198="", "", IFERROR(INDEX('Intro &amp; Setup'!$J$23:$J$32, MATCH($L198, 'Intro &amp; Setup'!$B$23:$B$32, 0)), ""))</f>
        <v/>
      </c>
      <c r="O198" s="71" t="str">
        <f>IF($L198="", "", IFERROR(INDEX('Intro &amp; Setup'!$N$23:$N$32, MATCH($L198, 'Intro &amp; Setup'!$B$23:$B$32, 0)), ""))</f>
        <v/>
      </c>
      <c r="Q198" s="63" t="str">
        <f>IF($H198="", "", SUM($H$11:$H198))</f>
        <v/>
      </c>
      <c r="R198" s="28" t="str">
        <f>IF($L198="", "", SUMIF($L$11:$L198, $L198, $H$11:$H198))</f>
        <v/>
      </c>
      <c r="S198" s="27" t="str">
        <f>IF('Intro &amp; Setup'!$BM$13='Intro &amp; Setup'!$BM$12, $R198, $Q198)</f>
        <v/>
      </c>
      <c r="T198" s="28" t="str">
        <f t="shared" si="18"/>
        <v/>
      </c>
      <c r="U198" s="8" t="str">
        <f t="shared" si="19"/>
        <v/>
      </c>
      <c r="V198" s="28" t="str">
        <f>IF($T198="", "", $T198-SUM($V$11:$V197))</f>
        <v/>
      </c>
      <c r="W198" s="28" t="str">
        <f>IF($U198="", "", $U198-SUM($W$11:$W197))</f>
        <v/>
      </c>
      <c r="X198" s="28" t="str">
        <f t="shared" si="20"/>
        <v/>
      </c>
      <c r="Y198" s="34" t="str">
        <f t="shared" si="25"/>
        <v/>
      </c>
      <c r="Z198" s="35" t="str">
        <f t="shared" si="26"/>
        <v/>
      </c>
      <c r="AA198" s="36" t="str">
        <f t="shared" si="21"/>
        <v/>
      </c>
      <c r="AC198" s="41" t="str">
        <f>IF($B198="", "", IF(OR($B198&lt;'Intro &amp; Setup'!$BM$3, $B198&gt;'Intro &amp; Setup'!$BM$5), "X", ""))</f>
        <v/>
      </c>
      <c r="AE198" s="41" t="str">
        <f t="shared" si="22"/>
        <v/>
      </c>
      <c r="AG198" s="41" t="str">
        <f>IF($F198="", "", IF(COUNTIF('Intro &amp; Setup'!$T$17:$T$26, $F198)=0, "X", ""))</f>
        <v/>
      </c>
      <c r="AI198" s="41" t="str">
        <f t="shared" si="23"/>
        <v/>
      </c>
    </row>
    <row r="199" spans="1:35" x14ac:dyDescent="0.25">
      <c r="A199" s="21"/>
      <c r="B199" s="238"/>
      <c r="C199" s="239"/>
      <c r="D199" s="239"/>
      <c r="E199" s="239"/>
      <c r="F199" s="240"/>
      <c r="G199" s="239"/>
      <c r="H199" s="241"/>
      <c r="I199" s="21"/>
      <c r="L199" s="68" t="str">
        <f t="shared" si="24"/>
        <v/>
      </c>
      <c r="N199" s="71" t="str">
        <f>IF($L199="", "", IFERROR(INDEX('Intro &amp; Setup'!$J$23:$J$32, MATCH($L199, 'Intro &amp; Setup'!$B$23:$B$32, 0)), ""))</f>
        <v/>
      </c>
      <c r="O199" s="71" t="str">
        <f>IF($L199="", "", IFERROR(INDEX('Intro &amp; Setup'!$N$23:$N$32, MATCH($L199, 'Intro &amp; Setup'!$B$23:$B$32, 0)), ""))</f>
        <v/>
      </c>
      <c r="Q199" s="63" t="str">
        <f>IF($H199="", "", SUM($H$11:$H199))</f>
        <v/>
      </c>
      <c r="R199" s="28" t="str">
        <f>IF($L199="", "", SUMIF($L$11:$L199, $L199, $H$11:$H199))</f>
        <v/>
      </c>
      <c r="S199" s="27" t="str">
        <f>IF('Intro &amp; Setup'!$BM$13='Intro &amp; Setup'!$BM$12, $R199, $Q199)</f>
        <v/>
      </c>
      <c r="T199" s="28" t="str">
        <f t="shared" si="18"/>
        <v/>
      </c>
      <c r="U199" s="8" t="str">
        <f t="shared" si="19"/>
        <v/>
      </c>
      <c r="V199" s="28" t="str">
        <f>IF($T199="", "", $T199-SUM($V$11:$V198))</f>
        <v/>
      </c>
      <c r="W199" s="28" t="str">
        <f>IF($U199="", "", $U199-SUM($W$11:$W198))</f>
        <v/>
      </c>
      <c r="X199" s="28" t="str">
        <f t="shared" si="20"/>
        <v/>
      </c>
      <c r="Y199" s="34" t="str">
        <f t="shared" si="25"/>
        <v/>
      </c>
      <c r="Z199" s="35" t="str">
        <f t="shared" si="26"/>
        <v/>
      </c>
      <c r="AA199" s="36" t="str">
        <f t="shared" si="21"/>
        <v/>
      </c>
      <c r="AC199" s="41" t="str">
        <f>IF($B199="", "", IF(OR($B199&lt;'Intro &amp; Setup'!$BM$3, $B199&gt;'Intro &amp; Setup'!$BM$5), "X", ""))</f>
        <v/>
      </c>
      <c r="AE199" s="41" t="str">
        <f t="shared" si="22"/>
        <v/>
      </c>
      <c r="AG199" s="41" t="str">
        <f>IF($F199="", "", IF(COUNTIF('Intro &amp; Setup'!$T$17:$T$26, $F199)=0, "X", ""))</f>
        <v/>
      </c>
      <c r="AI199" s="41" t="str">
        <f t="shared" si="23"/>
        <v/>
      </c>
    </row>
    <row r="200" spans="1:35" x14ac:dyDescent="0.25">
      <c r="A200" s="21"/>
      <c r="B200" s="238"/>
      <c r="C200" s="239"/>
      <c r="D200" s="239"/>
      <c r="E200" s="239"/>
      <c r="F200" s="240"/>
      <c r="G200" s="239"/>
      <c r="H200" s="241"/>
      <c r="I200" s="21"/>
      <c r="L200" s="68" t="str">
        <f t="shared" si="24"/>
        <v/>
      </c>
      <c r="N200" s="71" t="str">
        <f>IF($L200="", "", IFERROR(INDEX('Intro &amp; Setup'!$J$23:$J$32, MATCH($L200, 'Intro &amp; Setup'!$B$23:$B$32, 0)), ""))</f>
        <v/>
      </c>
      <c r="O200" s="71" t="str">
        <f>IF($L200="", "", IFERROR(INDEX('Intro &amp; Setup'!$N$23:$N$32, MATCH($L200, 'Intro &amp; Setup'!$B$23:$B$32, 0)), ""))</f>
        <v/>
      </c>
      <c r="Q200" s="63" t="str">
        <f>IF($H200="", "", SUM($H$11:$H200))</f>
        <v/>
      </c>
      <c r="R200" s="28" t="str">
        <f>IF($L200="", "", SUMIF($L$11:$L200, $L200, $H$11:$H200))</f>
        <v/>
      </c>
      <c r="S200" s="27" t="str">
        <f>IF('Intro &amp; Setup'!$BM$13='Intro &amp; Setup'!$BM$12, $R200, $Q200)</f>
        <v/>
      </c>
      <c r="T200" s="28" t="str">
        <f t="shared" si="18"/>
        <v/>
      </c>
      <c r="U200" s="8" t="str">
        <f t="shared" si="19"/>
        <v/>
      </c>
      <c r="V200" s="28" t="str">
        <f>IF($T200="", "", $T200-SUM($V$11:$V199))</f>
        <v/>
      </c>
      <c r="W200" s="28" t="str">
        <f>IF($U200="", "", $U200-SUM($W$11:$W199))</f>
        <v/>
      </c>
      <c r="X200" s="28" t="str">
        <f t="shared" si="20"/>
        <v/>
      </c>
      <c r="Y200" s="34" t="str">
        <f t="shared" si="25"/>
        <v/>
      </c>
      <c r="Z200" s="35" t="str">
        <f t="shared" si="26"/>
        <v/>
      </c>
      <c r="AA200" s="36" t="str">
        <f t="shared" si="21"/>
        <v/>
      </c>
      <c r="AC200" s="41" t="str">
        <f>IF($B200="", "", IF(OR($B200&lt;'Intro &amp; Setup'!$BM$3, $B200&gt;'Intro &amp; Setup'!$BM$5), "X", ""))</f>
        <v/>
      </c>
      <c r="AE200" s="41" t="str">
        <f t="shared" si="22"/>
        <v/>
      </c>
      <c r="AG200" s="41" t="str">
        <f>IF($F200="", "", IF(COUNTIF('Intro &amp; Setup'!$T$17:$T$26, $F200)=0, "X", ""))</f>
        <v/>
      </c>
      <c r="AI200" s="41" t="str">
        <f t="shared" si="23"/>
        <v/>
      </c>
    </row>
    <row r="201" spans="1:35" x14ac:dyDescent="0.25">
      <c r="A201" s="21"/>
      <c r="B201" s="238"/>
      <c r="C201" s="239"/>
      <c r="D201" s="239"/>
      <c r="E201" s="239"/>
      <c r="F201" s="240"/>
      <c r="G201" s="239"/>
      <c r="H201" s="241"/>
      <c r="I201" s="21"/>
      <c r="L201" s="68" t="str">
        <f t="shared" si="24"/>
        <v/>
      </c>
      <c r="N201" s="71" t="str">
        <f>IF($L201="", "", IFERROR(INDEX('Intro &amp; Setup'!$J$23:$J$32, MATCH($L201, 'Intro &amp; Setup'!$B$23:$B$32, 0)), ""))</f>
        <v/>
      </c>
      <c r="O201" s="71" t="str">
        <f>IF($L201="", "", IFERROR(INDEX('Intro &amp; Setup'!$N$23:$N$32, MATCH($L201, 'Intro &amp; Setup'!$B$23:$B$32, 0)), ""))</f>
        <v/>
      </c>
      <c r="Q201" s="63" t="str">
        <f>IF($H201="", "", SUM($H$11:$H201))</f>
        <v/>
      </c>
      <c r="R201" s="28" t="str">
        <f>IF($L201="", "", SUMIF($L$11:$L201, $L201, $H$11:$H201))</f>
        <v/>
      </c>
      <c r="S201" s="27" t="str">
        <f>IF('Intro &amp; Setup'!$BM$13='Intro &amp; Setup'!$BM$12, $R201, $Q201)</f>
        <v/>
      </c>
      <c r="T201" s="28" t="str">
        <f t="shared" si="18"/>
        <v/>
      </c>
      <c r="U201" s="8" t="str">
        <f t="shared" si="19"/>
        <v/>
      </c>
      <c r="V201" s="28" t="str">
        <f>IF($T201="", "", $T201-SUM($V$11:$V200))</f>
        <v/>
      </c>
      <c r="W201" s="28" t="str">
        <f>IF($U201="", "", $U201-SUM($W$11:$W200))</f>
        <v/>
      </c>
      <c r="X201" s="28" t="str">
        <f t="shared" si="20"/>
        <v/>
      </c>
      <c r="Y201" s="34" t="str">
        <f t="shared" si="25"/>
        <v/>
      </c>
      <c r="Z201" s="35" t="str">
        <f t="shared" si="26"/>
        <v/>
      </c>
      <c r="AA201" s="36" t="str">
        <f t="shared" si="21"/>
        <v/>
      </c>
      <c r="AC201" s="41" t="str">
        <f>IF($B201="", "", IF(OR($B201&lt;'Intro &amp; Setup'!$BM$3, $B201&gt;'Intro &amp; Setup'!$BM$5), "X", ""))</f>
        <v/>
      </c>
      <c r="AE201" s="41" t="str">
        <f t="shared" si="22"/>
        <v/>
      </c>
      <c r="AG201" s="41" t="str">
        <f>IF($F201="", "", IF(COUNTIF('Intro &amp; Setup'!$T$17:$T$26, $F201)=0, "X", ""))</f>
        <v/>
      </c>
      <c r="AI201" s="41" t="str">
        <f t="shared" si="23"/>
        <v/>
      </c>
    </row>
    <row r="202" spans="1:35" x14ac:dyDescent="0.25">
      <c r="A202" s="21"/>
      <c r="B202" s="238"/>
      <c r="C202" s="239"/>
      <c r="D202" s="239"/>
      <c r="E202" s="239"/>
      <c r="F202" s="240"/>
      <c r="G202" s="239"/>
      <c r="H202" s="241"/>
      <c r="I202" s="21"/>
      <c r="L202" s="68" t="str">
        <f t="shared" si="24"/>
        <v/>
      </c>
      <c r="N202" s="71" t="str">
        <f>IF($L202="", "", IFERROR(INDEX('Intro &amp; Setup'!$J$23:$J$32, MATCH($L202, 'Intro &amp; Setup'!$B$23:$B$32, 0)), ""))</f>
        <v/>
      </c>
      <c r="O202" s="71" t="str">
        <f>IF($L202="", "", IFERROR(INDEX('Intro &amp; Setup'!$N$23:$N$32, MATCH($L202, 'Intro &amp; Setup'!$B$23:$B$32, 0)), ""))</f>
        <v/>
      </c>
      <c r="Q202" s="63" t="str">
        <f>IF($H202="", "", SUM($H$11:$H202))</f>
        <v/>
      </c>
      <c r="R202" s="28" t="str">
        <f>IF($L202="", "", SUMIF($L$11:$L202, $L202, $H$11:$H202))</f>
        <v/>
      </c>
      <c r="S202" s="27" t="str">
        <f>IF('Intro &amp; Setup'!$BM$13='Intro &amp; Setup'!$BM$12, $R202, $Q202)</f>
        <v/>
      </c>
      <c r="T202" s="28" t="str">
        <f t="shared" si="18"/>
        <v/>
      </c>
      <c r="U202" s="8" t="str">
        <f t="shared" si="19"/>
        <v/>
      </c>
      <c r="V202" s="28" t="str">
        <f>IF($T202="", "", $T202-SUM($V$11:$V201))</f>
        <v/>
      </c>
      <c r="W202" s="28" t="str">
        <f>IF($U202="", "", $U202-SUM($W$11:$W201))</f>
        <v/>
      </c>
      <c r="X202" s="28" t="str">
        <f t="shared" si="20"/>
        <v/>
      </c>
      <c r="Y202" s="34" t="str">
        <f t="shared" si="25"/>
        <v/>
      </c>
      <c r="Z202" s="35" t="str">
        <f t="shared" si="26"/>
        <v/>
      </c>
      <c r="AA202" s="36" t="str">
        <f t="shared" si="21"/>
        <v/>
      </c>
      <c r="AC202" s="41" t="str">
        <f>IF($B202="", "", IF(OR($B202&lt;'Intro &amp; Setup'!$BM$3, $B202&gt;'Intro &amp; Setup'!$BM$5), "X", ""))</f>
        <v/>
      </c>
      <c r="AE202" s="41" t="str">
        <f t="shared" si="22"/>
        <v/>
      </c>
      <c r="AG202" s="41" t="str">
        <f>IF($F202="", "", IF(COUNTIF('Intro &amp; Setup'!$T$17:$T$26, $F202)=0, "X", ""))</f>
        <v/>
      </c>
      <c r="AI202" s="41" t="str">
        <f t="shared" si="23"/>
        <v/>
      </c>
    </row>
    <row r="203" spans="1:35" x14ac:dyDescent="0.25">
      <c r="A203" s="21"/>
      <c r="B203" s="238"/>
      <c r="C203" s="239"/>
      <c r="D203" s="239"/>
      <c r="E203" s="239"/>
      <c r="F203" s="240"/>
      <c r="G203" s="239"/>
      <c r="H203" s="241"/>
      <c r="I203" s="21"/>
      <c r="L203" s="68" t="str">
        <f t="shared" si="24"/>
        <v/>
      </c>
      <c r="N203" s="71" t="str">
        <f>IF($L203="", "", IFERROR(INDEX('Intro &amp; Setup'!$J$23:$J$32, MATCH($L203, 'Intro &amp; Setup'!$B$23:$B$32, 0)), ""))</f>
        <v/>
      </c>
      <c r="O203" s="71" t="str">
        <f>IF($L203="", "", IFERROR(INDEX('Intro &amp; Setup'!$N$23:$N$32, MATCH($L203, 'Intro &amp; Setup'!$B$23:$B$32, 0)), ""))</f>
        <v/>
      </c>
      <c r="Q203" s="63" t="str">
        <f>IF($H203="", "", SUM($H$11:$H203))</f>
        <v/>
      </c>
      <c r="R203" s="28" t="str">
        <f>IF($L203="", "", SUMIF($L$11:$L203, $L203, $H$11:$H203))</f>
        <v/>
      </c>
      <c r="S203" s="27" t="str">
        <f>IF('Intro &amp; Setup'!$BM$13='Intro &amp; Setup'!$BM$12, $R203, $Q203)</f>
        <v/>
      </c>
      <c r="T203" s="28" t="str">
        <f t="shared" ref="T203:T266" si="27">IF($S203="", "", IF($S203&lt;=$T$4, $S203, $T$4))</f>
        <v/>
      </c>
      <c r="U203" s="8" t="str">
        <f t="shared" ref="U203:U266" si="28">IF($S203="", "", IF($S203&lt;=$T$4, 0, $S203-$T$4))</f>
        <v/>
      </c>
      <c r="V203" s="28" t="str">
        <f>IF($T203="", "", $T203-SUM($V$11:$V202))</f>
        <v/>
      </c>
      <c r="W203" s="28" t="str">
        <f>IF($U203="", "", $U203-SUM($W$11:$W202))</f>
        <v/>
      </c>
      <c r="X203" s="28" t="str">
        <f t="shared" ref="X203:X266" si="29">IF($H203="", "", SUM($V203:$W203))</f>
        <v/>
      </c>
      <c r="Y203" s="34" t="str">
        <f t="shared" si="25"/>
        <v/>
      </c>
      <c r="Z203" s="35" t="str">
        <f t="shared" si="26"/>
        <v/>
      </c>
      <c r="AA203" s="36" t="str">
        <f t="shared" ref="AA203:AA266" si="30">IF($H203="", "", SUM($Y203:$Z203))</f>
        <v/>
      </c>
      <c r="AC203" s="41" t="str">
        <f>IF($B203="", "", IF(OR($B203&lt;'Intro &amp; Setup'!$BM$3, $B203&gt;'Intro &amp; Setup'!$BM$5), "X", ""))</f>
        <v/>
      </c>
      <c r="AE203" s="41" t="str">
        <f t="shared" ref="AE203:AE266" si="31">IF(B203="", "", TEXT(B203, "mmm yyyy"))</f>
        <v/>
      </c>
      <c r="AG203" s="41" t="str">
        <f>IF($F203="", "", IF(COUNTIF('Intro &amp; Setup'!$T$17:$T$26, $F203)=0, "X", ""))</f>
        <v/>
      </c>
      <c r="AI203" s="41" t="str">
        <f t="shared" ref="AI203:AI266" si="32">IF($B203="", "", IF(AND(NOT($AE203=""), $F203=""), _xlfn.CONCAT($AE203, " - ", $AI$9), _xlfn.CONCAT($AE203, " - ", $F203)))</f>
        <v/>
      </c>
    </row>
    <row r="204" spans="1:35" x14ac:dyDescent="0.25">
      <c r="A204" s="21"/>
      <c r="B204" s="238"/>
      <c r="C204" s="239"/>
      <c r="D204" s="239"/>
      <c r="E204" s="239"/>
      <c r="F204" s="240"/>
      <c r="G204" s="239"/>
      <c r="H204" s="241"/>
      <c r="I204" s="21"/>
      <c r="L204" s="68" t="str">
        <f t="shared" ref="L204:L267" si="33">IF($H204="", "", IF($E204="", IF($E$3="", "", $E$3), $E204))</f>
        <v/>
      </c>
      <c r="N204" s="71" t="str">
        <f>IF($L204="", "", IFERROR(INDEX('Intro &amp; Setup'!$J$23:$J$32, MATCH($L204, 'Intro &amp; Setup'!$B$23:$B$32, 0)), ""))</f>
        <v/>
      </c>
      <c r="O204" s="71" t="str">
        <f>IF($L204="", "", IFERROR(INDEX('Intro &amp; Setup'!$N$23:$N$32, MATCH($L204, 'Intro &amp; Setup'!$B$23:$B$32, 0)), ""))</f>
        <v/>
      </c>
      <c r="Q204" s="63" t="str">
        <f>IF($H204="", "", SUM($H$11:$H204))</f>
        <v/>
      </c>
      <c r="R204" s="28" t="str">
        <f>IF($L204="", "", SUMIF($L$11:$L204, $L204, $H$11:$H204))</f>
        <v/>
      </c>
      <c r="S204" s="27" t="str">
        <f>IF('Intro &amp; Setup'!$BM$13='Intro &amp; Setup'!$BM$12, $R204, $Q204)</f>
        <v/>
      </c>
      <c r="T204" s="28" t="str">
        <f t="shared" si="27"/>
        <v/>
      </c>
      <c r="U204" s="8" t="str">
        <f t="shared" si="28"/>
        <v/>
      </c>
      <c r="V204" s="28" t="str">
        <f>IF($T204="", "", $T204-SUM($V$11:$V203))</f>
        <v/>
      </c>
      <c r="W204" s="28" t="str">
        <f>IF($U204="", "", $U204-SUM($W$11:$W203))</f>
        <v/>
      </c>
      <c r="X204" s="28" t="str">
        <f t="shared" si="29"/>
        <v/>
      </c>
      <c r="Y204" s="34" t="str">
        <f t="shared" ref="Y204:Y267" si="34">IF($H204="", "", $V204*$N204)</f>
        <v/>
      </c>
      <c r="Z204" s="35" t="str">
        <f t="shared" ref="Z204:Z267" si="35">IF($H204="", "", $W204*$O204)</f>
        <v/>
      </c>
      <c r="AA204" s="36" t="str">
        <f t="shared" si="30"/>
        <v/>
      </c>
      <c r="AC204" s="41" t="str">
        <f>IF($B204="", "", IF(OR($B204&lt;'Intro &amp; Setup'!$BM$3, $B204&gt;'Intro &amp; Setup'!$BM$5), "X", ""))</f>
        <v/>
      </c>
      <c r="AE204" s="41" t="str">
        <f t="shared" si="31"/>
        <v/>
      </c>
      <c r="AG204" s="41" t="str">
        <f>IF($F204="", "", IF(COUNTIF('Intro &amp; Setup'!$T$17:$T$26, $F204)=0, "X", ""))</f>
        <v/>
      </c>
      <c r="AI204" s="41" t="str">
        <f t="shared" si="32"/>
        <v/>
      </c>
    </row>
    <row r="205" spans="1:35" x14ac:dyDescent="0.25">
      <c r="A205" s="21"/>
      <c r="B205" s="238"/>
      <c r="C205" s="239"/>
      <c r="D205" s="239"/>
      <c r="E205" s="239"/>
      <c r="F205" s="240"/>
      <c r="G205" s="239"/>
      <c r="H205" s="241"/>
      <c r="I205" s="21"/>
      <c r="L205" s="68" t="str">
        <f t="shared" si="33"/>
        <v/>
      </c>
      <c r="N205" s="71" t="str">
        <f>IF($L205="", "", IFERROR(INDEX('Intro &amp; Setup'!$J$23:$J$32, MATCH($L205, 'Intro &amp; Setup'!$B$23:$B$32, 0)), ""))</f>
        <v/>
      </c>
      <c r="O205" s="71" t="str">
        <f>IF($L205="", "", IFERROR(INDEX('Intro &amp; Setup'!$N$23:$N$32, MATCH($L205, 'Intro &amp; Setup'!$B$23:$B$32, 0)), ""))</f>
        <v/>
      </c>
      <c r="Q205" s="63" t="str">
        <f>IF($H205="", "", SUM($H$11:$H205))</f>
        <v/>
      </c>
      <c r="R205" s="28" t="str">
        <f>IF($L205="", "", SUMIF($L$11:$L205, $L205, $H$11:$H205))</f>
        <v/>
      </c>
      <c r="S205" s="27" t="str">
        <f>IF('Intro &amp; Setup'!$BM$13='Intro &amp; Setup'!$BM$12, $R205, $Q205)</f>
        <v/>
      </c>
      <c r="T205" s="28" t="str">
        <f t="shared" si="27"/>
        <v/>
      </c>
      <c r="U205" s="8" t="str">
        <f t="shared" si="28"/>
        <v/>
      </c>
      <c r="V205" s="28" t="str">
        <f>IF($T205="", "", $T205-SUM($V$11:$V204))</f>
        <v/>
      </c>
      <c r="W205" s="28" t="str">
        <f>IF($U205="", "", $U205-SUM($W$11:$W204))</f>
        <v/>
      </c>
      <c r="X205" s="28" t="str">
        <f t="shared" si="29"/>
        <v/>
      </c>
      <c r="Y205" s="34" t="str">
        <f t="shared" si="34"/>
        <v/>
      </c>
      <c r="Z205" s="35" t="str">
        <f t="shared" si="35"/>
        <v/>
      </c>
      <c r="AA205" s="36" t="str">
        <f t="shared" si="30"/>
        <v/>
      </c>
      <c r="AC205" s="41" t="str">
        <f>IF($B205="", "", IF(OR($B205&lt;'Intro &amp; Setup'!$BM$3, $B205&gt;'Intro &amp; Setup'!$BM$5), "X", ""))</f>
        <v/>
      </c>
      <c r="AE205" s="41" t="str">
        <f t="shared" si="31"/>
        <v/>
      </c>
      <c r="AG205" s="41" t="str">
        <f>IF($F205="", "", IF(COUNTIF('Intro &amp; Setup'!$T$17:$T$26, $F205)=0, "X", ""))</f>
        <v/>
      </c>
      <c r="AI205" s="41" t="str">
        <f t="shared" si="32"/>
        <v/>
      </c>
    </row>
    <row r="206" spans="1:35" x14ac:dyDescent="0.25">
      <c r="A206" s="21"/>
      <c r="B206" s="238"/>
      <c r="C206" s="239"/>
      <c r="D206" s="239"/>
      <c r="E206" s="239"/>
      <c r="F206" s="240"/>
      <c r="G206" s="239"/>
      <c r="H206" s="241"/>
      <c r="I206" s="21"/>
      <c r="L206" s="68" t="str">
        <f t="shared" si="33"/>
        <v/>
      </c>
      <c r="N206" s="71" t="str">
        <f>IF($L206="", "", IFERROR(INDEX('Intro &amp; Setup'!$J$23:$J$32, MATCH($L206, 'Intro &amp; Setup'!$B$23:$B$32, 0)), ""))</f>
        <v/>
      </c>
      <c r="O206" s="71" t="str">
        <f>IF($L206="", "", IFERROR(INDEX('Intro &amp; Setup'!$N$23:$N$32, MATCH($L206, 'Intro &amp; Setup'!$B$23:$B$32, 0)), ""))</f>
        <v/>
      </c>
      <c r="Q206" s="63" t="str">
        <f>IF($H206="", "", SUM($H$11:$H206))</f>
        <v/>
      </c>
      <c r="R206" s="28" t="str">
        <f>IF($L206="", "", SUMIF($L$11:$L206, $L206, $H$11:$H206))</f>
        <v/>
      </c>
      <c r="S206" s="27" t="str">
        <f>IF('Intro &amp; Setup'!$BM$13='Intro &amp; Setup'!$BM$12, $R206, $Q206)</f>
        <v/>
      </c>
      <c r="T206" s="28" t="str">
        <f t="shared" si="27"/>
        <v/>
      </c>
      <c r="U206" s="8" t="str">
        <f t="shared" si="28"/>
        <v/>
      </c>
      <c r="V206" s="28" t="str">
        <f>IF($T206="", "", $T206-SUM($V$11:$V205))</f>
        <v/>
      </c>
      <c r="W206" s="28" t="str">
        <f>IF($U206="", "", $U206-SUM($W$11:$W205))</f>
        <v/>
      </c>
      <c r="X206" s="28" t="str">
        <f t="shared" si="29"/>
        <v/>
      </c>
      <c r="Y206" s="34" t="str">
        <f t="shared" si="34"/>
        <v/>
      </c>
      <c r="Z206" s="35" t="str">
        <f t="shared" si="35"/>
        <v/>
      </c>
      <c r="AA206" s="36" t="str">
        <f t="shared" si="30"/>
        <v/>
      </c>
      <c r="AC206" s="41" t="str">
        <f>IF($B206="", "", IF(OR($B206&lt;'Intro &amp; Setup'!$BM$3, $B206&gt;'Intro &amp; Setup'!$BM$5), "X", ""))</f>
        <v/>
      </c>
      <c r="AE206" s="41" t="str">
        <f t="shared" si="31"/>
        <v/>
      </c>
      <c r="AG206" s="41" t="str">
        <f>IF($F206="", "", IF(COUNTIF('Intro &amp; Setup'!$T$17:$T$26, $F206)=0, "X", ""))</f>
        <v/>
      </c>
      <c r="AI206" s="41" t="str">
        <f t="shared" si="32"/>
        <v/>
      </c>
    </row>
    <row r="207" spans="1:35" x14ac:dyDescent="0.25">
      <c r="A207" s="21"/>
      <c r="B207" s="238"/>
      <c r="C207" s="239"/>
      <c r="D207" s="239"/>
      <c r="E207" s="239"/>
      <c r="F207" s="240"/>
      <c r="G207" s="239"/>
      <c r="H207" s="241"/>
      <c r="I207" s="21"/>
      <c r="L207" s="68" t="str">
        <f t="shared" si="33"/>
        <v/>
      </c>
      <c r="N207" s="71" t="str">
        <f>IF($L207="", "", IFERROR(INDEX('Intro &amp; Setup'!$J$23:$J$32, MATCH($L207, 'Intro &amp; Setup'!$B$23:$B$32, 0)), ""))</f>
        <v/>
      </c>
      <c r="O207" s="71" t="str">
        <f>IF($L207="", "", IFERROR(INDEX('Intro &amp; Setup'!$N$23:$N$32, MATCH($L207, 'Intro &amp; Setup'!$B$23:$B$32, 0)), ""))</f>
        <v/>
      </c>
      <c r="Q207" s="63" t="str">
        <f>IF($H207="", "", SUM($H$11:$H207))</f>
        <v/>
      </c>
      <c r="R207" s="28" t="str">
        <f>IF($L207="", "", SUMIF($L$11:$L207, $L207, $H$11:$H207))</f>
        <v/>
      </c>
      <c r="S207" s="27" t="str">
        <f>IF('Intro &amp; Setup'!$BM$13='Intro &amp; Setup'!$BM$12, $R207, $Q207)</f>
        <v/>
      </c>
      <c r="T207" s="28" t="str">
        <f t="shared" si="27"/>
        <v/>
      </c>
      <c r="U207" s="8" t="str">
        <f t="shared" si="28"/>
        <v/>
      </c>
      <c r="V207" s="28" t="str">
        <f>IF($T207="", "", $T207-SUM($V$11:$V206))</f>
        <v/>
      </c>
      <c r="W207" s="28" t="str">
        <f>IF($U207="", "", $U207-SUM($W$11:$W206))</f>
        <v/>
      </c>
      <c r="X207" s="28" t="str">
        <f t="shared" si="29"/>
        <v/>
      </c>
      <c r="Y207" s="34" t="str">
        <f t="shared" si="34"/>
        <v/>
      </c>
      <c r="Z207" s="35" t="str">
        <f t="shared" si="35"/>
        <v/>
      </c>
      <c r="AA207" s="36" t="str">
        <f t="shared" si="30"/>
        <v/>
      </c>
      <c r="AC207" s="41" t="str">
        <f>IF($B207="", "", IF(OR($B207&lt;'Intro &amp; Setup'!$BM$3, $B207&gt;'Intro &amp; Setup'!$BM$5), "X", ""))</f>
        <v/>
      </c>
      <c r="AE207" s="41" t="str">
        <f t="shared" si="31"/>
        <v/>
      </c>
      <c r="AG207" s="41" t="str">
        <f>IF($F207="", "", IF(COUNTIF('Intro &amp; Setup'!$T$17:$T$26, $F207)=0, "X", ""))</f>
        <v/>
      </c>
      <c r="AI207" s="41" t="str">
        <f t="shared" si="32"/>
        <v/>
      </c>
    </row>
    <row r="208" spans="1:35" x14ac:dyDescent="0.25">
      <c r="A208" s="21"/>
      <c r="B208" s="238"/>
      <c r="C208" s="239"/>
      <c r="D208" s="239"/>
      <c r="E208" s="239"/>
      <c r="F208" s="240"/>
      <c r="G208" s="239"/>
      <c r="H208" s="241"/>
      <c r="I208" s="21"/>
      <c r="L208" s="68" t="str">
        <f t="shared" si="33"/>
        <v/>
      </c>
      <c r="N208" s="71" t="str">
        <f>IF($L208="", "", IFERROR(INDEX('Intro &amp; Setup'!$J$23:$J$32, MATCH($L208, 'Intro &amp; Setup'!$B$23:$B$32, 0)), ""))</f>
        <v/>
      </c>
      <c r="O208" s="71" t="str">
        <f>IF($L208="", "", IFERROR(INDEX('Intro &amp; Setup'!$N$23:$N$32, MATCH($L208, 'Intro &amp; Setup'!$B$23:$B$32, 0)), ""))</f>
        <v/>
      </c>
      <c r="Q208" s="63" t="str">
        <f>IF($H208="", "", SUM($H$11:$H208))</f>
        <v/>
      </c>
      <c r="R208" s="28" t="str">
        <f>IF($L208="", "", SUMIF($L$11:$L208, $L208, $H$11:$H208))</f>
        <v/>
      </c>
      <c r="S208" s="27" t="str">
        <f>IF('Intro &amp; Setup'!$BM$13='Intro &amp; Setup'!$BM$12, $R208, $Q208)</f>
        <v/>
      </c>
      <c r="T208" s="28" t="str">
        <f t="shared" si="27"/>
        <v/>
      </c>
      <c r="U208" s="8" t="str">
        <f t="shared" si="28"/>
        <v/>
      </c>
      <c r="V208" s="28" t="str">
        <f>IF($T208="", "", $T208-SUM($V$11:$V207))</f>
        <v/>
      </c>
      <c r="W208" s="28" t="str">
        <f>IF($U208="", "", $U208-SUM($W$11:$W207))</f>
        <v/>
      </c>
      <c r="X208" s="28" t="str">
        <f t="shared" si="29"/>
        <v/>
      </c>
      <c r="Y208" s="34" t="str">
        <f t="shared" si="34"/>
        <v/>
      </c>
      <c r="Z208" s="35" t="str">
        <f t="shared" si="35"/>
        <v/>
      </c>
      <c r="AA208" s="36" t="str">
        <f t="shared" si="30"/>
        <v/>
      </c>
      <c r="AC208" s="41" t="str">
        <f>IF($B208="", "", IF(OR($B208&lt;'Intro &amp; Setup'!$BM$3, $B208&gt;'Intro &amp; Setup'!$BM$5), "X", ""))</f>
        <v/>
      </c>
      <c r="AE208" s="41" t="str">
        <f t="shared" si="31"/>
        <v/>
      </c>
      <c r="AG208" s="41" t="str">
        <f>IF($F208="", "", IF(COUNTIF('Intro &amp; Setup'!$T$17:$T$26, $F208)=0, "X", ""))</f>
        <v/>
      </c>
      <c r="AI208" s="41" t="str">
        <f t="shared" si="32"/>
        <v/>
      </c>
    </row>
    <row r="209" spans="1:35" x14ac:dyDescent="0.25">
      <c r="A209" s="21"/>
      <c r="B209" s="238"/>
      <c r="C209" s="239"/>
      <c r="D209" s="239"/>
      <c r="E209" s="239"/>
      <c r="F209" s="240"/>
      <c r="G209" s="239"/>
      <c r="H209" s="241"/>
      <c r="I209" s="21"/>
      <c r="L209" s="68" t="str">
        <f t="shared" si="33"/>
        <v/>
      </c>
      <c r="N209" s="71" t="str">
        <f>IF($L209="", "", IFERROR(INDEX('Intro &amp; Setup'!$J$23:$J$32, MATCH($L209, 'Intro &amp; Setup'!$B$23:$B$32, 0)), ""))</f>
        <v/>
      </c>
      <c r="O209" s="71" t="str">
        <f>IF($L209="", "", IFERROR(INDEX('Intro &amp; Setup'!$N$23:$N$32, MATCH($L209, 'Intro &amp; Setup'!$B$23:$B$32, 0)), ""))</f>
        <v/>
      </c>
      <c r="Q209" s="63" t="str">
        <f>IF($H209="", "", SUM($H$11:$H209))</f>
        <v/>
      </c>
      <c r="R209" s="28" t="str">
        <f>IF($L209="", "", SUMIF($L$11:$L209, $L209, $H$11:$H209))</f>
        <v/>
      </c>
      <c r="S209" s="27" t="str">
        <f>IF('Intro &amp; Setup'!$BM$13='Intro &amp; Setup'!$BM$12, $R209, $Q209)</f>
        <v/>
      </c>
      <c r="T209" s="28" t="str">
        <f t="shared" si="27"/>
        <v/>
      </c>
      <c r="U209" s="8" t="str">
        <f t="shared" si="28"/>
        <v/>
      </c>
      <c r="V209" s="28" t="str">
        <f>IF($T209="", "", $T209-SUM($V$11:$V208))</f>
        <v/>
      </c>
      <c r="W209" s="28" t="str">
        <f>IF($U209="", "", $U209-SUM($W$11:$W208))</f>
        <v/>
      </c>
      <c r="X209" s="28" t="str">
        <f t="shared" si="29"/>
        <v/>
      </c>
      <c r="Y209" s="34" t="str">
        <f t="shared" si="34"/>
        <v/>
      </c>
      <c r="Z209" s="35" t="str">
        <f t="shared" si="35"/>
        <v/>
      </c>
      <c r="AA209" s="36" t="str">
        <f t="shared" si="30"/>
        <v/>
      </c>
      <c r="AC209" s="41" t="str">
        <f>IF($B209="", "", IF(OR($B209&lt;'Intro &amp; Setup'!$BM$3, $B209&gt;'Intro &amp; Setup'!$BM$5), "X", ""))</f>
        <v/>
      </c>
      <c r="AE209" s="41" t="str">
        <f t="shared" si="31"/>
        <v/>
      </c>
      <c r="AG209" s="41" t="str">
        <f>IF($F209="", "", IF(COUNTIF('Intro &amp; Setup'!$T$17:$T$26, $F209)=0, "X", ""))</f>
        <v/>
      </c>
      <c r="AI209" s="41" t="str">
        <f t="shared" si="32"/>
        <v/>
      </c>
    </row>
    <row r="210" spans="1:35" x14ac:dyDescent="0.25">
      <c r="A210" s="21"/>
      <c r="B210" s="238"/>
      <c r="C210" s="239"/>
      <c r="D210" s="239"/>
      <c r="E210" s="239"/>
      <c r="F210" s="240"/>
      <c r="G210" s="239"/>
      <c r="H210" s="241"/>
      <c r="I210" s="21"/>
      <c r="L210" s="68" t="str">
        <f t="shared" si="33"/>
        <v/>
      </c>
      <c r="N210" s="71" t="str">
        <f>IF($L210="", "", IFERROR(INDEX('Intro &amp; Setup'!$J$23:$J$32, MATCH($L210, 'Intro &amp; Setup'!$B$23:$B$32, 0)), ""))</f>
        <v/>
      </c>
      <c r="O210" s="71" t="str">
        <f>IF($L210="", "", IFERROR(INDEX('Intro &amp; Setup'!$N$23:$N$32, MATCH($L210, 'Intro &amp; Setup'!$B$23:$B$32, 0)), ""))</f>
        <v/>
      </c>
      <c r="Q210" s="63" t="str">
        <f>IF($H210="", "", SUM($H$11:$H210))</f>
        <v/>
      </c>
      <c r="R210" s="28" t="str">
        <f>IF($L210="", "", SUMIF($L$11:$L210, $L210, $H$11:$H210))</f>
        <v/>
      </c>
      <c r="S210" s="27" t="str">
        <f>IF('Intro &amp; Setup'!$BM$13='Intro &amp; Setup'!$BM$12, $R210, $Q210)</f>
        <v/>
      </c>
      <c r="T210" s="28" t="str">
        <f t="shared" si="27"/>
        <v/>
      </c>
      <c r="U210" s="8" t="str">
        <f t="shared" si="28"/>
        <v/>
      </c>
      <c r="V210" s="28" t="str">
        <f>IF($T210="", "", $T210-SUM($V$11:$V209))</f>
        <v/>
      </c>
      <c r="W210" s="28" t="str">
        <f>IF($U210="", "", $U210-SUM($W$11:$W209))</f>
        <v/>
      </c>
      <c r="X210" s="28" t="str">
        <f t="shared" si="29"/>
        <v/>
      </c>
      <c r="Y210" s="34" t="str">
        <f t="shared" si="34"/>
        <v/>
      </c>
      <c r="Z210" s="35" t="str">
        <f t="shared" si="35"/>
        <v/>
      </c>
      <c r="AA210" s="36" t="str">
        <f t="shared" si="30"/>
        <v/>
      </c>
      <c r="AC210" s="41" t="str">
        <f>IF($B210="", "", IF(OR($B210&lt;'Intro &amp; Setup'!$BM$3, $B210&gt;'Intro &amp; Setup'!$BM$5), "X", ""))</f>
        <v/>
      </c>
      <c r="AE210" s="41" t="str">
        <f t="shared" si="31"/>
        <v/>
      </c>
      <c r="AG210" s="41" t="str">
        <f>IF($F210="", "", IF(COUNTIF('Intro &amp; Setup'!$T$17:$T$26, $F210)=0, "X", ""))</f>
        <v/>
      </c>
      <c r="AI210" s="41" t="str">
        <f t="shared" si="32"/>
        <v/>
      </c>
    </row>
    <row r="211" spans="1:35" x14ac:dyDescent="0.25">
      <c r="A211" s="21"/>
      <c r="B211" s="238"/>
      <c r="C211" s="239"/>
      <c r="D211" s="239"/>
      <c r="E211" s="239"/>
      <c r="F211" s="240"/>
      <c r="G211" s="239"/>
      <c r="H211" s="241"/>
      <c r="I211" s="21"/>
      <c r="L211" s="68" t="str">
        <f t="shared" si="33"/>
        <v/>
      </c>
      <c r="N211" s="71" t="str">
        <f>IF($L211="", "", IFERROR(INDEX('Intro &amp; Setup'!$J$23:$J$32, MATCH($L211, 'Intro &amp; Setup'!$B$23:$B$32, 0)), ""))</f>
        <v/>
      </c>
      <c r="O211" s="71" t="str">
        <f>IF($L211="", "", IFERROR(INDEX('Intro &amp; Setup'!$N$23:$N$32, MATCH($L211, 'Intro &amp; Setup'!$B$23:$B$32, 0)), ""))</f>
        <v/>
      </c>
      <c r="Q211" s="63" t="str">
        <f>IF($H211="", "", SUM($H$11:$H211))</f>
        <v/>
      </c>
      <c r="R211" s="28" t="str">
        <f>IF($L211="", "", SUMIF($L$11:$L211, $L211, $H$11:$H211))</f>
        <v/>
      </c>
      <c r="S211" s="27" t="str">
        <f>IF('Intro &amp; Setup'!$BM$13='Intro &amp; Setup'!$BM$12, $R211, $Q211)</f>
        <v/>
      </c>
      <c r="T211" s="28" t="str">
        <f t="shared" si="27"/>
        <v/>
      </c>
      <c r="U211" s="8" t="str">
        <f t="shared" si="28"/>
        <v/>
      </c>
      <c r="V211" s="28" t="str">
        <f>IF($T211="", "", $T211-SUM($V$11:$V210))</f>
        <v/>
      </c>
      <c r="W211" s="28" t="str">
        <f>IF($U211="", "", $U211-SUM($W$11:$W210))</f>
        <v/>
      </c>
      <c r="X211" s="28" t="str">
        <f t="shared" si="29"/>
        <v/>
      </c>
      <c r="Y211" s="34" t="str">
        <f t="shared" si="34"/>
        <v/>
      </c>
      <c r="Z211" s="35" t="str">
        <f t="shared" si="35"/>
        <v/>
      </c>
      <c r="AA211" s="36" t="str">
        <f t="shared" si="30"/>
        <v/>
      </c>
      <c r="AC211" s="41" t="str">
        <f>IF($B211="", "", IF(OR($B211&lt;'Intro &amp; Setup'!$BM$3, $B211&gt;'Intro &amp; Setup'!$BM$5), "X", ""))</f>
        <v/>
      </c>
      <c r="AE211" s="41" t="str">
        <f t="shared" si="31"/>
        <v/>
      </c>
      <c r="AG211" s="41" t="str">
        <f>IF($F211="", "", IF(COUNTIF('Intro &amp; Setup'!$T$17:$T$26, $F211)=0, "X", ""))</f>
        <v/>
      </c>
      <c r="AI211" s="41" t="str">
        <f t="shared" si="32"/>
        <v/>
      </c>
    </row>
    <row r="212" spans="1:35" x14ac:dyDescent="0.25">
      <c r="A212" s="21"/>
      <c r="B212" s="238"/>
      <c r="C212" s="239"/>
      <c r="D212" s="239"/>
      <c r="E212" s="239"/>
      <c r="F212" s="240"/>
      <c r="G212" s="239"/>
      <c r="H212" s="241"/>
      <c r="I212" s="21"/>
      <c r="L212" s="68" t="str">
        <f t="shared" si="33"/>
        <v/>
      </c>
      <c r="N212" s="71" t="str">
        <f>IF($L212="", "", IFERROR(INDEX('Intro &amp; Setup'!$J$23:$J$32, MATCH($L212, 'Intro &amp; Setup'!$B$23:$B$32, 0)), ""))</f>
        <v/>
      </c>
      <c r="O212" s="71" t="str">
        <f>IF($L212="", "", IFERROR(INDEX('Intro &amp; Setup'!$N$23:$N$32, MATCH($L212, 'Intro &amp; Setup'!$B$23:$B$32, 0)), ""))</f>
        <v/>
      </c>
      <c r="Q212" s="63" t="str">
        <f>IF($H212="", "", SUM($H$11:$H212))</f>
        <v/>
      </c>
      <c r="R212" s="28" t="str">
        <f>IF($L212="", "", SUMIF($L$11:$L212, $L212, $H$11:$H212))</f>
        <v/>
      </c>
      <c r="S212" s="27" t="str">
        <f>IF('Intro &amp; Setup'!$BM$13='Intro &amp; Setup'!$BM$12, $R212, $Q212)</f>
        <v/>
      </c>
      <c r="T212" s="28" t="str">
        <f t="shared" si="27"/>
        <v/>
      </c>
      <c r="U212" s="8" t="str">
        <f t="shared" si="28"/>
        <v/>
      </c>
      <c r="V212" s="28" t="str">
        <f>IF($T212="", "", $T212-SUM($V$11:$V211))</f>
        <v/>
      </c>
      <c r="W212" s="28" t="str">
        <f>IF($U212="", "", $U212-SUM($W$11:$W211))</f>
        <v/>
      </c>
      <c r="X212" s="28" t="str">
        <f t="shared" si="29"/>
        <v/>
      </c>
      <c r="Y212" s="34" t="str">
        <f t="shared" si="34"/>
        <v/>
      </c>
      <c r="Z212" s="35" t="str">
        <f t="shared" si="35"/>
        <v/>
      </c>
      <c r="AA212" s="36" t="str">
        <f t="shared" si="30"/>
        <v/>
      </c>
      <c r="AC212" s="41" t="str">
        <f>IF($B212="", "", IF(OR($B212&lt;'Intro &amp; Setup'!$BM$3, $B212&gt;'Intro &amp; Setup'!$BM$5), "X", ""))</f>
        <v/>
      </c>
      <c r="AE212" s="41" t="str">
        <f t="shared" si="31"/>
        <v/>
      </c>
      <c r="AG212" s="41" t="str">
        <f>IF($F212="", "", IF(COUNTIF('Intro &amp; Setup'!$T$17:$T$26, $F212)=0, "X", ""))</f>
        <v/>
      </c>
      <c r="AI212" s="41" t="str">
        <f t="shared" si="32"/>
        <v/>
      </c>
    </row>
    <row r="213" spans="1:35" x14ac:dyDescent="0.25">
      <c r="A213" s="21"/>
      <c r="B213" s="238"/>
      <c r="C213" s="239"/>
      <c r="D213" s="239"/>
      <c r="E213" s="239"/>
      <c r="F213" s="240"/>
      <c r="G213" s="239"/>
      <c r="H213" s="241"/>
      <c r="I213" s="21"/>
      <c r="L213" s="68" t="str">
        <f t="shared" si="33"/>
        <v/>
      </c>
      <c r="N213" s="71" t="str">
        <f>IF($L213="", "", IFERROR(INDEX('Intro &amp; Setup'!$J$23:$J$32, MATCH($L213, 'Intro &amp; Setup'!$B$23:$B$32, 0)), ""))</f>
        <v/>
      </c>
      <c r="O213" s="71" t="str">
        <f>IF($L213="", "", IFERROR(INDEX('Intro &amp; Setup'!$N$23:$N$32, MATCH($L213, 'Intro &amp; Setup'!$B$23:$B$32, 0)), ""))</f>
        <v/>
      </c>
      <c r="Q213" s="63" t="str">
        <f>IF($H213="", "", SUM($H$11:$H213))</f>
        <v/>
      </c>
      <c r="R213" s="28" t="str">
        <f>IF($L213="", "", SUMIF($L$11:$L213, $L213, $H$11:$H213))</f>
        <v/>
      </c>
      <c r="S213" s="27" t="str">
        <f>IF('Intro &amp; Setup'!$BM$13='Intro &amp; Setup'!$BM$12, $R213, $Q213)</f>
        <v/>
      </c>
      <c r="T213" s="28" t="str">
        <f t="shared" si="27"/>
        <v/>
      </c>
      <c r="U213" s="8" t="str">
        <f t="shared" si="28"/>
        <v/>
      </c>
      <c r="V213" s="28" t="str">
        <f>IF($T213="", "", $T213-SUM($V$11:$V212))</f>
        <v/>
      </c>
      <c r="W213" s="28" t="str">
        <f>IF($U213="", "", $U213-SUM($W$11:$W212))</f>
        <v/>
      </c>
      <c r="X213" s="28" t="str">
        <f t="shared" si="29"/>
        <v/>
      </c>
      <c r="Y213" s="34" t="str">
        <f t="shared" si="34"/>
        <v/>
      </c>
      <c r="Z213" s="35" t="str">
        <f t="shared" si="35"/>
        <v/>
      </c>
      <c r="AA213" s="36" t="str">
        <f t="shared" si="30"/>
        <v/>
      </c>
      <c r="AC213" s="41" t="str">
        <f>IF($B213="", "", IF(OR($B213&lt;'Intro &amp; Setup'!$BM$3, $B213&gt;'Intro &amp; Setup'!$BM$5), "X", ""))</f>
        <v/>
      </c>
      <c r="AE213" s="41" t="str">
        <f t="shared" si="31"/>
        <v/>
      </c>
      <c r="AG213" s="41" t="str">
        <f>IF($F213="", "", IF(COUNTIF('Intro &amp; Setup'!$T$17:$T$26, $F213)=0, "X", ""))</f>
        <v/>
      </c>
      <c r="AI213" s="41" t="str">
        <f t="shared" si="32"/>
        <v/>
      </c>
    </row>
    <row r="214" spans="1:35" x14ac:dyDescent="0.25">
      <c r="A214" s="21"/>
      <c r="B214" s="238"/>
      <c r="C214" s="239"/>
      <c r="D214" s="239"/>
      <c r="E214" s="239"/>
      <c r="F214" s="240"/>
      <c r="G214" s="239"/>
      <c r="H214" s="241"/>
      <c r="I214" s="21"/>
      <c r="L214" s="68" t="str">
        <f t="shared" si="33"/>
        <v/>
      </c>
      <c r="N214" s="71" t="str">
        <f>IF($L214="", "", IFERROR(INDEX('Intro &amp; Setup'!$J$23:$J$32, MATCH($L214, 'Intro &amp; Setup'!$B$23:$B$32, 0)), ""))</f>
        <v/>
      </c>
      <c r="O214" s="71" t="str">
        <f>IF($L214="", "", IFERROR(INDEX('Intro &amp; Setup'!$N$23:$N$32, MATCH($L214, 'Intro &amp; Setup'!$B$23:$B$32, 0)), ""))</f>
        <v/>
      </c>
      <c r="Q214" s="63" t="str">
        <f>IF($H214="", "", SUM($H$11:$H214))</f>
        <v/>
      </c>
      <c r="R214" s="28" t="str">
        <f>IF($L214="", "", SUMIF($L$11:$L214, $L214, $H$11:$H214))</f>
        <v/>
      </c>
      <c r="S214" s="27" t="str">
        <f>IF('Intro &amp; Setup'!$BM$13='Intro &amp; Setup'!$BM$12, $R214, $Q214)</f>
        <v/>
      </c>
      <c r="T214" s="28" t="str">
        <f t="shared" si="27"/>
        <v/>
      </c>
      <c r="U214" s="8" t="str">
        <f t="shared" si="28"/>
        <v/>
      </c>
      <c r="V214" s="28" t="str">
        <f>IF($T214="", "", $T214-SUM($V$11:$V213))</f>
        <v/>
      </c>
      <c r="W214" s="28" t="str">
        <f>IF($U214="", "", $U214-SUM($W$11:$W213))</f>
        <v/>
      </c>
      <c r="X214" s="28" t="str">
        <f t="shared" si="29"/>
        <v/>
      </c>
      <c r="Y214" s="34" t="str">
        <f t="shared" si="34"/>
        <v/>
      </c>
      <c r="Z214" s="35" t="str">
        <f t="shared" si="35"/>
        <v/>
      </c>
      <c r="AA214" s="36" t="str">
        <f t="shared" si="30"/>
        <v/>
      </c>
      <c r="AC214" s="41" t="str">
        <f>IF($B214="", "", IF(OR($B214&lt;'Intro &amp; Setup'!$BM$3, $B214&gt;'Intro &amp; Setup'!$BM$5), "X", ""))</f>
        <v/>
      </c>
      <c r="AE214" s="41" t="str">
        <f t="shared" si="31"/>
        <v/>
      </c>
      <c r="AG214" s="41" t="str">
        <f>IF($F214="", "", IF(COUNTIF('Intro &amp; Setup'!$T$17:$T$26, $F214)=0, "X", ""))</f>
        <v/>
      </c>
      <c r="AI214" s="41" t="str">
        <f t="shared" si="32"/>
        <v/>
      </c>
    </row>
    <row r="215" spans="1:35" x14ac:dyDescent="0.25">
      <c r="A215" s="21"/>
      <c r="B215" s="238"/>
      <c r="C215" s="239"/>
      <c r="D215" s="239"/>
      <c r="E215" s="239"/>
      <c r="F215" s="240"/>
      <c r="G215" s="239"/>
      <c r="H215" s="241"/>
      <c r="I215" s="21"/>
      <c r="L215" s="68" t="str">
        <f t="shared" si="33"/>
        <v/>
      </c>
      <c r="N215" s="71" t="str">
        <f>IF($L215="", "", IFERROR(INDEX('Intro &amp; Setup'!$J$23:$J$32, MATCH($L215, 'Intro &amp; Setup'!$B$23:$B$32, 0)), ""))</f>
        <v/>
      </c>
      <c r="O215" s="71" t="str">
        <f>IF($L215="", "", IFERROR(INDEX('Intro &amp; Setup'!$N$23:$N$32, MATCH($L215, 'Intro &amp; Setup'!$B$23:$B$32, 0)), ""))</f>
        <v/>
      </c>
      <c r="Q215" s="63" t="str">
        <f>IF($H215="", "", SUM($H$11:$H215))</f>
        <v/>
      </c>
      <c r="R215" s="28" t="str">
        <f>IF($L215="", "", SUMIF($L$11:$L215, $L215, $H$11:$H215))</f>
        <v/>
      </c>
      <c r="S215" s="27" t="str">
        <f>IF('Intro &amp; Setup'!$BM$13='Intro &amp; Setup'!$BM$12, $R215, $Q215)</f>
        <v/>
      </c>
      <c r="T215" s="28" t="str">
        <f t="shared" si="27"/>
        <v/>
      </c>
      <c r="U215" s="8" t="str">
        <f t="shared" si="28"/>
        <v/>
      </c>
      <c r="V215" s="28" t="str">
        <f>IF($T215="", "", $T215-SUM($V$11:$V214))</f>
        <v/>
      </c>
      <c r="W215" s="28" t="str">
        <f>IF($U215="", "", $U215-SUM($W$11:$W214))</f>
        <v/>
      </c>
      <c r="X215" s="28" t="str">
        <f t="shared" si="29"/>
        <v/>
      </c>
      <c r="Y215" s="34" t="str">
        <f t="shared" si="34"/>
        <v/>
      </c>
      <c r="Z215" s="35" t="str">
        <f t="shared" si="35"/>
        <v/>
      </c>
      <c r="AA215" s="36" t="str">
        <f t="shared" si="30"/>
        <v/>
      </c>
      <c r="AC215" s="41" t="str">
        <f>IF($B215="", "", IF(OR($B215&lt;'Intro &amp; Setup'!$BM$3, $B215&gt;'Intro &amp; Setup'!$BM$5), "X", ""))</f>
        <v/>
      </c>
      <c r="AE215" s="41" t="str">
        <f t="shared" si="31"/>
        <v/>
      </c>
      <c r="AG215" s="41" t="str">
        <f>IF($F215="", "", IF(COUNTIF('Intro &amp; Setup'!$T$17:$T$26, $F215)=0, "X", ""))</f>
        <v/>
      </c>
      <c r="AI215" s="41" t="str">
        <f t="shared" si="32"/>
        <v/>
      </c>
    </row>
    <row r="216" spans="1:35" x14ac:dyDescent="0.25">
      <c r="A216" s="21"/>
      <c r="B216" s="238"/>
      <c r="C216" s="239"/>
      <c r="D216" s="239"/>
      <c r="E216" s="239"/>
      <c r="F216" s="240"/>
      <c r="G216" s="239"/>
      <c r="H216" s="241"/>
      <c r="I216" s="21"/>
      <c r="L216" s="68" t="str">
        <f t="shared" si="33"/>
        <v/>
      </c>
      <c r="N216" s="71" t="str">
        <f>IF($L216="", "", IFERROR(INDEX('Intro &amp; Setup'!$J$23:$J$32, MATCH($L216, 'Intro &amp; Setup'!$B$23:$B$32, 0)), ""))</f>
        <v/>
      </c>
      <c r="O216" s="71" t="str">
        <f>IF($L216="", "", IFERROR(INDEX('Intro &amp; Setup'!$N$23:$N$32, MATCH($L216, 'Intro &amp; Setup'!$B$23:$B$32, 0)), ""))</f>
        <v/>
      </c>
      <c r="Q216" s="63" t="str">
        <f>IF($H216="", "", SUM($H$11:$H216))</f>
        <v/>
      </c>
      <c r="R216" s="28" t="str">
        <f>IF($L216="", "", SUMIF($L$11:$L216, $L216, $H$11:$H216))</f>
        <v/>
      </c>
      <c r="S216" s="27" t="str">
        <f>IF('Intro &amp; Setup'!$BM$13='Intro &amp; Setup'!$BM$12, $R216, $Q216)</f>
        <v/>
      </c>
      <c r="T216" s="28" t="str">
        <f t="shared" si="27"/>
        <v/>
      </c>
      <c r="U216" s="8" t="str">
        <f t="shared" si="28"/>
        <v/>
      </c>
      <c r="V216" s="28" t="str">
        <f>IF($T216="", "", $T216-SUM($V$11:$V215))</f>
        <v/>
      </c>
      <c r="W216" s="28" t="str">
        <f>IF($U216="", "", $U216-SUM($W$11:$W215))</f>
        <v/>
      </c>
      <c r="X216" s="28" t="str">
        <f t="shared" si="29"/>
        <v/>
      </c>
      <c r="Y216" s="34" t="str">
        <f t="shared" si="34"/>
        <v/>
      </c>
      <c r="Z216" s="35" t="str">
        <f t="shared" si="35"/>
        <v/>
      </c>
      <c r="AA216" s="36" t="str">
        <f t="shared" si="30"/>
        <v/>
      </c>
      <c r="AC216" s="41" t="str">
        <f>IF($B216="", "", IF(OR($B216&lt;'Intro &amp; Setup'!$BM$3, $B216&gt;'Intro &amp; Setup'!$BM$5), "X", ""))</f>
        <v/>
      </c>
      <c r="AE216" s="41" t="str">
        <f t="shared" si="31"/>
        <v/>
      </c>
      <c r="AG216" s="41" t="str">
        <f>IF($F216="", "", IF(COUNTIF('Intro &amp; Setup'!$T$17:$T$26, $F216)=0, "X", ""))</f>
        <v/>
      </c>
      <c r="AI216" s="41" t="str">
        <f t="shared" si="32"/>
        <v/>
      </c>
    </row>
    <row r="217" spans="1:35" x14ac:dyDescent="0.25">
      <c r="A217" s="21"/>
      <c r="B217" s="238"/>
      <c r="C217" s="239"/>
      <c r="D217" s="239"/>
      <c r="E217" s="239"/>
      <c r="F217" s="240"/>
      <c r="G217" s="239"/>
      <c r="H217" s="241"/>
      <c r="I217" s="21"/>
      <c r="L217" s="68" t="str">
        <f t="shared" si="33"/>
        <v/>
      </c>
      <c r="N217" s="71" t="str">
        <f>IF($L217="", "", IFERROR(INDEX('Intro &amp; Setup'!$J$23:$J$32, MATCH($L217, 'Intro &amp; Setup'!$B$23:$B$32, 0)), ""))</f>
        <v/>
      </c>
      <c r="O217" s="71" t="str">
        <f>IF($L217="", "", IFERROR(INDEX('Intro &amp; Setup'!$N$23:$N$32, MATCH($L217, 'Intro &amp; Setup'!$B$23:$B$32, 0)), ""))</f>
        <v/>
      </c>
      <c r="Q217" s="63" t="str">
        <f>IF($H217="", "", SUM($H$11:$H217))</f>
        <v/>
      </c>
      <c r="R217" s="28" t="str">
        <f>IF($L217="", "", SUMIF($L$11:$L217, $L217, $H$11:$H217))</f>
        <v/>
      </c>
      <c r="S217" s="27" t="str">
        <f>IF('Intro &amp; Setup'!$BM$13='Intro &amp; Setup'!$BM$12, $R217, $Q217)</f>
        <v/>
      </c>
      <c r="T217" s="28" t="str">
        <f t="shared" si="27"/>
        <v/>
      </c>
      <c r="U217" s="8" t="str">
        <f t="shared" si="28"/>
        <v/>
      </c>
      <c r="V217" s="28" t="str">
        <f>IF($T217="", "", $T217-SUM($V$11:$V216))</f>
        <v/>
      </c>
      <c r="W217" s="28" t="str">
        <f>IF($U217="", "", $U217-SUM($W$11:$W216))</f>
        <v/>
      </c>
      <c r="X217" s="28" t="str">
        <f t="shared" si="29"/>
        <v/>
      </c>
      <c r="Y217" s="34" t="str">
        <f t="shared" si="34"/>
        <v/>
      </c>
      <c r="Z217" s="35" t="str">
        <f t="shared" si="35"/>
        <v/>
      </c>
      <c r="AA217" s="36" t="str">
        <f t="shared" si="30"/>
        <v/>
      </c>
      <c r="AC217" s="41" t="str">
        <f>IF($B217="", "", IF(OR($B217&lt;'Intro &amp; Setup'!$BM$3, $B217&gt;'Intro &amp; Setup'!$BM$5), "X", ""))</f>
        <v/>
      </c>
      <c r="AE217" s="41" t="str">
        <f t="shared" si="31"/>
        <v/>
      </c>
      <c r="AG217" s="41" t="str">
        <f>IF($F217="", "", IF(COUNTIF('Intro &amp; Setup'!$T$17:$T$26, $F217)=0, "X", ""))</f>
        <v/>
      </c>
      <c r="AI217" s="41" t="str">
        <f t="shared" si="32"/>
        <v/>
      </c>
    </row>
    <row r="218" spans="1:35" x14ac:dyDescent="0.25">
      <c r="A218" s="21"/>
      <c r="B218" s="238"/>
      <c r="C218" s="239"/>
      <c r="D218" s="239"/>
      <c r="E218" s="239"/>
      <c r="F218" s="240"/>
      <c r="G218" s="239"/>
      <c r="H218" s="241"/>
      <c r="I218" s="21"/>
      <c r="L218" s="68" t="str">
        <f t="shared" si="33"/>
        <v/>
      </c>
      <c r="N218" s="71" t="str">
        <f>IF($L218="", "", IFERROR(INDEX('Intro &amp; Setup'!$J$23:$J$32, MATCH($L218, 'Intro &amp; Setup'!$B$23:$B$32, 0)), ""))</f>
        <v/>
      </c>
      <c r="O218" s="71" t="str">
        <f>IF($L218="", "", IFERROR(INDEX('Intro &amp; Setup'!$N$23:$N$32, MATCH($L218, 'Intro &amp; Setup'!$B$23:$B$32, 0)), ""))</f>
        <v/>
      </c>
      <c r="Q218" s="63" t="str">
        <f>IF($H218="", "", SUM($H$11:$H218))</f>
        <v/>
      </c>
      <c r="R218" s="28" t="str">
        <f>IF($L218="", "", SUMIF($L$11:$L218, $L218, $H$11:$H218))</f>
        <v/>
      </c>
      <c r="S218" s="27" t="str">
        <f>IF('Intro &amp; Setup'!$BM$13='Intro &amp; Setup'!$BM$12, $R218, $Q218)</f>
        <v/>
      </c>
      <c r="T218" s="28" t="str">
        <f t="shared" si="27"/>
        <v/>
      </c>
      <c r="U218" s="8" t="str">
        <f t="shared" si="28"/>
        <v/>
      </c>
      <c r="V218" s="28" t="str">
        <f>IF($T218="", "", $T218-SUM($V$11:$V217))</f>
        <v/>
      </c>
      <c r="W218" s="28" t="str">
        <f>IF($U218="", "", $U218-SUM($W$11:$W217))</f>
        <v/>
      </c>
      <c r="X218" s="28" t="str">
        <f t="shared" si="29"/>
        <v/>
      </c>
      <c r="Y218" s="34" t="str">
        <f t="shared" si="34"/>
        <v/>
      </c>
      <c r="Z218" s="35" t="str">
        <f t="shared" si="35"/>
        <v/>
      </c>
      <c r="AA218" s="36" t="str">
        <f t="shared" si="30"/>
        <v/>
      </c>
      <c r="AC218" s="41" t="str">
        <f>IF($B218="", "", IF(OR($B218&lt;'Intro &amp; Setup'!$BM$3, $B218&gt;'Intro &amp; Setup'!$BM$5), "X", ""))</f>
        <v/>
      </c>
      <c r="AE218" s="41" t="str">
        <f t="shared" si="31"/>
        <v/>
      </c>
      <c r="AG218" s="41" t="str">
        <f>IF($F218="", "", IF(COUNTIF('Intro &amp; Setup'!$T$17:$T$26, $F218)=0, "X", ""))</f>
        <v/>
      </c>
      <c r="AI218" s="41" t="str">
        <f t="shared" si="32"/>
        <v/>
      </c>
    </row>
    <row r="219" spans="1:35" x14ac:dyDescent="0.25">
      <c r="A219" s="21"/>
      <c r="B219" s="238"/>
      <c r="C219" s="239"/>
      <c r="D219" s="239"/>
      <c r="E219" s="239"/>
      <c r="F219" s="240"/>
      <c r="G219" s="239"/>
      <c r="H219" s="241"/>
      <c r="I219" s="21"/>
      <c r="L219" s="68" t="str">
        <f t="shared" si="33"/>
        <v/>
      </c>
      <c r="N219" s="71" t="str">
        <f>IF($L219="", "", IFERROR(INDEX('Intro &amp; Setup'!$J$23:$J$32, MATCH($L219, 'Intro &amp; Setup'!$B$23:$B$32, 0)), ""))</f>
        <v/>
      </c>
      <c r="O219" s="71" t="str">
        <f>IF($L219="", "", IFERROR(INDEX('Intro &amp; Setup'!$N$23:$N$32, MATCH($L219, 'Intro &amp; Setup'!$B$23:$B$32, 0)), ""))</f>
        <v/>
      </c>
      <c r="Q219" s="63" t="str">
        <f>IF($H219="", "", SUM($H$11:$H219))</f>
        <v/>
      </c>
      <c r="R219" s="28" t="str">
        <f>IF($L219="", "", SUMIF($L$11:$L219, $L219, $H$11:$H219))</f>
        <v/>
      </c>
      <c r="S219" s="27" t="str">
        <f>IF('Intro &amp; Setup'!$BM$13='Intro &amp; Setup'!$BM$12, $R219, $Q219)</f>
        <v/>
      </c>
      <c r="T219" s="28" t="str">
        <f t="shared" si="27"/>
        <v/>
      </c>
      <c r="U219" s="8" t="str">
        <f t="shared" si="28"/>
        <v/>
      </c>
      <c r="V219" s="28" t="str">
        <f>IF($T219="", "", $T219-SUM($V$11:$V218))</f>
        <v/>
      </c>
      <c r="W219" s="28" t="str">
        <f>IF($U219="", "", $U219-SUM($W$11:$W218))</f>
        <v/>
      </c>
      <c r="X219" s="28" t="str">
        <f t="shared" si="29"/>
        <v/>
      </c>
      <c r="Y219" s="34" t="str">
        <f t="shared" si="34"/>
        <v/>
      </c>
      <c r="Z219" s="35" t="str">
        <f t="shared" si="35"/>
        <v/>
      </c>
      <c r="AA219" s="36" t="str">
        <f t="shared" si="30"/>
        <v/>
      </c>
      <c r="AC219" s="41" t="str">
        <f>IF($B219="", "", IF(OR($B219&lt;'Intro &amp; Setup'!$BM$3, $B219&gt;'Intro &amp; Setup'!$BM$5), "X", ""))</f>
        <v/>
      </c>
      <c r="AE219" s="41" t="str">
        <f t="shared" si="31"/>
        <v/>
      </c>
      <c r="AG219" s="41" t="str">
        <f>IF($F219="", "", IF(COUNTIF('Intro &amp; Setup'!$T$17:$T$26, $F219)=0, "X", ""))</f>
        <v/>
      </c>
      <c r="AI219" s="41" t="str">
        <f t="shared" si="32"/>
        <v/>
      </c>
    </row>
    <row r="220" spans="1:35" x14ac:dyDescent="0.25">
      <c r="A220" s="21"/>
      <c r="B220" s="238"/>
      <c r="C220" s="239"/>
      <c r="D220" s="239"/>
      <c r="E220" s="239"/>
      <c r="F220" s="240"/>
      <c r="G220" s="239"/>
      <c r="H220" s="241"/>
      <c r="I220" s="21"/>
      <c r="L220" s="68" t="str">
        <f t="shared" si="33"/>
        <v/>
      </c>
      <c r="N220" s="71" t="str">
        <f>IF($L220="", "", IFERROR(INDEX('Intro &amp; Setup'!$J$23:$J$32, MATCH($L220, 'Intro &amp; Setup'!$B$23:$B$32, 0)), ""))</f>
        <v/>
      </c>
      <c r="O220" s="71" t="str">
        <f>IF($L220="", "", IFERROR(INDEX('Intro &amp; Setup'!$N$23:$N$32, MATCH($L220, 'Intro &amp; Setup'!$B$23:$B$32, 0)), ""))</f>
        <v/>
      </c>
      <c r="Q220" s="63" t="str">
        <f>IF($H220="", "", SUM($H$11:$H220))</f>
        <v/>
      </c>
      <c r="R220" s="28" t="str">
        <f>IF($L220="", "", SUMIF($L$11:$L220, $L220, $H$11:$H220))</f>
        <v/>
      </c>
      <c r="S220" s="27" t="str">
        <f>IF('Intro &amp; Setup'!$BM$13='Intro &amp; Setup'!$BM$12, $R220, $Q220)</f>
        <v/>
      </c>
      <c r="T220" s="28" t="str">
        <f t="shared" si="27"/>
        <v/>
      </c>
      <c r="U220" s="8" t="str">
        <f t="shared" si="28"/>
        <v/>
      </c>
      <c r="V220" s="28" t="str">
        <f>IF($T220="", "", $T220-SUM($V$11:$V219))</f>
        <v/>
      </c>
      <c r="W220" s="28" t="str">
        <f>IF($U220="", "", $U220-SUM($W$11:$W219))</f>
        <v/>
      </c>
      <c r="X220" s="28" t="str">
        <f t="shared" si="29"/>
        <v/>
      </c>
      <c r="Y220" s="34" t="str">
        <f t="shared" si="34"/>
        <v/>
      </c>
      <c r="Z220" s="35" t="str">
        <f t="shared" si="35"/>
        <v/>
      </c>
      <c r="AA220" s="36" t="str">
        <f t="shared" si="30"/>
        <v/>
      </c>
      <c r="AC220" s="41" t="str">
        <f>IF($B220="", "", IF(OR($B220&lt;'Intro &amp; Setup'!$BM$3, $B220&gt;'Intro &amp; Setup'!$BM$5), "X", ""))</f>
        <v/>
      </c>
      <c r="AE220" s="41" t="str">
        <f t="shared" si="31"/>
        <v/>
      </c>
      <c r="AG220" s="41" t="str">
        <f>IF($F220="", "", IF(COUNTIF('Intro &amp; Setup'!$T$17:$T$26, $F220)=0, "X", ""))</f>
        <v/>
      </c>
      <c r="AI220" s="41" t="str">
        <f t="shared" si="32"/>
        <v/>
      </c>
    </row>
    <row r="221" spans="1:35" x14ac:dyDescent="0.25">
      <c r="A221" s="21"/>
      <c r="B221" s="238"/>
      <c r="C221" s="239"/>
      <c r="D221" s="239"/>
      <c r="E221" s="239"/>
      <c r="F221" s="240"/>
      <c r="G221" s="239"/>
      <c r="H221" s="241"/>
      <c r="I221" s="21"/>
      <c r="L221" s="68" t="str">
        <f t="shared" si="33"/>
        <v/>
      </c>
      <c r="N221" s="71" t="str">
        <f>IF($L221="", "", IFERROR(INDEX('Intro &amp; Setup'!$J$23:$J$32, MATCH($L221, 'Intro &amp; Setup'!$B$23:$B$32, 0)), ""))</f>
        <v/>
      </c>
      <c r="O221" s="71" t="str">
        <f>IF($L221="", "", IFERROR(INDEX('Intro &amp; Setup'!$N$23:$N$32, MATCH($L221, 'Intro &amp; Setup'!$B$23:$B$32, 0)), ""))</f>
        <v/>
      </c>
      <c r="Q221" s="63" t="str">
        <f>IF($H221="", "", SUM($H$11:$H221))</f>
        <v/>
      </c>
      <c r="R221" s="28" t="str">
        <f>IF($L221="", "", SUMIF($L$11:$L221, $L221, $H$11:$H221))</f>
        <v/>
      </c>
      <c r="S221" s="27" t="str">
        <f>IF('Intro &amp; Setup'!$BM$13='Intro &amp; Setup'!$BM$12, $R221, $Q221)</f>
        <v/>
      </c>
      <c r="T221" s="28" t="str">
        <f t="shared" si="27"/>
        <v/>
      </c>
      <c r="U221" s="8" t="str">
        <f t="shared" si="28"/>
        <v/>
      </c>
      <c r="V221" s="28" t="str">
        <f>IF($T221="", "", $T221-SUM($V$11:$V220))</f>
        <v/>
      </c>
      <c r="W221" s="28" t="str">
        <f>IF($U221="", "", $U221-SUM($W$11:$W220))</f>
        <v/>
      </c>
      <c r="X221" s="28" t="str">
        <f t="shared" si="29"/>
        <v/>
      </c>
      <c r="Y221" s="34" t="str">
        <f t="shared" si="34"/>
        <v/>
      </c>
      <c r="Z221" s="35" t="str">
        <f t="shared" si="35"/>
        <v/>
      </c>
      <c r="AA221" s="36" t="str">
        <f t="shared" si="30"/>
        <v/>
      </c>
      <c r="AC221" s="41" t="str">
        <f>IF($B221="", "", IF(OR($B221&lt;'Intro &amp; Setup'!$BM$3, $B221&gt;'Intro &amp; Setup'!$BM$5), "X", ""))</f>
        <v/>
      </c>
      <c r="AE221" s="41" t="str">
        <f t="shared" si="31"/>
        <v/>
      </c>
      <c r="AG221" s="41" t="str">
        <f>IF($F221="", "", IF(COUNTIF('Intro &amp; Setup'!$T$17:$T$26, $F221)=0, "X", ""))</f>
        <v/>
      </c>
      <c r="AI221" s="41" t="str">
        <f t="shared" si="32"/>
        <v/>
      </c>
    </row>
    <row r="222" spans="1:35" x14ac:dyDescent="0.25">
      <c r="A222" s="21"/>
      <c r="B222" s="238"/>
      <c r="C222" s="239"/>
      <c r="D222" s="239"/>
      <c r="E222" s="239"/>
      <c r="F222" s="240"/>
      <c r="G222" s="239"/>
      <c r="H222" s="241"/>
      <c r="I222" s="21"/>
      <c r="L222" s="68" t="str">
        <f t="shared" si="33"/>
        <v/>
      </c>
      <c r="N222" s="71" t="str">
        <f>IF($L222="", "", IFERROR(INDEX('Intro &amp; Setup'!$J$23:$J$32, MATCH($L222, 'Intro &amp; Setup'!$B$23:$B$32, 0)), ""))</f>
        <v/>
      </c>
      <c r="O222" s="71" t="str">
        <f>IF($L222="", "", IFERROR(INDEX('Intro &amp; Setup'!$N$23:$N$32, MATCH($L222, 'Intro &amp; Setup'!$B$23:$B$32, 0)), ""))</f>
        <v/>
      </c>
      <c r="Q222" s="63" t="str">
        <f>IF($H222="", "", SUM($H$11:$H222))</f>
        <v/>
      </c>
      <c r="R222" s="28" t="str">
        <f>IF($L222="", "", SUMIF($L$11:$L222, $L222, $H$11:$H222))</f>
        <v/>
      </c>
      <c r="S222" s="27" t="str">
        <f>IF('Intro &amp; Setup'!$BM$13='Intro &amp; Setup'!$BM$12, $R222, $Q222)</f>
        <v/>
      </c>
      <c r="T222" s="28" t="str">
        <f t="shared" si="27"/>
        <v/>
      </c>
      <c r="U222" s="8" t="str">
        <f t="shared" si="28"/>
        <v/>
      </c>
      <c r="V222" s="28" t="str">
        <f>IF($T222="", "", $T222-SUM($V$11:$V221))</f>
        <v/>
      </c>
      <c r="W222" s="28" t="str">
        <f>IF($U222="", "", $U222-SUM($W$11:$W221))</f>
        <v/>
      </c>
      <c r="X222" s="28" t="str">
        <f t="shared" si="29"/>
        <v/>
      </c>
      <c r="Y222" s="34" t="str">
        <f t="shared" si="34"/>
        <v/>
      </c>
      <c r="Z222" s="35" t="str">
        <f t="shared" si="35"/>
        <v/>
      </c>
      <c r="AA222" s="36" t="str">
        <f t="shared" si="30"/>
        <v/>
      </c>
      <c r="AC222" s="41" t="str">
        <f>IF($B222="", "", IF(OR($B222&lt;'Intro &amp; Setup'!$BM$3, $B222&gt;'Intro &amp; Setup'!$BM$5), "X", ""))</f>
        <v/>
      </c>
      <c r="AE222" s="41" t="str">
        <f t="shared" si="31"/>
        <v/>
      </c>
      <c r="AG222" s="41" t="str">
        <f>IF($F222="", "", IF(COUNTIF('Intro &amp; Setup'!$T$17:$T$26, $F222)=0, "X", ""))</f>
        <v/>
      </c>
      <c r="AI222" s="41" t="str">
        <f t="shared" si="32"/>
        <v/>
      </c>
    </row>
    <row r="223" spans="1:35" x14ac:dyDescent="0.25">
      <c r="A223" s="21"/>
      <c r="B223" s="238"/>
      <c r="C223" s="239"/>
      <c r="D223" s="239"/>
      <c r="E223" s="239"/>
      <c r="F223" s="240"/>
      <c r="G223" s="239"/>
      <c r="H223" s="241"/>
      <c r="I223" s="21"/>
      <c r="L223" s="68" t="str">
        <f t="shared" si="33"/>
        <v/>
      </c>
      <c r="N223" s="71" t="str">
        <f>IF($L223="", "", IFERROR(INDEX('Intro &amp; Setup'!$J$23:$J$32, MATCH($L223, 'Intro &amp; Setup'!$B$23:$B$32, 0)), ""))</f>
        <v/>
      </c>
      <c r="O223" s="71" t="str">
        <f>IF($L223="", "", IFERROR(INDEX('Intro &amp; Setup'!$N$23:$N$32, MATCH($L223, 'Intro &amp; Setup'!$B$23:$B$32, 0)), ""))</f>
        <v/>
      </c>
      <c r="Q223" s="63" t="str">
        <f>IF($H223="", "", SUM($H$11:$H223))</f>
        <v/>
      </c>
      <c r="R223" s="28" t="str">
        <f>IF($L223="", "", SUMIF($L$11:$L223, $L223, $H$11:$H223))</f>
        <v/>
      </c>
      <c r="S223" s="27" t="str">
        <f>IF('Intro &amp; Setup'!$BM$13='Intro &amp; Setup'!$BM$12, $R223, $Q223)</f>
        <v/>
      </c>
      <c r="T223" s="28" t="str">
        <f t="shared" si="27"/>
        <v/>
      </c>
      <c r="U223" s="8" t="str">
        <f t="shared" si="28"/>
        <v/>
      </c>
      <c r="V223" s="28" t="str">
        <f>IF($T223="", "", $T223-SUM($V$11:$V222))</f>
        <v/>
      </c>
      <c r="W223" s="28" t="str">
        <f>IF($U223="", "", $U223-SUM($W$11:$W222))</f>
        <v/>
      </c>
      <c r="X223" s="28" t="str">
        <f t="shared" si="29"/>
        <v/>
      </c>
      <c r="Y223" s="34" t="str">
        <f t="shared" si="34"/>
        <v/>
      </c>
      <c r="Z223" s="35" t="str">
        <f t="shared" si="35"/>
        <v/>
      </c>
      <c r="AA223" s="36" t="str">
        <f t="shared" si="30"/>
        <v/>
      </c>
      <c r="AC223" s="41" t="str">
        <f>IF($B223="", "", IF(OR($B223&lt;'Intro &amp; Setup'!$BM$3, $B223&gt;'Intro &amp; Setup'!$BM$5), "X", ""))</f>
        <v/>
      </c>
      <c r="AE223" s="41" t="str">
        <f t="shared" si="31"/>
        <v/>
      </c>
      <c r="AG223" s="41" t="str">
        <f>IF($F223="", "", IF(COUNTIF('Intro &amp; Setup'!$T$17:$T$26, $F223)=0, "X", ""))</f>
        <v/>
      </c>
      <c r="AI223" s="41" t="str">
        <f t="shared" si="32"/>
        <v/>
      </c>
    </row>
    <row r="224" spans="1:35" x14ac:dyDescent="0.25">
      <c r="A224" s="21"/>
      <c r="B224" s="238"/>
      <c r="C224" s="239"/>
      <c r="D224" s="239"/>
      <c r="E224" s="239"/>
      <c r="F224" s="240"/>
      <c r="G224" s="239"/>
      <c r="H224" s="241"/>
      <c r="I224" s="21"/>
      <c r="L224" s="68" t="str">
        <f t="shared" si="33"/>
        <v/>
      </c>
      <c r="N224" s="71" t="str">
        <f>IF($L224="", "", IFERROR(INDEX('Intro &amp; Setup'!$J$23:$J$32, MATCH($L224, 'Intro &amp; Setup'!$B$23:$B$32, 0)), ""))</f>
        <v/>
      </c>
      <c r="O224" s="71" t="str">
        <f>IF($L224="", "", IFERROR(INDEX('Intro &amp; Setup'!$N$23:$N$32, MATCH($L224, 'Intro &amp; Setup'!$B$23:$B$32, 0)), ""))</f>
        <v/>
      </c>
      <c r="Q224" s="63" t="str">
        <f>IF($H224="", "", SUM($H$11:$H224))</f>
        <v/>
      </c>
      <c r="R224" s="28" t="str">
        <f>IF($L224="", "", SUMIF($L$11:$L224, $L224, $H$11:$H224))</f>
        <v/>
      </c>
      <c r="S224" s="27" t="str">
        <f>IF('Intro &amp; Setup'!$BM$13='Intro &amp; Setup'!$BM$12, $R224, $Q224)</f>
        <v/>
      </c>
      <c r="T224" s="28" t="str">
        <f t="shared" si="27"/>
        <v/>
      </c>
      <c r="U224" s="8" t="str">
        <f t="shared" si="28"/>
        <v/>
      </c>
      <c r="V224" s="28" t="str">
        <f>IF($T224="", "", $T224-SUM($V$11:$V223))</f>
        <v/>
      </c>
      <c r="W224" s="28" t="str">
        <f>IF($U224="", "", $U224-SUM($W$11:$W223))</f>
        <v/>
      </c>
      <c r="X224" s="28" t="str">
        <f t="shared" si="29"/>
        <v/>
      </c>
      <c r="Y224" s="34" t="str">
        <f t="shared" si="34"/>
        <v/>
      </c>
      <c r="Z224" s="35" t="str">
        <f t="shared" si="35"/>
        <v/>
      </c>
      <c r="AA224" s="36" t="str">
        <f t="shared" si="30"/>
        <v/>
      </c>
      <c r="AC224" s="41" t="str">
        <f>IF($B224="", "", IF(OR($B224&lt;'Intro &amp; Setup'!$BM$3, $B224&gt;'Intro &amp; Setup'!$BM$5), "X", ""))</f>
        <v/>
      </c>
      <c r="AE224" s="41" t="str">
        <f t="shared" si="31"/>
        <v/>
      </c>
      <c r="AG224" s="41" t="str">
        <f>IF($F224="", "", IF(COUNTIF('Intro &amp; Setup'!$T$17:$T$26, $F224)=0, "X", ""))</f>
        <v/>
      </c>
      <c r="AI224" s="41" t="str">
        <f t="shared" si="32"/>
        <v/>
      </c>
    </row>
    <row r="225" spans="1:35" x14ac:dyDescent="0.25">
      <c r="A225" s="21"/>
      <c r="B225" s="238"/>
      <c r="C225" s="239"/>
      <c r="D225" s="239"/>
      <c r="E225" s="239"/>
      <c r="F225" s="240"/>
      <c r="G225" s="239"/>
      <c r="H225" s="241"/>
      <c r="I225" s="21"/>
      <c r="L225" s="68" t="str">
        <f t="shared" si="33"/>
        <v/>
      </c>
      <c r="N225" s="71" t="str">
        <f>IF($L225="", "", IFERROR(INDEX('Intro &amp; Setup'!$J$23:$J$32, MATCH($L225, 'Intro &amp; Setup'!$B$23:$B$32, 0)), ""))</f>
        <v/>
      </c>
      <c r="O225" s="71" t="str">
        <f>IF($L225="", "", IFERROR(INDEX('Intro &amp; Setup'!$N$23:$N$32, MATCH($L225, 'Intro &amp; Setup'!$B$23:$B$32, 0)), ""))</f>
        <v/>
      </c>
      <c r="Q225" s="63" t="str">
        <f>IF($H225="", "", SUM($H$11:$H225))</f>
        <v/>
      </c>
      <c r="R225" s="28" t="str">
        <f>IF($L225="", "", SUMIF($L$11:$L225, $L225, $H$11:$H225))</f>
        <v/>
      </c>
      <c r="S225" s="27" t="str">
        <f>IF('Intro &amp; Setup'!$BM$13='Intro &amp; Setup'!$BM$12, $R225, $Q225)</f>
        <v/>
      </c>
      <c r="T225" s="28" t="str">
        <f t="shared" si="27"/>
        <v/>
      </c>
      <c r="U225" s="8" t="str">
        <f t="shared" si="28"/>
        <v/>
      </c>
      <c r="V225" s="28" t="str">
        <f>IF($T225="", "", $T225-SUM($V$11:$V224))</f>
        <v/>
      </c>
      <c r="W225" s="28" t="str">
        <f>IF($U225="", "", $U225-SUM($W$11:$W224))</f>
        <v/>
      </c>
      <c r="X225" s="28" t="str">
        <f t="shared" si="29"/>
        <v/>
      </c>
      <c r="Y225" s="34" t="str">
        <f t="shared" si="34"/>
        <v/>
      </c>
      <c r="Z225" s="35" t="str">
        <f t="shared" si="35"/>
        <v/>
      </c>
      <c r="AA225" s="36" t="str">
        <f t="shared" si="30"/>
        <v/>
      </c>
      <c r="AC225" s="41" t="str">
        <f>IF($B225="", "", IF(OR($B225&lt;'Intro &amp; Setup'!$BM$3, $B225&gt;'Intro &amp; Setup'!$BM$5), "X", ""))</f>
        <v/>
      </c>
      <c r="AE225" s="41" t="str">
        <f t="shared" si="31"/>
        <v/>
      </c>
      <c r="AG225" s="41" t="str">
        <f>IF($F225="", "", IF(COUNTIF('Intro &amp; Setup'!$T$17:$T$26, $F225)=0, "X", ""))</f>
        <v/>
      </c>
      <c r="AI225" s="41" t="str">
        <f t="shared" si="32"/>
        <v/>
      </c>
    </row>
    <row r="226" spans="1:35" x14ac:dyDescent="0.25">
      <c r="A226" s="21"/>
      <c r="B226" s="238"/>
      <c r="C226" s="239"/>
      <c r="D226" s="239"/>
      <c r="E226" s="239"/>
      <c r="F226" s="240"/>
      <c r="G226" s="239"/>
      <c r="H226" s="241"/>
      <c r="I226" s="21"/>
      <c r="L226" s="68" t="str">
        <f t="shared" si="33"/>
        <v/>
      </c>
      <c r="N226" s="71" t="str">
        <f>IF($L226="", "", IFERROR(INDEX('Intro &amp; Setup'!$J$23:$J$32, MATCH($L226, 'Intro &amp; Setup'!$B$23:$B$32, 0)), ""))</f>
        <v/>
      </c>
      <c r="O226" s="71" t="str">
        <f>IF($L226="", "", IFERROR(INDEX('Intro &amp; Setup'!$N$23:$N$32, MATCH($L226, 'Intro &amp; Setup'!$B$23:$B$32, 0)), ""))</f>
        <v/>
      </c>
      <c r="Q226" s="63" t="str">
        <f>IF($H226="", "", SUM($H$11:$H226))</f>
        <v/>
      </c>
      <c r="R226" s="28" t="str">
        <f>IF($L226="", "", SUMIF($L$11:$L226, $L226, $H$11:$H226))</f>
        <v/>
      </c>
      <c r="S226" s="27" t="str">
        <f>IF('Intro &amp; Setup'!$BM$13='Intro &amp; Setup'!$BM$12, $R226, $Q226)</f>
        <v/>
      </c>
      <c r="T226" s="28" t="str">
        <f t="shared" si="27"/>
        <v/>
      </c>
      <c r="U226" s="8" t="str">
        <f t="shared" si="28"/>
        <v/>
      </c>
      <c r="V226" s="28" t="str">
        <f>IF($T226="", "", $T226-SUM($V$11:$V225))</f>
        <v/>
      </c>
      <c r="W226" s="28" t="str">
        <f>IF($U226="", "", $U226-SUM($W$11:$W225))</f>
        <v/>
      </c>
      <c r="X226" s="28" t="str">
        <f t="shared" si="29"/>
        <v/>
      </c>
      <c r="Y226" s="34" t="str">
        <f t="shared" si="34"/>
        <v/>
      </c>
      <c r="Z226" s="35" t="str">
        <f t="shared" si="35"/>
        <v/>
      </c>
      <c r="AA226" s="36" t="str">
        <f t="shared" si="30"/>
        <v/>
      </c>
      <c r="AC226" s="41" t="str">
        <f>IF($B226="", "", IF(OR($B226&lt;'Intro &amp; Setup'!$BM$3, $B226&gt;'Intro &amp; Setup'!$BM$5), "X", ""))</f>
        <v/>
      </c>
      <c r="AE226" s="41" t="str">
        <f t="shared" si="31"/>
        <v/>
      </c>
      <c r="AG226" s="41" t="str">
        <f>IF($F226="", "", IF(COUNTIF('Intro &amp; Setup'!$T$17:$T$26, $F226)=0, "X", ""))</f>
        <v/>
      </c>
      <c r="AI226" s="41" t="str">
        <f t="shared" si="32"/>
        <v/>
      </c>
    </row>
    <row r="227" spans="1:35" x14ac:dyDescent="0.25">
      <c r="A227" s="21"/>
      <c r="B227" s="238"/>
      <c r="C227" s="239"/>
      <c r="D227" s="239"/>
      <c r="E227" s="239"/>
      <c r="F227" s="240"/>
      <c r="G227" s="239"/>
      <c r="H227" s="241"/>
      <c r="I227" s="21"/>
      <c r="L227" s="68" t="str">
        <f t="shared" si="33"/>
        <v/>
      </c>
      <c r="N227" s="71" t="str">
        <f>IF($L227="", "", IFERROR(INDEX('Intro &amp; Setup'!$J$23:$J$32, MATCH($L227, 'Intro &amp; Setup'!$B$23:$B$32, 0)), ""))</f>
        <v/>
      </c>
      <c r="O227" s="71" t="str">
        <f>IF($L227="", "", IFERROR(INDEX('Intro &amp; Setup'!$N$23:$N$32, MATCH($L227, 'Intro &amp; Setup'!$B$23:$B$32, 0)), ""))</f>
        <v/>
      </c>
      <c r="Q227" s="63" t="str">
        <f>IF($H227="", "", SUM($H$11:$H227))</f>
        <v/>
      </c>
      <c r="R227" s="28" t="str">
        <f>IF($L227="", "", SUMIF($L$11:$L227, $L227, $H$11:$H227))</f>
        <v/>
      </c>
      <c r="S227" s="27" t="str">
        <f>IF('Intro &amp; Setup'!$BM$13='Intro &amp; Setup'!$BM$12, $R227, $Q227)</f>
        <v/>
      </c>
      <c r="T227" s="28" t="str">
        <f t="shared" si="27"/>
        <v/>
      </c>
      <c r="U227" s="8" t="str">
        <f t="shared" si="28"/>
        <v/>
      </c>
      <c r="V227" s="28" t="str">
        <f>IF($T227="", "", $T227-SUM($V$11:$V226))</f>
        <v/>
      </c>
      <c r="W227" s="28" t="str">
        <f>IF($U227="", "", $U227-SUM($W$11:$W226))</f>
        <v/>
      </c>
      <c r="X227" s="28" t="str">
        <f t="shared" si="29"/>
        <v/>
      </c>
      <c r="Y227" s="34" t="str">
        <f t="shared" si="34"/>
        <v/>
      </c>
      <c r="Z227" s="35" t="str">
        <f t="shared" si="35"/>
        <v/>
      </c>
      <c r="AA227" s="36" t="str">
        <f t="shared" si="30"/>
        <v/>
      </c>
      <c r="AC227" s="41" t="str">
        <f>IF($B227="", "", IF(OR($B227&lt;'Intro &amp; Setup'!$BM$3, $B227&gt;'Intro &amp; Setup'!$BM$5), "X", ""))</f>
        <v/>
      </c>
      <c r="AE227" s="41" t="str">
        <f t="shared" si="31"/>
        <v/>
      </c>
      <c r="AG227" s="41" t="str">
        <f>IF($F227="", "", IF(COUNTIF('Intro &amp; Setup'!$T$17:$T$26, $F227)=0, "X", ""))</f>
        <v/>
      </c>
      <c r="AI227" s="41" t="str">
        <f t="shared" si="32"/>
        <v/>
      </c>
    </row>
    <row r="228" spans="1:35" x14ac:dyDescent="0.25">
      <c r="A228" s="21"/>
      <c r="B228" s="238"/>
      <c r="C228" s="239"/>
      <c r="D228" s="239"/>
      <c r="E228" s="239"/>
      <c r="F228" s="240"/>
      <c r="G228" s="239"/>
      <c r="H228" s="241"/>
      <c r="I228" s="21"/>
      <c r="L228" s="68" t="str">
        <f t="shared" si="33"/>
        <v/>
      </c>
      <c r="N228" s="71" t="str">
        <f>IF($L228="", "", IFERROR(INDEX('Intro &amp; Setup'!$J$23:$J$32, MATCH($L228, 'Intro &amp; Setup'!$B$23:$B$32, 0)), ""))</f>
        <v/>
      </c>
      <c r="O228" s="71" t="str">
        <f>IF($L228="", "", IFERROR(INDEX('Intro &amp; Setup'!$N$23:$N$32, MATCH($L228, 'Intro &amp; Setup'!$B$23:$B$32, 0)), ""))</f>
        <v/>
      </c>
      <c r="Q228" s="63" t="str">
        <f>IF($H228="", "", SUM($H$11:$H228))</f>
        <v/>
      </c>
      <c r="R228" s="28" t="str">
        <f>IF($L228="", "", SUMIF($L$11:$L228, $L228, $H$11:$H228))</f>
        <v/>
      </c>
      <c r="S228" s="27" t="str">
        <f>IF('Intro &amp; Setup'!$BM$13='Intro &amp; Setup'!$BM$12, $R228, $Q228)</f>
        <v/>
      </c>
      <c r="T228" s="28" t="str">
        <f t="shared" si="27"/>
        <v/>
      </c>
      <c r="U228" s="8" t="str">
        <f t="shared" si="28"/>
        <v/>
      </c>
      <c r="V228" s="28" t="str">
        <f>IF($T228="", "", $T228-SUM($V$11:$V227))</f>
        <v/>
      </c>
      <c r="W228" s="28" t="str">
        <f>IF($U228="", "", $U228-SUM($W$11:$W227))</f>
        <v/>
      </c>
      <c r="X228" s="28" t="str">
        <f t="shared" si="29"/>
        <v/>
      </c>
      <c r="Y228" s="34" t="str">
        <f t="shared" si="34"/>
        <v/>
      </c>
      <c r="Z228" s="35" t="str">
        <f t="shared" si="35"/>
        <v/>
      </c>
      <c r="AA228" s="36" t="str">
        <f t="shared" si="30"/>
        <v/>
      </c>
      <c r="AC228" s="41" t="str">
        <f>IF($B228="", "", IF(OR($B228&lt;'Intro &amp; Setup'!$BM$3, $B228&gt;'Intro &amp; Setup'!$BM$5), "X", ""))</f>
        <v/>
      </c>
      <c r="AE228" s="41" t="str">
        <f t="shared" si="31"/>
        <v/>
      </c>
      <c r="AG228" s="41" t="str">
        <f>IF($F228="", "", IF(COUNTIF('Intro &amp; Setup'!$T$17:$T$26, $F228)=0, "X", ""))</f>
        <v/>
      </c>
      <c r="AI228" s="41" t="str">
        <f t="shared" si="32"/>
        <v/>
      </c>
    </row>
    <row r="229" spans="1:35" x14ac:dyDescent="0.25">
      <c r="A229" s="21"/>
      <c r="B229" s="238"/>
      <c r="C229" s="239"/>
      <c r="D229" s="239"/>
      <c r="E229" s="239"/>
      <c r="F229" s="240"/>
      <c r="G229" s="239"/>
      <c r="H229" s="241"/>
      <c r="I229" s="21"/>
      <c r="L229" s="68" t="str">
        <f t="shared" si="33"/>
        <v/>
      </c>
      <c r="N229" s="71" t="str">
        <f>IF($L229="", "", IFERROR(INDEX('Intro &amp; Setup'!$J$23:$J$32, MATCH($L229, 'Intro &amp; Setup'!$B$23:$B$32, 0)), ""))</f>
        <v/>
      </c>
      <c r="O229" s="71" t="str">
        <f>IF($L229="", "", IFERROR(INDEX('Intro &amp; Setup'!$N$23:$N$32, MATCH($L229, 'Intro &amp; Setup'!$B$23:$B$32, 0)), ""))</f>
        <v/>
      </c>
      <c r="Q229" s="63" t="str">
        <f>IF($H229="", "", SUM($H$11:$H229))</f>
        <v/>
      </c>
      <c r="R229" s="28" t="str">
        <f>IF($L229="", "", SUMIF($L$11:$L229, $L229, $H$11:$H229))</f>
        <v/>
      </c>
      <c r="S229" s="27" t="str">
        <f>IF('Intro &amp; Setup'!$BM$13='Intro &amp; Setup'!$BM$12, $R229, $Q229)</f>
        <v/>
      </c>
      <c r="T229" s="28" t="str">
        <f t="shared" si="27"/>
        <v/>
      </c>
      <c r="U229" s="8" t="str">
        <f t="shared" si="28"/>
        <v/>
      </c>
      <c r="V229" s="28" t="str">
        <f>IF($T229="", "", $T229-SUM($V$11:$V228))</f>
        <v/>
      </c>
      <c r="W229" s="28" t="str">
        <f>IF($U229="", "", $U229-SUM($W$11:$W228))</f>
        <v/>
      </c>
      <c r="X229" s="28" t="str">
        <f t="shared" si="29"/>
        <v/>
      </c>
      <c r="Y229" s="34" t="str">
        <f t="shared" si="34"/>
        <v/>
      </c>
      <c r="Z229" s="35" t="str">
        <f t="shared" si="35"/>
        <v/>
      </c>
      <c r="AA229" s="36" t="str">
        <f t="shared" si="30"/>
        <v/>
      </c>
      <c r="AC229" s="41" t="str">
        <f>IF($B229="", "", IF(OR($B229&lt;'Intro &amp; Setup'!$BM$3, $B229&gt;'Intro &amp; Setup'!$BM$5), "X", ""))</f>
        <v/>
      </c>
      <c r="AE229" s="41" t="str">
        <f t="shared" si="31"/>
        <v/>
      </c>
      <c r="AG229" s="41" t="str">
        <f>IF($F229="", "", IF(COUNTIF('Intro &amp; Setup'!$T$17:$T$26, $F229)=0, "X", ""))</f>
        <v/>
      </c>
      <c r="AI229" s="41" t="str">
        <f t="shared" si="32"/>
        <v/>
      </c>
    </row>
    <row r="230" spans="1:35" x14ac:dyDescent="0.25">
      <c r="A230" s="21"/>
      <c r="B230" s="238"/>
      <c r="C230" s="239"/>
      <c r="D230" s="239"/>
      <c r="E230" s="239"/>
      <c r="F230" s="240"/>
      <c r="G230" s="239"/>
      <c r="H230" s="241"/>
      <c r="I230" s="21"/>
      <c r="L230" s="68" t="str">
        <f t="shared" si="33"/>
        <v/>
      </c>
      <c r="N230" s="71" t="str">
        <f>IF($L230="", "", IFERROR(INDEX('Intro &amp; Setup'!$J$23:$J$32, MATCH($L230, 'Intro &amp; Setup'!$B$23:$B$32, 0)), ""))</f>
        <v/>
      </c>
      <c r="O230" s="71" t="str">
        <f>IF($L230="", "", IFERROR(INDEX('Intro &amp; Setup'!$N$23:$N$32, MATCH($L230, 'Intro &amp; Setup'!$B$23:$B$32, 0)), ""))</f>
        <v/>
      </c>
      <c r="Q230" s="63" t="str">
        <f>IF($H230="", "", SUM($H$11:$H230))</f>
        <v/>
      </c>
      <c r="R230" s="28" t="str">
        <f>IF($L230="", "", SUMIF($L$11:$L230, $L230, $H$11:$H230))</f>
        <v/>
      </c>
      <c r="S230" s="27" t="str">
        <f>IF('Intro &amp; Setup'!$BM$13='Intro &amp; Setup'!$BM$12, $R230, $Q230)</f>
        <v/>
      </c>
      <c r="T230" s="28" t="str">
        <f t="shared" si="27"/>
        <v/>
      </c>
      <c r="U230" s="8" t="str">
        <f t="shared" si="28"/>
        <v/>
      </c>
      <c r="V230" s="28" t="str">
        <f>IF($T230="", "", $T230-SUM($V$11:$V229))</f>
        <v/>
      </c>
      <c r="W230" s="28" t="str">
        <f>IF($U230="", "", $U230-SUM($W$11:$W229))</f>
        <v/>
      </c>
      <c r="X230" s="28" t="str">
        <f t="shared" si="29"/>
        <v/>
      </c>
      <c r="Y230" s="34" t="str">
        <f t="shared" si="34"/>
        <v/>
      </c>
      <c r="Z230" s="35" t="str">
        <f t="shared" si="35"/>
        <v/>
      </c>
      <c r="AA230" s="36" t="str">
        <f t="shared" si="30"/>
        <v/>
      </c>
      <c r="AC230" s="41" t="str">
        <f>IF($B230="", "", IF(OR($B230&lt;'Intro &amp; Setup'!$BM$3, $B230&gt;'Intro &amp; Setup'!$BM$5), "X", ""))</f>
        <v/>
      </c>
      <c r="AE230" s="41" t="str">
        <f t="shared" si="31"/>
        <v/>
      </c>
      <c r="AG230" s="41" t="str">
        <f>IF($F230="", "", IF(COUNTIF('Intro &amp; Setup'!$T$17:$T$26, $F230)=0, "X", ""))</f>
        <v/>
      </c>
      <c r="AI230" s="41" t="str">
        <f t="shared" si="32"/>
        <v/>
      </c>
    </row>
    <row r="231" spans="1:35" x14ac:dyDescent="0.25">
      <c r="A231" s="21"/>
      <c r="B231" s="238"/>
      <c r="C231" s="239"/>
      <c r="D231" s="239"/>
      <c r="E231" s="239"/>
      <c r="F231" s="240"/>
      <c r="G231" s="239"/>
      <c r="H231" s="241"/>
      <c r="I231" s="21"/>
      <c r="L231" s="68" t="str">
        <f t="shared" si="33"/>
        <v/>
      </c>
      <c r="N231" s="71" t="str">
        <f>IF($L231="", "", IFERROR(INDEX('Intro &amp; Setup'!$J$23:$J$32, MATCH($L231, 'Intro &amp; Setup'!$B$23:$B$32, 0)), ""))</f>
        <v/>
      </c>
      <c r="O231" s="71" t="str">
        <f>IF($L231="", "", IFERROR(INDEX('Intro &amp; Setup'!$N$23:$N$32, MATCH($L231, 'Intro &amp; Setup'!$B$23:$B$32, 0)), ""))</f>
        <v/>
      </c>
      <c r="Q231" s="63" t="str">
        <f>IF($H231="", "", SUM($H$11:$H231))</f>
        <v/>
      </c>
      <c r="R231" s="28" t="str">
        <f>IF($L231="", "", SUMIF($L$11:$L231, $L231, $H$11:$H231))</f>
        <v/>
      </c>
      <c r="S231" s="27" t="str">
        <f>IF('Intro &amp; Setup'!$BM$13='Intro &amp; Setup'!$BM$12, $R231, $Q231)</f>
        <v/>
      </c>
      <c r="T231" s="28" t="str">
        <f t="shared" si="27"/>
        <v/>
      </c>
      <c r="U231" s="8" t="str">
        <f t="shared" si="28"/>
        <v/>
      </c>
      <c r="V231" s="28" t="str">
        <f>IF($T231="", "", $T231-SUM($V$11:$V230))</f>
        <v/>
      </c>
      <c r="W231" s="28" t="str">
        <f>IF($U231="", "", $U231-SUM($W$11:$W230))</f>
        <v/>
      </c>
      <c r="X231" s="28" t="str">
        <f t="shared" si="29"/>
        <v/>
      </c>
      <c r="Y231" s="34" t="str">
        <f t="shared" si="34"/>
        <v/>
      </c>
      <c r="Z231" s="35" t="str">
        <f t="shared" si="35"/>
        <v/>
      </c>
      <c r="AA231" s="36" t="str">
        <f t="shared" si="30"/>
        <v/>
      </c>
      <c r="AC231" s="41" t="str">
        <f>IF($B231="", "", IF(OR($B231&lt;'Intro &amp; Setup'!$BM$3, $B231&gt;'Intro &amp; Setup'!$BM$5), "X", ""))</f>
        <v/>
      </c>
      <c r="AE231" s="41" t="str">
        <f t="shared" si="31"/>
        <v/>
      </c>
      <c r="AG231" s="41" t="str">
        <f>IF($F231="", "", IF(COUNTIF('Intro &amp; Setup'!$T$17:$T$26, $F231)=0, "X", ""))</f>
        <v/>
      </c>
      <c r="AI231" s="41" t="str">
        <f t="shared" si="32"/>
        <v/>
      </c>
    </row>
    <row r="232" spans="1:35" x14ac:dyDescent="0.25">
      <c r="A232" s="21"/>
      <c r="B232" s="238"/>
      <c r="C232" s="239"/>
      <c r="D232" s="239"/>
      <c r="E232" s="239"/>
      <c r="F232" s="240"/>
      <c r="G232" s="239"/>
      <c r="H232" s="241"/>
      <c r="I232" s="21"/>
      <c r="L232" s="68" t="str">
        <f t="shared" si="33"/>
        <v/>
      </c>
      <c r="N232" s="71" t="str">
        <f>IF($L232="", "", IFERROR(INDEX('Intro &amp; Setup'!$J$23:$J$32, MATCH($L232, 'Intro &amp; Setup'!$B$23:$B$32, 0)), ""))</f>
        <v/>
      </c>
      <c r="O232" s="71" t="str">
        <f>IF($L232="", "", IFERROR(INDEX('Intro &amp; Setup'!$N$23:$N$32, MATCH($L232, 'Intro &amp; Setup'!$B$23:$B$32, 0)), ""))</f>
        <v/>
      </c>
      <c r="Q232" s="63" t="str">
        <f>IF($H232="", "", SUM($H$11:$H232))</f>
        <v/>
      </c>
      <c r="R232" s="28" t="str">
        <f>IF($L232="", "", SUMIF($L$11:$L232, $L232, $H$11:$H232))</f>
        <v/>
      </c>
      <c r="S232" s="27" t="str">
        <f>IF('Intro &amp; Setup'!$BM$13='Intro &amp; Setup'!$BM$12, $R232, $Q232)</f>
        <v/>
      </c>
      <c r="T232" s="28" t="str">
        <f t="shared" si="27"/>
        <v/>
      </c>
      <c r="U232" s="8" t="str">
        <f t="shared" si="28"/>
        <v/>
      </c>
      <c r="V232" s="28" t="str">
        <f>IF($T232="", "", $T232-SUM($V$11:$V231))</f>
        <v/>
      </c>
      <c r="W232" s="28" t="str">
        <f>IF($U232="", "", $U232-SUM($W$11:$W231))</f>
        <v/>
      </c>
      <c r="X232" s="28" t="str">
        <f t="shared" si="29"/>
        <v/>
      </c>
      <c r="Y232" s="34" t="str">
        <f t="shared" si="34"/>
        <v/>
      </c>
      <c r="Z232" s="35" t="str">
        <f t="shared" si="35"/>
        <v/>
      </c>
      <c r="AA232" s="36" t="str">
        <f t="shared" si="30"/>
        <v/>
      </c>
      <c r="AC232" s="41" t="str">
        <f>IF($B232="", "", IF(OR($B232&lt;'Intro &amp; Setup'!$BM$3, $B232&gt;'Intro &amp; Setup'!$BM$5), "X", ""))</f>
        <v/>
      </c>
      <c r="AE232" s="41" t="str">
        <f t="shared" si="31"/>
        <v/>
      </c>
      <c r="AG232" s="41" t="str">
        <f>IF($F232="", "", IF(COUNTIF('Intro &amp; Setup'!$T$17:$T$26, $F232)=0, "X", ""))</f>
        <v/>
      </c>
      <c r="AI232" s="41" t="str">
        <f t="shared" si="32"/>
        <v/>
      </c>
    </row>
    <row r="233" spans="1:35" x14ac:dyDescent="0.25">
      <c r="A233" s="21"/>
      <c r="B233" s="238"/>
      <c r="C233" s="239"/>
      <c r="D233" s="239"/>
      <c r="E233" s="239"/>
      <c r="F233" s="240"/>
      <c r="G233" s="239"/>
      <c r="H233" s="241"/>
      <c r="I233" s="21"/>
      <c r="L233" s="68" t="str">
        <f t="shared" si="33"/>
        <v/>
      </c>
      <c r="N233" s="71" t="str">
        <f>IF($L233="", "", IFERROR(INDEX('Intro &amp; Setup'!$J$23:$J$32, MATCH($L233, 'Intro &amp; Setup'!$B$23:$B$32, 0)), ""))</f>
        <v/>
      </c>
      <c r="O233" s="71" t="str">
        <f>IF($L233="", "", IFERROR(INDEX('Intro &amp; Setup'!$N$23:$N$32, MATCH($L233, 'Intro &amp; Setup'!$B$23:$B$32, 0)), ""))</f>
        <v/>
      </c>
      <c r="Q233" s="63" t="str">
        <f>IF($H233="", "", SUM($H$11:$H233))</f>
        <v/>
      </c>
      <c r="R233" s="28" t="str">
        <f>IF($L233="", "", SUMIF($L$11:$L233, $L233, $H$11:$H233))</f>
        <v/>
      </c>
      <c r="S233" s="27" t="str">
        <f>IF('Intro &amp; Setup'!$BM$13='Intro &amp; Setup'!$BM$12, $R233, $Q233)</f>
        <v/>
      </c>
      <c r="T233" s="28" t="str">
        <f t="shared" si="27"/>
        <v/>
      </c>
      <c r="U233" s="8" t="str">
        <f t="shared" si="28"/>
        <v/>
      </c>
      <c r="V233" s="28" t="str">
        <f>IF($T233="", "", $T233-SUM($V$11:$V232))</f>
        <v/>
      </c>
      <c r="W233" s="28" t="str">
        <f>IF($U233="", "", $U233-SUM($W$11:$W232))</f>
        <v/>
      </c>
      <c r="X233" s="28" t="str">
        <f t="shared" si="29"/>
        <v/>
      </c>
      <c r="Y233" s="34" t="str">
        <f t="shared" si="34"/>
        <v/>
      </c>
      <c r="Z233" s="35" t="str">
        <f t="shared" si="35"/>
        <v/>
      </c>
      <c r="AA233" s="36" t="str">
        <f t="shared" si="30"/>
        <v/>
      </c>
      <c r="AC233" s="41" t="str">
        <f>IF($B233="", "", IF(OR($B233&lt;'Intro &amp; Setup'!$BM$3, $B233&gt;'Intro &amp; Setup'!$BM$5), "X", ""))</f>
        <v/>
      </c>
      <c r="AE233" s="41" t="str">
        <f t="shared" si="31"/>
        <v/>
      </c>
      <c r="AG233" s="41" t="str">
        <f>IF($F233="", "", IF(COUNTIF('Intro &amp; Setup'!$T$17:$T$26, $F233)=0, "X", ""))</f>
        <v/>
      </c>
      <c r="AI233" s="41" t="str">
        <f t="shared" si="32"/>
        <v/>
      </c>
    </row>
    <row r="234" spans="1:35" x14ac:dyDescent="0.25">
      <c r="A234" s="21"/>
      <c r="B234" s="238"/>
      <c r="C234" s="239"/>
      <c r="D234" s="239"/>
      <c r="E234" s="239"/>
      <c r="F234" s="240"/>
      <c r="G234" s="239"/>
      <c r="H234" s="241"/>
      <c r="I234" s="21"/>
      <c r="L234" s="68" t="str">
        <f t="shared" si="33"/>
        <v/>
      </c>
      <c r="N234" s="71" t="str">
        <f>IF($L234="", "", IFERROR(INDEX('Intro &amp; Setup'!$J$23:$J$32, MATCH($L234, 'Intro &amp; Setup'!$B$23:$B$32, 0)), ""))</f>
        <v/>
      </c>
      <c r="O234" s="71" t="str">
        <f>IF($L234="", "", IFERROR(INDEX('Intro &amp; Setup'!$N$23:$N$32, MATCH($L234, 'Intro &amp; Setup'!$B$23:$B$32, 0)), ""))</f>
        <v/>
      </c>
      <c r="Q234" s="63" t="str">
        <f>IF($H234="", "", SUM($H$11:$H234))</f>
        <v/>
      </c>
      <c r="R234" s="28" t="str">
        <f>IF($L234="", "", SUMIF($L$11:$L234, $L234, $H$11:$H234))</f>
        <v/>
      </c>
      <c r="S234" s="27" t="str">
        <f>IF('Intro &amp; Setup'!$BM$13='Intro &amp; Setup'!$BM$12, $R234, $Q234)</f>
        <v/>
      </c>
      <c r="T234" s="28" t="str">
        <f t="shared" si="27"/>
        <v/>
      </c>
      <c r="U234" s="8" t="str">
        <f t="shared" si="28"/>
        <v/>
      </c>
      <c r="V234" s="28" t="str">
        <f>IF($T234="", "", $T234-SUM($V$11:$V233))</f>
        <v/>
      </c>
      <c r="W234" s="28" t="str">
        <f>IF($U234="", "", $U234-SUM($W$11:$W233))</f>
        <v/>
      </c>
      <c r="X234" s="28" t="str">
        <f t="shared" si="29"/>
        <v/>
      </c>
      <c r="Y234" s="34" t="str">
        <f t="shared" si="34"/>
        <v/>
      </c>
      <c r="Z234" s="35" t="str">
        <f t="shared" si="35"/>
        <v/>
      </c>
      <c r="AA234" s="36" t="str">
        <f t="shared" si="30"/>
        <v/>
      </c>
      <c r="AC234" s="41" t="str">
        <f>IF($B234="", "", IF(OR($B234&lt;'Intro &amp; Setup'!$BM$3, $B234&gt;'Intro &amp; Setup'!$BM$5), "X", ""))</f>
        <v/>
      </c>
      <c r="AE234" s="41" t="str">
        <f t="shared" si="31"/>
        <v/>
      </c>
      <c r="AG234" s="41" t="str">
        <f>IF($F234="", "", IF(COUNTIF('Intro &amp; Setup'!$T$17:$T$26, $F234)=0, "X", ""))</f>
        <v/>
      </c>
      <c r="AI234" s="41" t="str">
        <f t="shared" si="32"/>
        <v/>
      </c>
    </row>
    <row r="235" spans="1:35" x14ac:dyDescent="0.25">
      <c r="A235" s="21"/>
      <c r="B235" s="238"/>
      <c r="C235" s="239"/>
      <c r="D235" s="239"/>
      <c r="E235" s="239"/>
      <c r="F235" s="240"/>
      <c r="G235" s="239"/>
      <c r="H235" s="241"/>
      <c r="I235" s="21"/>
      <c r="L235" s="68" t="str">
        <f t="shared" si="33"/>
        <v/>
      </c>
      <c r="N235" s="71" t="str">
        <f>IF($L235="", "", IFERROR(INDEX('Intro &amp; Setup'!$J$23:$J$32, MATCH($L235, 'Intro &amp; Setup'!$B$23:$B$32, 0)), ""))</f>
        <v/>
      </c>
      <c r="O235" s="71" t="str">
        <f>IF($L235="", "", IFERROR(INDEX('Intro &amp; Setup'!$N$23:$N$32, MATCH($L235, 'Intro &amp; Setup'!$B$23:$B$32, 0)), ""))</f>
        <v/>
      </c>
      <c r="Q235" s="63" t="str">
        <f>IF($H235="", "", SUM($H$11:$H235))</f>
        <v/>
      </c>
      <c r="R235" s="28" t="str">
        <f>IF($L235="", "", SUMIF($L$11:$L235, $L235, $H$11:$H235))</f>
        <v/>
      </c>
      <c r="S235" s="27" t="str">
        <f>IF('Intro &amp; Setup'!$BM$13='Intro &amp; Setup'!$BM$12, $R235, $Q235)</f>
        <v/>
      </c>
      <c r="T235" s="28" t="str">
        <f t="shared" si="27"/>
        <v/>
      </c>
      <c r="U235" s="8" t="str">
        <f t="shared" si="28"/>
        <v/>
      </c>
      <c r="V235" s="28" t="str">
        <f>IF($T235="", "", $T235-SUM($V$11:$V234))</f>
        <v/>
      </c>
      <c r="W235" s="28" t="str">
        <f>IF($U235="", "", $U235-SUM($W$11:$W234))</f>
        <v/>
      </c>
      <c r="X235" s="28" t="str">
        <f t="shared" si="29"/>
        <v/>
      </c>
      <c r="Y235" s="34" t="str">
        <f t="shared" si="34"/>
        <v/>
      </c>
      <c r="Z235" s="35" t="str">
        <f t="shared" si="35"/>
        <v/>
      </c>
      <c r="AA235" s="36" t="str">
        <f t="shared" si="30"/>
        <v/>
      </c>
      <c r="AC235" s="41" t="str">
        <f>IF($B235="", "", IF(OR($B235&lt;'Intro &amp; Setup'!$BM$3, $B235&gt;'Intro &amp; Setup'!$BM$5), "X", ""))</f>
        <v/>
      </c>
      <c r="AE235" s="41" t="str">
        <f t="shared" si="31"/>
        <v/>
      </c>
      <c r="AG235" s="41" t="str">
        <f>IF($F235="", "", IF(COUNTIF('Intro &amp; Setup'!$T$17:$T$26, $F235)=0, "X", ""))</f>
        <v/>
      </c>
      <c r="AI235" s="41" t="str">
        <f t="shared" si="32"/>
        <v/>
      </c>
    </row>
    <row r="236" spans="1:35" x14ac:dyDescent="0.25">
      <c r="A236" s="21"/>
      <c r="B236" s="238"/>
      <c r="C236" s="239"/>
      <c r="D236" s="239"/>
      <c r="E236" s="239"/>
      <c r="F236" s="240"/>
      <c r="G236" s="239"/>
      <c r="H236" s="241"/>
      <c r="I236" s="21"/>
      <c r="L236" s="68" t="str">
        <f t="shared" si="33"/>
        <v/>
      </c>
      <c r="N236" s="71" t="str">
        <f>IF($L236="", "", IFERROR(INDEX('Intro &amp; Setup'!$J$23:$J$32, MATCH($L236, 'Intro &amp; Setup'!$B$23:$B$32, 0)), ""))</f>
        <v/>
      </c>
      <c r="O236" s="71" t="str">
        <f>IF($L236="", "", IFERROR(INDEX('Intro &amp; Setup'!$N$23:$N$32, MATCH($L236, 'Intro &amp; Setup'!$B$23:$B$32, 0)), ""))</f>
        <v/>
      </c>
      <c r="Q236" s="63" t="str">
        <f>IF($H236="", "", SUM($H$11:$H236))</f>
        <v/>
      </c>
      <c r="R236" s="28" t="str">
        <f>IF($L236="", "", SUMIF($L$11:$L236, $L236, $H$11:$H236))</f>
        <v/>
      </c>
      <c r="S236" s="27" t="str">
        <f>IF('Intro &amp; Setup'!$BM$13='Intro &amp; Setup'!$BM$12, $R236, $Q236)</f>
        <v/>
      </c>
      <c r="T236" s="28" t="str">
        <f t="shared" si="27"/>
        <v/>
      </c>
      <c r="U236" s="8" t="str">
        <f t="shared" si="28"/>
        <v/>
      </c>
      <c r="V236" s="28" t="str">
        <f>IF($T236="", "", $T236-SUM($V$11:$V235))</f>
        <v/>
      </c>
      <c r="W236" s="28" t="str">
        <f>IF($U236="", "", $U236-SUM($W$11:$W235))</f>
        <v/>
      </c>
      <c r="X236" s="28" t="str">
        <f t="shared" si="29"/>
        <v/>
      </c>
      <c r="Y236" s="34" t="str">
        <f t="shared" si="34"/>
        <v/>
      </c>
      <c r="Z236" s="35" t="str">
        <f t="shared" si="35"/>
        <v/>
      </c>
      <c r="AA236" s="36" t="str">
        <f t="shared" si="30"/>
        <v/>
      </c>
      <c r="AC236" s="41" t="str">
        <f>IF($B236="", "", IF(OR($B236&lt;'Intro &amp; Setup'!$BM$3, $B236&gt;'Intro &amp; Setup'!$BM$5), "X", ""))</f>
        <v/>
      </c>
      <c r="AE236" s="41" t="str">
        <f t="shared" si="31"/>
        <v/>
      </c>
      <c r="AG236" s="41" t="str">
        <f>IF($F236="", "", IF(COUNTIF('Intro &amp; Setup'!$T$17:$T$26, $F236)=0, "X", ""))</f>
        <v/>
      </c>
      <c r="AI236" s="41" t="str">
        <f t="shared" si="32"/>
        <v/>
      </c>
    </row>
    <row r="237" spans="1:35" x14ac:dyDescent="0.25">
      <c r="A237" s="21"/>
      <c r="B237" s="238"/>
      <c r="C237" s="239"/>
      <c r="D237" s="239"/>
      <c r="E237" s="239"/>
      <c r="F237" s="240"/>
      <c r="G237" s="239"/>
      <c r="H237" s="241"/>
      <c r="I237" s="21"/>
      <c r="L237" s="68" t="str">
        <f t="shared" si="33"/>
        <v/>
      </c>
      <c r="N237" s="71" t="str">
        <f>IF($L237="", "", IFERROR(INDEX('Intro &amp; Setup'!$J$23:$J$32, MATCH($L237, 'Intro &amp; Setup'!$B$23:$B$32, 0)), ""))</f>
        <v/>
      </c>
      <c r="O237" s="71" t="str">
        <f>IF($L237="", "", IFERROR(INDEX('Intro &amp; Setup'!$N$23:$N$32, MATCH($L237, 'Intro &amp; Setup'!$B$23:$B$32, 0)), ""))</f>
        <v/>
      </c>
      <c r="Q237" s="63" t="str">
        <f>IF($H237="", "", SUM($H$11:$H237))</f>
        <v/>
      </c>
      <c r="R237" s="28" t="str">
        <f>IF($L237="", "", SUMIF($L$11:$L237, $L237, $H$11:$H237))</f>
        <v/>
      </c>
      <c r="S237" s="27" t="str">
        <f>IF('Intro &amp; Setup'!$BM$13='Intro &amp; Setup'!$BM$12, $R237, $Q237)</f>
        <v/>
      </c>
      <c r="T237" s="28" t="str">
        <f t="shared" si="27"/>
        <v/>
      </c>
      <c r="U237" s="8" t="str">
        <f t="shared" si="28"/>
        <v/>
      </c>
      <c r="V237" s="28" t="str">
        <f>IF($T237="", "", $T237-SUM($V$11:$V236))</f>
        <v/>
      </c>
      <c r="W237" s="28" t="str">
        <f>IF($U237="", "", $U237-SUM($W$11:$W236))</f>
        <v/>
      </c>
      <c r="X237" s="28" t="str">
        <f t="shared" si="29"/>
        <v/>
      </c>
      <c r="Y237" s="34" t="str">
        <f t="shared" si="34"/>
        <v/>
      </c>
      <c r="Z237" s="35" t="str">
        <f t="shared" si="35"/>
        <v/>
      </c>
      <c r="AA237" s="36" t="str">
        <f t="shared" si="30"/>
        <v/>
      </c>
      <c r="AC237" s="41" t="str">
        <f>IF($B237="", "", IF(OR($B237&lt;'Intro &amp; Setup'!$BM$3, $B237&gt;'Intro &amp; Setup'!$BM$5), "X", ""))</f>
        <v/>
      </c>
      <c r="AE237" s="41" t="str">
        <f t="shared" si="31"/>
        <v/>
      </c>
      <c r="AG237" s="41" t="str">
        <f>IF($F237="", "", IF(COUNTIF('Intro &amp; Setup'!$T$17:$T$26, $F237)=0, "X", ""))</f>
        <v/>
      </c>
      <c r="AI237" s="41" t="str">
        <f t="shared" si="32"/>
        <v/>
      </c>
    </row>
    <row r="238" spans="1:35" x14ac:dyDescent="0.25">
      <c r="A238" s="21"/>
      <c r="B238" s="238"/>
      <c r="C238" s="239"/>
      <c r="D238" s="239"/>
      <c r="E238" s="239"/>
      <c r="F238" s="240"/>
      <c r="G238" s="239"/>
      <c r="H238" s="241"/>
      <c r="I238" s="21"/>
      <c r="L238" s="68" t="str">
        <f t="shared" si="33"/>
        <v/>
      </c>
      <c r="N238" s="71" t="str">
        <f>IF($L238="", "", IFERROR(INDEX('Intro &amp; Setup'!$J$23:$J$32, MATCH($L238, 'Intro &amp; Setup'!$B$23:$B$32, 0)), ""))</f>
        <v/>
      </c>
      <c r="O238" s="71" t="str">
        <f>IF($L238="", "", IFERROR(INDEX('Intro &amp; Setup'!$N$23:$N$32, MATCH($L238, 'Intro &amp; Setup'!$B$23:$B$32, 0)), ""))</f>
        <v/>
      </c>
      <c r="Q238" s="63" t="str">
        <f>IF($H238="", "", SUM($H$11:$H238))</f>
        <v/>
      </c>
      <c r="R238" s="28" t="str">
        <f>IF($L238="", "", SUMIF($L$11:$L238, $L238, $H$11:$H238))</f>
        <v/>
      </c>
      <c r="S238" s="27" t="str">
        <f>IF('Intro &amp; Setup'!$BM$13='Intro &amp; Setup'!$BM$12, $R238, $Q238)</f>
        <v/>
      </c>
      <c r="T238" s="28" t="str">
        <f t="shared" si="27"/>
        <v/>
      </c>
      <c r="U238" s="8" t="str">
        <f t="shared" si="28"/>
        <v/>
      </c>
      <c r="V238" s="28" t="str">
        <f>IF($T238="", "", $T238-SUM($V$11:$V237))</f>
        <v/>
      </c>
      <c r="W238" s="28" t="str">
        <f>IF($U238="", "", $U238-SUM($W$11:$W237))</f>
        <v/>
      </c>
      <c r="X238" s="28" t="str">
        <f t="shared" si="29"/>
        <v/>
      </c>
      <c r="Y238" s="34" t="str">
        <f t="shared" si="34"/>
        <v/>
      </c>
      <c r="Z238" s="35" t="str">
        <f t="shared" si="35"/>
        <v/>
      </c>
      <c r="AA238" s="36" t="str">
        <f t="shared" si="30"/>
        <v/>
      </c>
      <c r="AC238" s="41" t="str">
        <f>IF($B238="", "", IF(OR($B238&lt;'Intro &amp; Setup'!$BM$3, $B238&gt;'Intro &amp; Setup'!$BM$5), "X", ""))</f>
        <v/>
      </c>
      <c r="AE238" s="41" t="str">
        <f t="shared" si="31"/>
        <v/>
      </c>
      <c r="AG238" s="41" t="str">
        <f>IF($F238="", "", IF(COUNTIF('Intro &amp; Setup'!$T$17:$T$26, $F238)=0, "X", ""))</f>
        <v/>
      </c>
      <c r="AI238" s="41" t="str">
        <f t="shared" si="32"/>
        <v/>
      </c>
    </row>
    <row r="239" spans="1:35" x14ac:dyDescent="0.25">
      <c r="A239" s="21"/>
      <c r="B239" s="238"/>
      <c r="C239" s="239"/>
      <c r="D239" s="239"/>
      <c r="E239" s="239"/>
      <c r="F239" s="240"/>
      <c r="G239" s="239"/>
      <c r="H239" s="241"/>
      <c r="I239" s="21"/>
      <c r="L239" s="68" t="str">
        <f t="shared" si="33"/>
        <v/>
      </c>
      <c r="N239" s="71" t="str">
        <f>IF($L239="", "", IFERROR(INDEX('Intro &amp; Setup'!$J$23:$J$32, MATCH($L239, 'Intro &amp; Setup'!$B$23:$B$32, 0)), ""))</f>
        <v/>
      </c>
      <c r="O239" s="71" t="str">
        <f>IF($L239="", "", IFERROR(INDEX('Intro &amp; Setup'!$N$23:$N$32, MATCH($L239, 'Intro &amp; Setup'!$B$23:$B$32, 0)), ""))</f>
        <v/>
      </c>
      <c r="Q239" s="63" t="str">
        <f>IF($H239="", "", SUM($H$11:$H239))</f>
        <v/>
      </c>
      <c r="R239" s="28" t="str">
        <f>IF($L239="", "", SUMIF($L$11:$L239, $L239, $H$11:$H239))</f>
        <v/>
      </c>
      <c r="S239" s="27" t="str">
        <f>IF('Intro &amp; Setup'!$BM$13='Intro &amp; Setup'!$BM$12, $R239, $Q239)</f>
        <v/>
      </c>
      <c r="T239" s="28" t="str">
        <f t="shared" si="27"/>
        <v/>
      </c>
      <c r="U239" s="8" t="str">
        <f t="shared" si="28"/>
        <v/>
      </c>
      <c r="V239" s="28" t="str">
        <f>IF($T239="", "", $T239-SUM($V$11:$V238))</f>
        <v/>
      </c>
      <c r="W239" s="28" t="str">
        <f>IF($U239="", "", $U239-SUM($W$11:$W238))</f>
        <v/>
      </c>
      <c r="X239" s="28" t="str">
        <f t="shared" si="29"/>
        <v/>
      </c>
      <c r="Y239" s="34" t="str">
        <f t="shared" si="34"/>
        <v/>
      </c>
      <c r="Z239" s="35" t="str">
        <f t="shared" si="35"/>
        <v/>
      </c>
      <c r="AA239" s="36" t="str">
        <f t="shared" si="30"/>
        <v/>
      </c>
      <c r="AC239" s="41" t="str">
        <f>IF($B239="", "", IF(OR($B239&lt;'Intro &amp; Setup'!$BM$3, $B239&gt;'Intro &amp; Setup'!$BM$5), "X", ""))</f>
        <v/>
      </c>
      <c r="AE239" s="41" t="str">
        <f t="shared" si="31"/>
        <v/>
      </c>
      <c r="AG239" s="41" t="str">
        <f>IF($F239="", "", IF(COUNTIF('Intro &amp; Setup'!$T$17:$T$26, $F239)=0, "X", ""))</f>
        <v/>
      </c>
      <c r="AI239" s="41" t="str">
        <f t="shared" si="32"/>
        <v/>
      </c>
    </row>
    <row r="240" spans="1:35" x14ac:dyDescent="0.25">
      <c r="A240" s="21"/>
      <c r="B240" s="238"/>
      <c r="C240" s="239"/>
      <c r="D240" s="239"/>
      <c r="E240" s="239"/>
      <c r="F240" s="240"/>
      <c r="G240" s="239"/>
      <c r="H240" s="241"/>
      <c r="I240" s="21"/>
      <c r="L240" s="68" t="str">
        <f t="shared" si="33"/>
        <v/>
      </c>
      <c r="N240" s="71" t="str">
        <f>IF($L240="", "", IFERROR(INDEX('Intro &amp; Setup'!$J$23:$J$32, MATCH($L240, 'Intro &amp; Setup'!$B$23:$B$32, 0)), ""))</f>
        <v/>
      </c>
      <c r="O240" s="71" t="str">
        <f>IF($L240="", "", IFERROR(INDEX('Intro &amp; Setup'!$N$23:$N$32, MATCH($L240, 'Intro &amp; Setup'!$B$23:$B$32, 0)), ""))</f>
        <v/>
      </c>
      <c r="Q240" s="63" t="str">
        <f>IF($H240="", "", SUM($H$11:$H240))</f>
        <v/>
      </c>
      <c r="R240" s="28" t="str">
        <f>IF($L240="", "", SUMIF($L$11:$L240, $L240, $H$11:$H240))</f>
        <v/>
      </c>
      <c r="S240" s="27" t="str">
        <f>IF('Intro &amp; Setup'!$BM$13='Intro &amp; Setup'!$BM$12, $R240, $Q240)</f>
        <v/>
      </c>
      <c r="T240" s="28" t="str">
        <f t="shared" si="27"/>
        <v/>
      </c>
      <c r="U240" s="8" t="str">
        <f t="shared" si="28"/>
        <v/>
      </c>
      <c r="V240" s="28" t="str">
        <f>IF($T240="", "", $T240-SUM($V$11:$V239))</f>
        <v/>
      </c>
      <c r="W240" s="28" t="str">
        <f>IF($U240="", "", $U240-SUM($W$11:$W239))</f>
        <v/>
      </c>
      <c r="X240" s="28" t="str">
        <f t="shared" si="29"/>
        <v/>
      </c>
      <c r="Y240" s="34" t="str">
        <f t="shared" si="34"/>
        <v/>
      </c>
      <c r="Z240" s="35" t="str">
        <f t="shared" si="35"/>
        <v/>
      </c>
      <c r="AA240" s="36" t="str">
        <f t="shared" si="30"/>
        <v/>
      </c>
      <c r="AC240" s="41" t="str">
        <f>IF($B240="", "", IF(OR($B240&lt;'Intro &amp; Setup'!$BM$3, $B240&gt;'Intro &amp; Setup'!$BM$5), "X", ""))</f>
        <v/>
      </c>
      <c r="AE240" s="41" t="str">
        <f t="shared" si="31"/>
        <v/>
      </c>
      <c r="AG240" s="41" t="str">
        <f>IF($F240="", "", IF(COUNTIF('Intro &amp; Setup'!$T$17:$T$26, $F240)=0, "X", ""))</f>
        <v/>
      </c>
      <c r="AI240" s="41" t="str">
        <f t="shared" si="32"/>
        <v/>
      </c>
    </row>
    <row r="241" spans="1:35" x14ac:dyDescent="0.25">
      <c r="A241" s="21"/>
      <c r="B241" s="238"/>
      <c r="C241" s="239"/>
      <c r="D241" s="239"/>
      <c r="E241" s="239"/>
      <c r="F241" s="240"/>
      <c r="G241" s="239"/>
      <c r="H241" s="241"/>
      <c r="I241" s="21"/>
      <c r="L241" s="68" t="str">
        <f t="shared" si="33"/>
        <v/>
      </c>
      <c r="N241" s="71" t="str">
        <f>IF($L241="", "", IFERROR(INDEX('Intro &amp; Setup'!$J$23:$J$32, MATCH($L241, 'Intro &amp; Setup'!$B$23:$B$32, 0)), ""))</f>
        <v/>
      </c>
      <c r="O241" s="71" t="str">
        <f>IF($L241="", "", IFERROR(INDEX('Intro &amp; Setup'!$N$23:$N$32, MATCH($L241, 'Intro &amp; Setup'!$B$23:$B$32, 0)), ""))</f>
        <v/>
      </c>
      <c r="Q241" s="63" t="str">
        <f>IF($H241="", "", SUM($H$11:$H241))</f>
        <v/>
      </c>
      <c r="R241" s="28" t="str">
        <f>IF($L241="", "", SUMIF($L$11:$L241, $L241, $H$11:$H241))</f>
        <v/>
      </c>
      <c r="S241" s="27" t="str">
        <f>IF('Intro &amp; Setup'!$BM$13='Intro &amp; Setup'!$BM$12, $R241, $Q241)</f>
        <v/>
      </c>
      <c r="T241" s="28" t="str">
        <f t="shared" si="27"/>
        <v/>
      </c>
      <c r="U241" s="8" t="str">
        <f t="shared" si="28"/>
        <v/>
      </c>
      <c r="V241" s="28" t="str">
        <f>IF($T241="", "", $T241-SUM($V$11:$V240))</f>
        <v/>
      </c>
      <c r="W241" s="28" t="str">
        <f>IF($U241="", "", $U241-SUM($W$11:$W240))</f>
        <v/>
      </c>
      <c r="X241" s="28" t="str">
        <f t="shared" si="29"/>
        <v/>
      </c>
      <c r="Y241" s="34" t="str">
        <f t="shared" si="34"/>
        <v/>
      </c>
      <c r="Z241" s="35" t="str">
        <f t="shared" si="35"/>
        <v/>
      </c>
      <c r="AA241" s="36" t="str">
        <f t="shared" si="30"/>
        <v/>
      </c>
      <c r="AC241" s="41" t="str">
        <f>IF($B241="", "", IF(OR($B241&lt;'Intro &amp; Setup'!$BM$3, $B241&gt;'Intro &amp; Setup'!$BM$5), "X", ""))</f>
        <v/>
      </c>
      <c r="AE241" s="41" t="str">
        <f t="shared" si="31"/>
        <v/>
      </c>
      <c r="AG241" s="41" t="str">
        <f>IF($F241="", "", IF(COUNTIF('Intro &amp; Setup'!$T$17:$T$26, $F241)=0, "X", ""))</f>
        <v/>
      </c>
      <c r="AI241" s="41" t="str">
        <f t="shared" si="32"/>
        <v/>
      </c>
    </row>
    <row r="242" spans="1:35" x14ac:dyDescent="0.25">
      <c r="A242" s="21"/>
      <c r="B242" s="238"/>
      <c r="C242" s="239"/>
      <c r="D242" s="239"/>
      <c r="E242" s="239"/>
      <c r="F242" s="240"/>
      <c r="G242" s="239"/>
      <c r="H242" s="241"/>
      <c r="I242" s="21"/>
      <c r="L242" s="68" t="str">
        <f t="shared" si="33"/>
        <v/>
      </c>
      <c r="N242" s="71" t="str">
        <f>IF($L242="", "", IFERROR(INDEX('Intro &amp; Setup'!$J$23:$J$32, MATCH($L242, 'Intro &amp; Setup'!$B$23:$B$32, 0)), ""))</f>
        <v/>
      </c>
      <c r="O242" s="71" t="str">
        <f>IF($L242="", "", IFERROR(INDEX('Intro &amp; Setup'!$N$23:$N$32, MATCH($L242, 'Intro &amp; Setup'!$B$23:$B$32, 0)), ""))</f>
        <v/>
      </c>
      <c r="Q242" s="63" t="str">
        <f>IF($H242="", "", SUM($H$11:$H242))</f>
        <v/>
      </c>
      <c r="R242" s="28" t="str">
        <f>IF($L242="", "", SUMIF($L$11:$L242, $L242, $H$11:$H242))</f>
        <v/>
      </c>
      <c r="S242" s="27" t="str">
        <f>IF('Intro &amp; Setup'!$BM$13='Intro &amp; Setup'!$BM$12, $R242, $Q242)</f>
        <v/>
      </c>
      <c r="T242" s="28" t="str">
        <f t="shared" si="27"/>
        <v/>
      </c>
      <c r="U242" s="8" t="str">
        <f t="shared" si="28"/>
        <v/>
      </c>
      <c r="V242" s="28" t="str">
        <f>IF($T242="", "", $T242-SUM($V$11:$V241))</f>
        <v/>
      </c>
      <c r="W242" s="28" t="str">
        <f>IF($U242="", "", $U242-SUM($W$11:$W241))</f>
        <v/>
      </c>
      <c r="X242" s="28" t="str">
        <f t="shared" si="29"/>
        <v/>
      </c>
      <c r="Y242" s="34" t="str">
        <f t="shared" si="34"/>
        <v/>
      </c>
      <c r="Z242" s="35" t="str">
        <f t="shared" si="35"/>
        <v/>
      </c>
      <c r="AA242" s="36" t="str">
        <f t="shared" si="30"/>
        <v/>
      </c>
      <c r="AC242" s="41" t="str">
        <f>IF($B242="", "", IF(OR($B242&lt;'Intro &amp; Setup'!$BM$3, $B242&gt;'Intro &amp; Setup'!$BM$5), "X", ""))</f>
        <v/>
      </c>
      <c r="AE242" s="41" t="str">
        <f t="shared" si="31"/>
        <v/>
      </c>
      <c r="AG242" s="41" t="str">
        <f>IF($F242="", "", IF(COUNTIF('Intro &amp; Setup'!$T$17:$T$26, $F242)=0, "X", ""))</f>
        <v/>
      </c>
      <c r="AI242" s="41" t="str">
        <f t="shared" si="32"/>
        <v/>
      </c>
    </row>
    <row r="243" spans="1:35" x14ac:dyDescent="0.25">
      <c r="A243" s="21"/>
      <c r="B243" s="238"/>
      <c r="C243" s="239"/>
      <c r="D243" s="239"/>
      <c r="E243" s="239"/>
      <c r="F243" s="240"/>
      <c r="G243" s="239"/>
      <c r="H243" s="241"/>
      <c r="I243" s="21"/>
      <c r="L243" s="68" t="str">
        <f t="shared" si="33"/>
        <v/>
      </c>
      <c r="N243" s="71" t="str">
        <f>IF($L243="", "", IFERROR(INDEX('Intro &amp; Setup'!$J$23:$J$32, MATCH($L243, 'Intro &amp; Setup'!$B$23:$B$32, 0)), ""))</f>
        <v/>
      </c>
      <c r="O243" s="71" t="str">
        <f>IF($L243="", "", IFERROR(INDEX('Intro &amp; Setup'!$N$23:$N$32, MATCH($L243, 'Intro &amp; Setup'!$B$23:$B$32, 0)), ""))</f>
        <v/>
      </c>
      <c r="Q243" s="63" t="str">
        <f>IF($H243="", "", SUM($H$11:$H243))</f>
        <v/>
      </c>
      <c r="R243" s="28" t="str">
        <f>IF($L243="", "", SUMIF($L$11:$L243, $L243, $H$11:$H243))</f>
        <v/>
      </c>
      <c r="S243" s="27" t="str">
        <f>IF('Intro &amp; Setup'!$BM$13='Intro &amp; Setup'!$BM$12, $R243, $Q243)</f>
        <v/>
      </c>
      <c r="T243" s="28" t="str">
        <f t="shared" si="27"/>
        <v/>
      </c>
      <c r="U243" s="8" t="str">
        <f t="shared" si="28"/>
        <v/>
      </c>
      <c r="V243" s="28" t="str">
        <f>IF($T243="", "", $T243-SUM($V$11:$V242))</f>
        <v/>
      </c>
      <c r="W243" s="28" t="str">
        <f>IF($U243="", "", $U243-SUM($W$11:$W242))</f>
        <v/>
      </c>
      <c r="X243" s="28" t="str">
        <f t="shared" si="29"/>
        <v/>
      </c>
      <c r="Y243" s="34" t="str">
        <f t="shared" si="34"/>
        <v/>
      </c>
      <c r="Z243" s="35" t="str">
        <f t="shared" si="35"/>
        <v/>
      </c>
      <c r="AA243" s="36" t="str">
        <f t="shared" si="30"/>
        <v/>
      </c>
      <c r="AC243" s="41" t="str">
        <f>IF($B243="", "", IF(OR($B243&lt;'Intro &amp; Setup'!$BM$3, $B243&gt;'Intro &amp; Setup'!$BM$5), "X", ""))</f>
        <v/>
      </c>
      <c r="AE243" s="41" t="str">
        <f t="shared" si="31"/>
        <v/>
      </c>
      <c r="AG243" s="41" t="str">
        <f>IF($F243="", "", IF(COUNTIF('Intro &amp; Setup'!$T$17:$T$26, $F243)=0, "X", ""))</f>
        <v/>
      </c>
      <c r="AI243" s="41" t="str">
        <f t="shared" si="32"/>
        <v/>
      </c>
    </row>
    <row r="244" spans="1:35" x14ac:dyDescent="0.25">
      <c r="A244" s="21"/>
      <c r="B244" s="238"/>
      <c r="C244" s="239"/>
      <c r="D244" s="239"/>
      <c r="E244" s="239"/>
      <c r="F244" s="240"/>
      <c r="G244" s="239"/>
      <c r="H244" s="241"/>
      <c r="I244" s="21"/>
      <c r="L244" s="68" t="str">
        <f t="shared" si="33"/>
        <v/>
      </c>
      <c r="N244" s="71" t="str">
        <f>IF($L244="", "", IFERROR(INDEX('Intro &amp; Setup'!$J$23:$J$32, MATCH($L244, 'Intro &amp; Setup'!$B$23:$B$32, 0)), ""))</f>
        <v/>
      </c>
      <c r="O244" s="71" t="str">
        <f>IF($L244="", "", IFERROR(INDEX('Intro &amp; Setup'!$N$23:$N$32, MATCH($L244, 'Intro &amp; Setup'!$B$23:$B$32, 0)), ""))</f>
        <v/>
      </c>
      <c r="Q244" s="63" t="str">
        <f>IF($H244="", "", SUM($H$11:$H244))</f>
        <v/>
      </c>
      <c r="R244" s="28" t="str">
        <f>IF($L244="", "", SUMIF($L$11:$L244, $L244, $H$11:$H244))</f>
        <v/>
      </c>
      <c r="S244" s="27" t="str">
        <f>IF('Intro &amp; Setup'!$BM$13='Intro &amp; Setup'!$BM$12, $R244, $Q244)</f>
        <v/>
      </c>
      <c r="T244" s="28" t="str">
        <f t="shared" si="27"/>
        <v/>
      </c>
      <c r="U244" s="8" t="str">
        <f t="shared" si="28"/>
        <v/>
      </c>
      <c r="V244" s="28" t="str">
        <f>IF($T244="", "", $T244-SUM($V$11:$V243))</f>
        <v/>
      </c>
      <c r="W244" s="28" t="str">
        <f>IF($U244="", "", $U244-SUM($W$11:$W243))</f>
        <v/>
      </c>
      <c r="X244" s="28" t="str">
        <f t="shared" si="29"/>
        <v/>
      </c>
      <c r="Y244" s="34" t="str">
        <f t="shared" si="34"/>
        <v/>
      </c>
      <c r="Z244" s="35" t="str">
        <f t="shared" si="35"/>
        <v/>
      </c>
      <c r="AA244" s="36" t="str">
        <f t="shared" si="30"/>
        <v/>
      </c>
      <c r="AC244" s="41" t="str">
        <f>IF($B244="", "", IF(OR($B244&lt;'Intro &amp; Setup'!$BM$3, $B244&gt;'Intro &amp; Setup'!$BM$5), "X", ""))</f>
        <v/>
      </c>
      <c r="AE244" s="41" t="str">
        <f t="shared" si="31"/>
        <v/>
      </c>
      <c r="AG244" s="41" t="str">
        <f>IF($F244="", "", IF(COUNTIF('Intro &amp; Setup'!$T$17:$T$26, $F244)=0, "X", ""))</f>
        <v/>
      </c>
      <c r="AI244" s="41" t="str">
        <f t="shared" si="32"/>
        <v/>
      </c>
    </row>
    <row r="245" spans="1:35" x14ac:dyDescent="0.25">
      <c r="A245" s="21"/>
      <c r="B245" s="238"/>
      <c r="C245" s="239"/>
      <c r="D245" s="239"/>
      <c r="E245" s="239"/>
      <c r="F245" s="240"/>
      <c r="G245" s="239"/>
      <c r="H245" s="241"/>
      <c r="I245" s="21"/>
      <c r="L245" s="68" t="str">
        <f t="shared" si="33"/>
        <v/>
      </c>
      <c r="N245" s="71" t="str">
        <f>IF($L245="", "", IFERROR(INDEX('Intro &amp; Setup'!$J$23:$J$32, MATCH($L245, 'Intro &amp; Setup'!$B$23:$B$32, 0)), ""))</f>
        <v/>
      </c>
      <c r="O245" s="71" t="str">
        <f>IF($L245="", "", IFERROR(INDEX('Intro &amp; Setup'!$N$23:$N$32, MATCH($L245, 'Intro &amp; Setup'!$B$23:$B$32, 0)), ""))</f>
        <v/>
      </c>
      <c r="Q245" s="63" t="str">
        <f>IF($H245="", "", SUM($H$11:$H245))</f>
        <v/>
      </c>
      <c r="R245" s="28" t="str">
        <f>IF($L245="", "", SUMIF($L$11:$L245, $L245, $H$11:$H245))</f>
        <v/>
      </c>
      <c r="S245" s="27" t="str">
        <f>IF('Intro &amp; Setup'!$BM$13='Intro &amp; Setup'!$BM$12, $R245, $Q245)</f>
        <v/>
      </c>
      <c r="T245" s="28" t="str">
        <f t="shared" si="27"/>
        <v/>
      </c>
      <c r="U245" s="8" t="str">
        <f t="shared" si="28"/>
        <v/>
      </c>
      <c r="V245" s="28" t="str">
        <f>IF($T245="", "", $T245-SUM($V$11:$V244))</f>
        <v/>
      </c>
      <c r="W245" s="28" t="str">
        <f>IF($U245="", "", $U245-SUM($W$11:$W244))</f>
        <v/>
      </c>
      <c r="X245" s="28" t="str">
        <f t="shared" si="29"/>
        <v/>
      </c>
      <c r="Y245" s="34" t="str">
        <f t="shared" si="34"/>
        <v/>
      </c>
      <c r="Z245" s="35" t="str">
        <f t="shared" si="35"/>
        <v/>
      </c>
      <c r="AA245" s="36" t="str">
        <f t="shared" si="30"/>
        <v/>
      </c>
      <c r="AC245" s="41" t="str">
        <f>IF($B245="", "", IF(OR($B245&lt;'Intro &amp; Setup'!$BM$3, $B245&gt;'Intro &amp; Setup'!$BM$5), "X", ""))</f>
        <v/>
      </c>
      <c r="AE245" s="41" t="str">
        <f t="shared" si="31"/>
        <v/>
      </c>
      <c r="AG245" s="41" t="str">
        <f>IF($F245="", "", IF(COUNTIF('Intro &amp; Setup'!$T$17:$T$26, $F245)=0, "X", ""))</f>
        <v/>
      </c>
      <c r="AI245" s="41" t="str">
        <f t="shared" si="32"/>
        <v/>
      </c>
    </row>
    <row r="246" spans="1:35" x14ac:dyDescent="0.25">
      <c r="A246" s="21"/>
      <c r="B246" s="238"/>
      <c r="C246" s="239"/>
      <c r="D246" s="239"/>
      <c r="E246" s="239"/>
      <c r="F246" s="240"/>
      <c r="G246" s="239"/>
      <c r="H246" s="241"/>
      <c r="I246" s="21"/>
      <c r="L246" s="68" t="str">
        <f t="shared" si="33"/>
        <v/>
      </c>
      <c r="N246" s="71" t="str">
        <f>IF($L246="", "", IFERROR(INDEX('Intro &amp; Setup'!$J$23:$J$32, MATCH($L246, 'Intro &amp; Setup'!$B$23:$B$32, 0)), ""))</f>
        <v/>
      </c>
      <c r="O246" s="71" t="str">
        <f>IF($L246="", "", IFERROR(INDEX('Intro &amp; Setup'!$N$23:$N$32, MATCH($L246, 'Intro &amp; Setup'!$B$23:$B$32, 0)), ""))</f>
        <v/>
      </c>
      <c r="Q246" s="63" t="str">
        <f>IF($H246="", "", SUM($H$11:$H246))</f>
        <v/>
      </c>
      <c r="R246" s="28" t="str">
        <f>IF($L246="", "", SUMIF($L$11:$L246, $L246, $H$11:$H246))</f>
        <v/>
      </c>
      <c r="S246" s="27" t="str">
        <f>IF('Intro &amp; Setup'!$BM$13='Intro &amp; Setup'!$BM$12, $R246, $Q246)</f>
        <v/>
      </c>
      <c r="T246" s="28" t="str">
        <f t="shared" si="27"/>
        <v/>
      </c>
      <c r="U246" s="8" t="str">
        <f t="shared" si="28"/>
        <v/>
      </c>
      <c r="V246" s="28" t="str">
        <f>IF($T246="", "", $T246-SUM($V$11:$V245))</f>
        <v/>
      </c>
      <c r="W246" s="28" t="str">
        <f>IF($U246="", "", $U246-SUM($W$11:$W245))</f>
        <v/>
      </c>
      <c r="X246" s="28" t="str">
        <f t="shared" si="29"/>
        <v/>
      </c>
      <c r="Y246" s="34" t="str">
        <f t="shared" si="34"/>
        <v/>
      </c>
      <c r="Z246" s="35" t="str">
        <f t="shared" si="35"/>
        <v/>
      </c>
      <c r="AA246" s="36" t="str">
        <f t="shared" si="30"/>
        <v/>
      </c>
      <c r="AC246" s="41" t="str">
        <f>IF($B246="", "", IF(OR($B246&lt;'Intro &amp; Setup'!$BM$3, $B246&gt;'Intro &amp; Setup'!$BM$5), "X", ""))</f>
        <v/>
      </c>
      <c r="AE246" s="41" t="str">
        <f t="shared" si="31"/>
        <v/>
      </c>
      <c r="AG246" s="41" t="str">
        <f>IF($F246="", "", IF(COUNTIF('Intro &amp; Setup'!$T$17:$T$26, $F246)=0, "X", ""))</f>
        <v/>
      </c>
      <c r="AI246" s="41" t="str">
        <f t="shared" si="32"/>
        <v/>
      </c>
    </row>
    <row r="247" spans="1:35" x14ac:dyDescent="0.25">
      <c r="A247" s="21"/>
      <c r="B247" s="238"/>
      <c r="C247" s="239"/>
      <c r="D247" s="239"/>
      <c r="E247" s="239"/>
      <c r="F247" s="240"/>
      <c r="G247" s="239"/>
      <c r="H247" s="241"/>
      <c r="I247" s="21"/>
      <c r="L247" s="68" t="str">
        <f t="shared" si="33"/>
        <v/>
      </c>
      <c r="N247" s="71" t="str">
        <f>IF($L247="", "", IFERROR(INDEX('Intro &amp; Setup'!$J$23:$J$32, MATCH($L247, 'Intro &amp; Setup'!$B$23:$B$32, 0)), ""))</f>
        <v/>
      </c>
      <c r="O247" s="71" t="str">
        <f>IF($L247="", "", IFERROR(INDEX('Intro &amp; Setup'!$N$23:$N$32, MATCH($L247, 'Intro &amp; Setup'!$B$23:$B$32, 0)), ""))</f>
        <v/>
      </c>
      <c r="Q247" s="63" t="str">
        <f>IF($H247="", "", SUM($H$11:$H247))</f>
        <v/>
      </c>
      <c r="R247" s="28" t="str">
        <f>IF($L247="", "", SUMIF($L$11:$L247, $L247, $H$11:$H247))</f>
        <v/>
      </c>
      <c r="S247" s="27" t="str">
        <f>IF('Intro &amp; Setup'!$BM$13='Intro &amp; Setup'!$BM$12, $R247, $Q247)</f>
        <v/>
      </c>
      <c r="T247" s="28" t="str">
        <f t="shared" si="27"/>
        <v/>
      </c>
      <c r="U247" s="8" t="str">
        <f t="shared" si="28"/>
        <v/>
      </c>
      <c r="V247" s="28" t="str">
        <f>IF($T247="", "", $T247-SUM($V$11:$V246))</f>
        <v/>
      </c>
      <c r="W247" s="28" t="str">
        <f>IF($U247="", "", $U247-SUM($W$11:$W246))</f>
        <v/>
      </c>
      <c r="X247" s="28" t="str">
        <f t="shared" si="29"/>
        <v/>
      </c>
      <c r="Y247" s="34" t="str">
        <f t="shared" si="34"/>
        <v/>
      </c>
      <c r="Z247" s="35" t="str">
        <f t="shared" si="35"/>
        <v/>
      </c>
      <c r="AA247" s="36" t="str">
        <f t="shared" si="30"/>
        <v/>
      </c>
      <c r="AC247" s="41" t="str">
        <f>IF($B247="", "", IF(OR($B247&lt;'Intro &amp; Setup'!$BM$3, $B247&gt;'Intro &amp; Setup'!$BM$5), "X", ""))</f>
        <v/>
      </c>
      <c r="AE247" s="41" t="str">
        <f t="shared" si="31"/>
        <v/>
      </c>
      <c r="AG247" s="41" t="str">
        <f>IF($F247="", "", IF(COUNTIF('Intro &amp; Setup'!$T$17:$T$26, $F247)=0, "X", ""))</f>
        <v/>
      </c>
      <c r="AI247" s="41" t="str">
        <f t="shared" si="32"/>
        <v/>
      </c>
    </row>
    <row r="248" spans="1:35" x14ac:dyDescent="0.25">
      <c r="A248" s="21"/>
      <c r="B248" s="238"/>
      <c r="C248" s="239"/>
      <c r="D248" s="239"/>
      <c r="E248" s="239"/>
      <c r="F248" s="240"/>
      <c r="G248" s="239"/>
      <c r="H248" s="241"/>
      <c r="I248" s="21"/>
      <c r="L248" s="68" t="str">
        <f t="shared" si="33"/>
        <v/>
      </c>
      <c r="N248" s="71" t="str">
        <f>IF($L248="", "", IFERROR(INDEX('Intro &amp; Setup'!$J$23:$J$32, MATCH($L248, 'Intro &amp; Setup'!$B$23:$B$32, 0)), ""))</f>
        <v/>
      </c>
      <c r="O248" s="71" t="str">
        <f>IF($L248="", "", IFERROR(INDEX('Intro &amp; Setup'!$N$23:$N$32, MATCH($L248, 'Intro &amp; Setup'!$B$23:$B$32, 0)), ""))</f>
        <v/>
      </c>
      <c r="Q248" s="63" t="str">
        <f>IF($H248="", "", SUM($H$11:$H248))</f>
        <v/>
      </c>
      <c r="R248" s="28" t="str">
        <f>IF($L248="", "", SUMIF($L$11:$L248, $L248, $H$11:$H248))</f>
        <v/>
      </c>
      <c r="S248" s="27" t="str">
        <f>IF('Intro &amp; Setup'!$BM$13='Intro &amp; Setup'!$BM$12, $R248, $Q248)</f>
        <v/>
      </c>
      <c r="T248" s="28" t="str">
        <f t="shared" si="27"/>
        <v/>
      </c>
      <c r="U248" s="8" t="str">
        <f t="shared" si="28"/>
        <v/>
      </c>
      <c r="V248" s="28" t="str">
        <f>IF($T248="", "", $T248-SUM($V$11:$V247))</f>
        <v/>
      </c>
      <c r="W248" s="28" t="str">
        <f>IF($U248="", "", $U248-SUM($W$11:$W247))</f>
        <v/>
      </c>
      <c r="X248" s="28" t="str">
        <f t="shared" si="29"/>
        <v/>
      </c>
      <c r="Y248" s="34" t="str">
        <f t="shared" si="34"/>
        <v/>
      </c>
      <c r="Z248" s="35" t="str">
        <f t="shared" si="35"/>
        <v/>
      </c>
      <c r="AA248" s="36" t="str">
        <f t="shared" si="30"/>
        <v/>
      </c>
      <c r="AC248" s="41" t="str">
        <f>IF($B248="", "", IF(OR($B248&lt;'Intro &amp; Setup'!$BM$3, $B248&gt;'Intro &amp; Setup'!$BM$5), "X", ""))</f>
        <v/>
      </c>
      <c r="AE248" s="41" t="str">
        <f t="shared" si="31"/>
        <v/>
      </c>
      <c r="AG248" s="41" t="str">
        <f>IF($F248="", "", IF(COUNTIF('Intro &amp; Setup'!$T$17:$T$26, $F248)=0, "X", ""))</f>
        <v/>
      </c>
      <c r="AI248" s="41" t="str">
        <f t="shared" si="32"/>
        <v/>
      </c>
    </row>
    <row r="249" spans="1:35" x14ac:dyDescent="0.25">
      <c r="A249" s="21"/>
      <c r="B249" s="238"/>
      <c r="C249" s="239"/>
      <c r="D249" s="239"/>
      <c r="E249" s="239"/>
      <c r="F249" s="240"/>
      <c r="G249" s="239"/>
      <c r="H249" s="241"/>
      <c r="I249" s="21"/>
      <c r="L249" s="68" t="str">
        <f t="shared" si="33"/>
        <v/>
      </c>
      <c r="N249" s="71" t="str">
        <f>IF($L249="", "", IFERROR(INDEX('Intro &amp; Setup'!$J$23:$J$32, MATCH($L249, 'Intro &amp; Setup'!$B$23:$B$32, 0)), ""))</f>
        <v/>
      </c>
      <c r="O249" s="71" t="str">
        <f>IF($L249="", "", IFERROR(INDEX('Intro &amp; Setup'!$N$23:$N$32, MATCH($L249, 'Intro &amp; Setup'!$B$23:$B$32, 0)), ""))</f>
        <v/>
      </c>
      <c r="Q249" s="63" t="str">
        <f>IF($H249="", "", SUM($H$11:$H249))</f>
        <v/>
      </c>
      <c r="R249" s="28" t="str">
        <f>IF($L249="", "", SUMIF($L$11:$L249, $L249, $H$11:$H249))</f>
        <v/>
      </c>
      <c r="S249" s="27" t="str">
        <f>IF('Intro &amp; Setup'!$BM$13='Intro &amp; Setup'!$BM$12, $R249, $Q249)</f>
        <v/>
      </c>
      <c r="T249" s="28" t="str">
        <f t="shared" si="27"/>
        <v/>
      </c>
      <c r="U249" s="8" t="str">
        <f t="shared" si="28"/>
        <v/>
      </c>
      <c r="V249" s="28" t="str">
        <f>IF($T249="", "", $T249-SUM($V$11:$V248))</f>
        <v/>
      </c>
      <c r="W249" s="28" t="str">
        <f>IF($U249="", "", $U249-SUM($W$11:$W248))</f>
        <v/>
      </c>
      <c r="X249" s="28" t="str">
        <f t="shared" si="29"/>
        <v/>
      </c>
      <c r="Y249" s="34" t="str">
        <f t="shared" si="34"/>
        <v/>
      </c>
      <c r="Z249" s="35" t="str">
        <f t="shared" si="35"/>
        <v/>
      </c>
      <c r="AA249" s="36" t="str">
        <f t="shared" si="30"/>
        <v/>
      </c>
      <c r="AC249" s="41" t="str">
        <f>IF($B249="", "", IF(OR($B249&lt;'Intro &amp; Setup'!$BM$3, $B249&gt;'Intro &amp; Setup'!$BM$5), "X", ""))</f>
        <v/>
      </c>
      <c r="AE249" s="41" t="str">
        <f t="shared" si="31"/>
        <v/>
      </c>
      <c r="AG249" s="41" t="str">
        <f>IF($F249="", "", IF(COUNTIF('Intro &amp; Setup'!$T$17:$T$26, $F249)=0, "X", ""))</f>
        <v/>
      </c>
      <c r="AI249" s="41" t="str">
        <f t="shared" si="32"/>
        <v/>
      </c>
    </row>
    <row r="250" spans="1:35" x14ac:dyDescent="0.25">
      <c r="A250" s="21"/>
      <c r="B250" s="238"/>
      <c r="C250" s="239"/>
      <c r="D250" s="239"/>
      <c r="E250" s="239"/>
      <c r="F250" s="240"/>
      <c r="G250" s="239"/>
      <c r="H250" s="241"/>
      <c r="I250" s="21"/>
      <c r="L250" s="68" t="str">
        <f t="shared" si="33"/>
        <v/>
      </c>
      <c r="N250" s="71" t="str">
        <f>IF($L250="", "", IFERROR(INDEX('Intro &amp; Setup'!$J$23:$J$32, MATCH($L250, 'Intro &amp; Setup'!$B$23:$B$32, 0)), ""))</f>
        <v/>
      </c>
      <c r="O250" s="71" t="str">
        <f>IF($L250="", "", IFERROR(INDEX('Intro &amp; Setup'!$N$23:$N$32, MATCH($L250, 'Intro &amp; Setup'!$B$23:$B$32, 0)), ""))</f>
        <v/>
      </c>
      <c r="Q250" s="63" t="str">
        <f>IF($H250="", "", SUM($H$11:$H250))</f>
        <v/>
      </c>
      <c r="R250" s="28" t="str">
        <f>IF($L250="", "", SUMIF($L$11:$L250, $L250, $H$11:$H250))</f>
        <v/>
      </c>
      <c r="S250" s="27" t="str">
        <f>IF('Intro &amp; Setup'!$BM$13='Intro &amp; Setup'!$BM$12, $R250, $Q250)</f>
        <v/>
      </c>
      <c r="T250" s="28" t="str">
        <f t="shared" si="27"/>
        <v/>
      </c>
      <c r="U250" s="8" t="str">
        <f t="shared" si="28"/>
        <v/>
      </c>
      <c r="V250" s="28" t="str">
        <f>IF($T250="", "", $T250-SUM($V$11:$V249))</f>
        <v/>
      </c>
      <c r="W250" s="28" t="str">
        <f>IF($U250="", "", $U250-SUM($W$11:$W249))</f>
        <v/>
      </c>
      <c r="X250" s="28" t="str">
        <f t="shared" si="29"/>
        <v/>
      </c>
      <c r="Y250" s="34" t="str">
        <f t="shared" si="34"/>
        <v/>
      </c>
      <c r="Z250" s="35" t="str">
        <f t="shared" si="35"/>
        <v/>
      </c>
      <c r="AA250" s="36" t="str">
        <f t="shared" si="30"/>
        <v/>
      </c>
      <c r="AC250" s="41" t="str">
        <f>IF($B250="", "", IF(OR($B250&lt;'Intro &amp; Setup'!$BM$3, $B250&gt;'Intro &amp; Setup'!$BM$5), "X", ""))</f>
        <v/>
      </c>
      <c r="AE250" s="41" t="str">
        <f t="shared" si="31"/>
        <v/>
      </c>
      <c r="AG250" s="41" t="str">
        <f>IF($F250="", "", IF(COUNTIF('Intro &amp; Setup'!$T$17:$T$26, $F250)=0, "X", ""))</f>
        <v/>
      </c>
      <c r="AI250" s="41" t="str">
        <f t="shared" si="32"/>
        <v/>
      </c>
    </row>
    <row r="251" spans="1:35" x14ac:dyDescent="0.25">
      <c r="A251" s="21"/>
      <c r="B251" s="238"/>
      <c r="C251" s="239"/>
      <c r="D251" s="239"/>
      <c r="E251" s="239"/>
      <c r="F251" s="240"/>
      <c r="G251" s="239"/>
      <c r="H251" s="241"/>
      <c r="I251" s="21"/>
      <c r="L251" s="68" t="str">
        <f t="shared" si="33"/>
        <v/>
      </c>
      <c r="N251" s="71" t="str">
        <f>IF($L251="", "", IFERROR(INDEX('Intro &amp; Setup'!$J$23:$J$32, MATCH($L251, 'Intro &amp; Setup'!$B$23:$B$32, 0)), ""))</f>
        <v/>
      </c>
      <c r="O251" s="71" t="str">
        <f>IF($L251="", "", IFERROR(INDEX('Intro &amp; Setup'!$N$23:$N$32, MATCH($L251, 'Intro &amp; Setup'!$B$23:$B$32, 0)), ""))</f>
        <v/>
      </c>
      <c r="Q251" s="63" t="str">
        <f>IF($H251="", "", SUM($H$11:$H251))</f>
        <v/>
      </c>
      <c r="R251" s="28" t="str">
        <f>IF($L251="", "", SUMIF($L$11:$L251, $L251, $H$11:$H251))</f>
        <v/>
      </c>
      <c r="S251" s="27" t="str">
        <f>IF('Intro &amp; Setup'!$BM$13='Intro &amp; Setup'!$BM$12, $R251, $Q251)</f>
        <v/>
      </c>
      <c r="T251" s="28" t="str">
        <f t="shared" si="27"/>
        <v/>
      </c>
      <c r="U251" s="8" t="str">
        <f t="shared" si="28"/>
        <v/>
      </c>
      <c r="V251" s="28" t="str">
        <f>IF($T251="", "", $T251-SUM($V$11:$V250))</f>
        <v/>
      </c>
      <c r="W251" s="28" t="str">
        <f>IF($U251="", "", $U251-SUM($W$11:$W250))</f>
        <v/>
      </c>
      <c r="X251" s="28" t="str">
        <f t="shared" si="29"/>
        <v/>
      </c>
      <c r="Y251" s="34" t="str">
        <f t="shared" si="34"/>
        <v/>
      </c>
      <c r="Z251" s="35" t="str">
        <f t="shared" si="35"/>
        <v/>
      </c>
      <c r="AA251" s="36" t="str">
        <f t="shared" si="30"/>
        <v/>
      </c>
      <c r="AC251" s="41" t="str">
        <f>IF($B251="", "", IF(OR($B251&lt;'Intro &amp; Setup'!$BM$3, $B251&gt;'Intro &amp; Setup'!$BM$5), "X", ""))</f>
        <v/>
      </c>
      <c r="AE251" s="41" t="str">
        <f t="shared" si="31"/>
        <v/>
      </c>
      <c r="AG251" s="41" t="str">
        <f>IF($F251="", "", IF(COUNTIF('Intro &amp; Setup'!$T$17:$T$26, $F251)=0, "X", ""))</f>
        <v/>
      </c>
      <c r="AI251" s="41" t="str">
        <f t="shared" si="32"/>
        <v/>
      </c>
    </row>
    <row r="252" spans="1:35" x14ac:dyDescent="0.25">
      <c r="A252" s="21"/>
      <c r="B252" s="238"/>
      <c r="C252" s="239"/>
      <c r="D252" s="239"/>
      <c r="E252" s="239"/>
      <c r="F252" s="240"/>
      <c r="G252" s="239"/>
      <c r="H252" s="241"/>
      <c r="I252" s="21"/>
      <c r="L252" s="68" t="str">
        <f t="shared" si="33"/>
        <v/>
      </c>
      <c r="N252" s="71" t="str">
        <f>IF($L252="", "", IFERROR(INDEX('Intro &amp; Setup'!$J$23:$J$32, MATCH($L252, 'Intro &amp; Setup'!$B$23:$B$32, 0)), ""))</f>
        <v/>
      </c>
      <c r="O252" s="71" t="str">
        <f>IF($L252="", "", IFERROR(INDEX('Intro &amp; Setup'!$N$23:$N$32, MATCH($L252, 'Intro &amp; Setup'!$B$23:$B$32, 0)), ""))</f>
        <v/>
      </c>
      <c r="Q252" s="63" t="str">
        <f>IF($H252="", "", SUM($H$11:$H252))</f>
        <v/>
      </c>
      <c r="R252" s="28" t="str">
        <f>IF($L252="", "", SUMIF($L$11:$L252, $L252, $H$11:$H252))</f>
        <v/>
      </c>
      <c r="S252" s="27" t="str">
        <f>IF('Intro &amp; Setup'!$BM$13='Intro &amp; Setup'!$BM$12, $R252, $Q252)</f>
        <v/>
      </c>
      <c r="T252" s="28" t="str">
        <f t="shared" si="27"/>
        <v/>
      </c>
      <c r="U252" s="8" t="str">
        <f t="shared" si="28"/>
        <v/>
      </c>
      <c r="V252" s="28" t="str">
        <f>IF($T252="", "", $T252-SUM($V$11:$V251))</f>
        <v/>
      </c>
      <c r="W252" s="28" t="str">
        <f>IF($U252="", "", $U252-SUM($W$11:$W251))</f>
        <v/>
      </c>
      <c r="X252" s="28" t="str">
        <f t="shared" si="29"/>
        <v/>
      </c>
      <c r="Y252" s="34" t="str">
        <f t="shared" si="34"/>
        <v/>
      </c>
      <c r="Z252" s="35" t="str">
        <f t="shared" si="35"/>
        <v/>
      </c>
      <c r="AA252" s="36" t="str">
        <f t="shared" si="30"/>
        <v/>
      </c>
      <c r="AC252" s="41" t="str">
        <f>IF($B252="", "", IF(OR($B252&lt;'Intro &amp; Setup'!$BM$3, $B252&gt;'Intro &amp; Setup'!$BM$5), "X", ""))</f>
        <v/>
      </c>
      <c r="AE252" s="41" t="str">
        <f t="shared" si="31"/>
        <v/>
      </c>
      <c r="AG252" s="41" t="str">
        <f>IF($F252="", "", IF(COUNTIF('Intro &amp; Setup'!$T$17:$T$26, $F252)=0, "X", ""))</f>
        <v/>
      </c>
      <c r="AI252" s="41" t="str">
        <f t="shared" si="32"/>
        <v/>
      </c>
    </row>
    <row r="253" spans="1:35" x14ac:dyDescent="0.25">
      <c r="A253" s="21"/>
      <c r="B253" s="238"/>
      <c r="C253" s="239"/>
      <c r="D253" s="239"/>
      <c r="E253" s="239"/>
      <c r="F253" s="240"/>
      <c r="G253" s="239"/>
      <c r="H253" s="241"/>
      <c r="I253" s="21"/>
      <c r="L253" s="68" t="str">
        <f t="shared" si="33"/>
        <v/>
      </c>
      <c r="N253" s="71" t="str">
        <f>IF($L253="", "", IFERROR(INDEX('Intro &amp; Setup'!$J$23:$J$32, MATCH($L253, 'Intro &amp; Setup'!$B$23:$B$32, 0)), ""))</f>
        <v/>
      </c>
      <c r="O253" s="71" t="str">
        <f>IF($L253="", "", IFERROR(INDEX('Intro &amp; Setup'!$N$23:$N$32, MATCH($L253, 'Intro &amp; Setup'!$B$23:$B$32, 0)), ""))</f>
        <v/>
      </c>
      <c r="Q253" s="63" t="str">
        <f>IF($H253="", "", SUM($H$11:$H253))</f>
        <v/>
      </c>
      <c r="R253" s="28" t="str">
        <f>IF($L253="", "", SUMIF($L$11:$L253, $L253, $H$11:$H253))</f>
        <v/>
      </c>
      <c r="S253" s="27" t="str">
        <f>IF('Intro &amp; Setup'!$BM$13='Intro &amp; Setup'!$BM$12, $R253, $Q253)</f>
        <v/>
      </c>
      <c r="T253" s="28" t="str">
        <f t="shared" si="27"/>
        <v/>
      </c>
      <c r="U253" s="8" t="str">
        <f t="shared" si="28"/>
        <v/>
      </c>
      <c r="V253" s="28" t="str">
        <f>IF($T253="", "", $T253-SUM($V$11:$V252))</f>
        <v/>
      </c>
      <c r="W253" s="28" t="str">
        <f>IF($U253="", "", $U253-SUM($W$11:$W252))</f>
        <v/>
      </c>
      <c r="X253" s="28" t="str">
        <f t="shared" si="29"/>
        <v/>
      </c>
      <c r="Y253" s="34" t="str">
        <f t="shared" si="34"/>
        <v/>
      </c>
      <c r="Z253" s="35" t="str">
        <f t="shared" si="35"/>
        <v/>
      </c>
      <c r="AA253" s="36" t="str">
        <f t="shared" si="30"/>
        <v/>
      </c>
      <c r="AC253" s="41" t="str">
        <f>IF($B253="", "", IF(OR($B253&lt;'Intro &amp; Setup'!$BM$3, $B253&gt;'Intro &amp; Setup'!$BM$5), "X", ""))</f>
        <v/>
      </c>
      <c r="AE253" s="41" t="str">
        <f t="shared" si="31"/>
        <v/>
      </c>
      <c r="AG253" s="41" t="str">
        <f>IF($F253="", "", IF(COUNTIF('Intro &amp; Setup'!$T$17:$T$26, $F253)=0, "X", ""))</f>
        <v/>
      </c>
      <c r="AI253" s="41" t="str">
        <f t="shared" si="32"/>
        <v/>
      </c>
    </row>
    <row r="254" spans="1:35" x14ac:dyDescent="0.25">
      <c r="A254" s="21"/>
      <c r="B254" s="238"/>
      <c r="C254" s="239"/>
      <c r="D254" s="239"/>
      <c r="E254" s="239"/>
      <c r="F254" s="240"/>
      <c r="G254" s="239"/>
      <c r="H254" s="241"/>
      <c r="I254" s="21"/>
      <c r="L254" s="68" t="str">
        <f t="shared" si="33"/>
        <v/>
      </c>
      <c r="N254" s="71" t="str">
        <f>IF($L254="", "", IFERROR(INDEX('Intro &amp; Setup'!$J$23:$J$32, MATCH($L254, 'Intro &amp; Setup'!$B$23:$B$32, 0)), ""))</f>
        <v/>
      </c>
      <c r="O254" s="71" t="str">
        <f>IF($L254="", "", IFERROR(INDEX('Intro &amp; Setup'!$N$23:$N$32, MATCH($L254, 'Intro &amp; Setup'!$B$23:$B$32, 0)), ""))</f>
        <v/>
      </c>
      <c r="Q254" s="63" t="str">
        <f>IF($H254="", "", SUM($H$11:$H254))</f>
        <v/>
      </c>
      <c r="R254" s="28" t="str">
        <f>IF($L254="", "", SUMIF($L$11:$L254, $L254, $H$11:$H254))</f>
        <v/>
      </c>
      <c r="S254" s="27" t="str">
        <f>IF('Intro &amp; Setup'!$BM$13='Intro &amp; Setup'!$BM$12, $R254, $Q254)</f>
        <v/>
      </c>
      <c r="T254" s="28" t="str">
        <f t="shared" si="27"/>
        <v/>
      </c>
      <c r="U254" s="8" t="str">
        <f t="shared" si="28"/>
        <v/>
      </c>
      <c r="V254" s="28" t="str">
        <f>IF($T254="", "", $T254-SUM($V$11:$V253))</f>
        <v/>
      </c>
      <c r="W254" s="28" t="str">
        <f>IF($U254="", "", $U254-SUM($W$11:$W253))</f>
        <v/>
      </c>
      <c r="X254" s="28" t="str">
        <f t="shared" si="29"/>
        <v/>
      </c>
      <c r="Y254" s="34" t="str">
        <f t="shared" si="34"/>
        <v/>
      </c>
      <c r="Z254" s="35" t="str">
        <f t="shared" si="35"/>
        <v/>
      </c>
      <c r="AA254" s="36" t="str">
        <f t="shared" si="30"/>
        <v/>
      </c>
      <c r="AC254" s="41" t="str">
        <f>IF($B254="", "", IF(OR($B254&lt;'Intro &amp; Setup'!$BM$3, $B254&gt;'Intro &amp; Setup'!$BM$5), "X", ""))</f>
        <v/>
      </c>
      <c r="AE254" s="41" t="str">
        <f t="shared" si="31"/>
        <v/>
      </c>
      <c r="AG254" s="41" t="str">
        <f>IF($F254="", "", IF(COUNTIF('Intro &amp; Setup'!$T$17:$T$26, $F254)=0, "X", ""))</f>
        <v/>
      </c>
      <c r="AI254" s="41" t="str">
        <f t="shared" si="32"/>
        <v/>
      </c>
    </row>
    <row r="255" spans="1:35" x14ac:dyDescent="0.25">
      <c r="A255" s="21"/>
      <c r="B255" s="238"/>
      <c r="C255" s="239"/>
      <c r="D255" s="239"/>
      <c r="E255" s="239"/>
      <c r="F255" s="240"/>
      <c r="G255" s="239"/>
      <c r="H255" s="241"/>
      <c r="I255" s="21"/>
      <c r="L255" s="68" t="str">
        <f t="shared" si="33"/>
        <v/>
      </c>
      <c r="N255" s="71" t="str">
        <f>IF($L255="", "", IFERROR(INDEX('Intro &amp; Setup'!$J$23:$J$32, MATCH($L255, 'Intro &amp; Setup'!$B$23:$B$32, 0)), ""))</f>
        <v/>
      </c>
      <c r="O255" s="71" t="str">
        <f>IF($L255="", "", IFERROR(INDEX('Intro &amp; Setup'!$N$23:$N$32, MATCH($L255, 'Intro &amp; Setup'!$B$23:$B$32, 0)), ""))</f>
        <v/>
      </c>
      <c r="Q255" s="63" t="str">
        <f>IF($H255="", "", SUM($H$11:$H255))</f>
        <v/>
      </c>
      <c r="R255" s="28" t="str">
        <f>IF($L255="", "", SUMIF($L$11:$L255, $L255, $H$11:$H255))</f>
        <v/>
      </c>
      <c r="S255" s="27" t="str">
        <f>IF('Intro &amp; Setup'!$BM$13='Intro &amp; Setup'!$BM$12, $R255, $Q255)</f>
        <v/>
      </c>
      <c r="T255" s="28" t="str">
        <f t="shared" si="27"/>
        <v/>
      </c>
      <c r="U255" s="8" t="str">
        <f t="shared" si="28"/>
        <v/>
      </c>
      <c r="V255" s="28" t="str">
        <f>IF($T255="", "", $T255-SUM($V$11:$V254))</f>
        <v/>
      </c>
      <c r="W255" s="28" t="str">
        <f>IF($U255="", "", $U255-SUM($W$11:$W254))</f>
        <v/>
      </c>
      <c r="X255" s="28" t="str">
        <f t="shared" si="29"/>
        <v/>
      </c>
      <c r="Y255" s="34" t="str">
        <f t="shared" si="34"/>
        <v/>
      </c>
      <c r="Z255" s="35" t="str">
        <f t="shared" si="35"/>
        <v/>
      </c>
      <c r="AA255" s="36" t="str">
        <f t="shared" si="30"/>
        <v/>
      </c>
      <c r="AC255" s="41" t="str">
        <f>IF($B255="", "", IF(OR($B255&lt;'Intro &amp; Setup'!$BM$3, $B255&gt;'Intro &amp; Setup'!$BM$5), "X", ""))</f>
        <v/>
      </c>
      <c r="AE255" s="41" t="str">
        <f t="shared" si="31"/>
        <v/>
      </c>
      <c r="AG255" s="41" t="str">
        <f>IF($F255="", "", IF(COUNTIF('Intro &amp; Setup'!$T$17:$T$26, $F255)=0, "X", ""))</f>
        <v/>
      </c>
      <c r="AI255" s="41" t="str">
        <f t="shared" si="32"/>
        <v/>
      </c>
    </row>
    <row r="256" spans="1:35" x14ac:dyDescent="0.25">
      <c r="A256" s="21"/>
      <c r="B256" s="238"/>
      <c r="C256" s="239"/>
      <c r="D256" s="239"/>
      <c r="E256" s="239"/>
      <c r="F256" s="240"/>
      <c r="G256" s="239"/>
      <c r="H256" s="241"/>
      <c r="I256" s="21"/>
      <c r="L256" s="68" t="str">
        <f t="shared" si="33"/>
        <v/>
      </c>
      <c r="N256" s="71" t="str">
        <f>IF($L256="", "", IFERROR(INDEX('Intro &amp; Setup'!$J$23:$J$32, MATCH($L256, 'Intro &amp; Setup'!$B$23:$B$32, 0)), ""))</f>
        <v/>
      </c>
      <c r="O256" s="71" t="str">
        <f>IF($L256="", "", IFERROR(INDEX('Intro &amp; Setup'!$N$23:$N$32, MATCH($L256, 'Intro &amp; Setup'!$B$23:$B$32, 0)), ""))</f>
        <v/>
      </c>
      <c r="Q256" s="63" t="str">
        <f>IF($H256="", "", SUM($H$11:$H256))</f>
        <v/>
      </c>
      <c r="R256" s="28" t="str">
        <f>IF($L256="", "", SUMIF($L$11:$L256, $L256, $H$11:$H256))</f>
        <v/>
      </c>
      <c r="S256" s="27" t="str">
        <f>IF('Intro &amp; Setup'!$BM$13='Intro &amp; Setup'!$BM$12, $R256, $Q256)</f>
        <v/>
      </c>
      <c r="T256" s="28" t="str">
        <f t="shared" si="27"/>
        <v/>
      </c>
      <c r="U256" s="8" t="str">
        <f t="shared" si="28"/>
        <v/>
      </c>
      <c r="V256" s="28" t="str">
        <f>IF($T256="", "", $T256-SUM($V$11:$V255))</f>
        <v/>
      </c>
      <c r="W256" s="28" t="str">
        <f>IF($U256="", "", $U256-SUM($W$11:$W255))</f>
        <v/>
      </c>
      <c r="X256" s="28" t="str">
        <f t="shared" si="29"/>
        <v/>
      </c>
      <c r="Y256" s="34" t="str">
        <f t="shared" si="34"/>
        <v/>
      </c>
      <c r="Z256" s="35" t="str">
        <f t="shared" si="35"/>
        <v/>
      </c>
      <c r="AA256" s="36" t="str">
        <f t="shared" si="30"/>
        <v/>
      </c>
      <c r="AC256" s="41" t="str">
        <f>IF($B256="", "", IF(OR($B256&lt;'Intro &amp; Setup'!$BM$3, $B256&gt;'Intro &amp; Setup'!$BM$5), "X", ""))</f>
        <v/>
      </c>
      <c r="AE256" s="41" t="str">
        <f t="shared" si="31"/>
        <v/>
      </c>
      <c r="AG256" s="41" t="str">
        <f>IF($F256="", "", IF(COUNTIF('Intro &amp; Setup'!$T$17:$T$26, $F256)=0, "X", ""))</f>
        <v/>
      </c>
      <c r="AI256" s="41" t="str">
        <f t="shared" si="32"/>
        <v/>
      </c>
    </row>
    <row r="257" spans="1:35" x14ac:dyDescent="0.25">
      <c r="A257" s="21"/>
      <c r="B257" s="238"/>
      <c r="C257" s="239"/>
      <c r="D257" s="239"/>
      <c r="E257" s="239"/>
      <c r="F257" s="240"/>
      <c r="G257" s="239"/>
      <c r="H257" s="241"/>
      <c r="I257" s="21"/>
      <c r="L257" s="68" t="str">
        <f t="shared" si="33"/>
        <v/>
      </c>
      <c r="N257" s="71" t="str">
        <f>IF($L257="", "", IFERROR(INDEX('Intro &amp; Setup'!$J$23:$J$32, MATCH($L257, 'Intro &amp; Setup'!$B$23:$B$32, 0)), ""))</f>
        <v/>
      </c>
      <c r="O257" s="71" t="str">
        <f>IF($L257="", "", IFERROR(INDEX('Intro &amp; Setup'!$N$23:$N$32, MATCH($L257, 'Intro &amp; Setup'!$B$23:$B$32, 0)), ""))</f>
        <v/>
      </c>
      <c r="Q257" s="63" t="str">
        <f>IF($H257="", "", SUM($H$11:$H257))</f>
        <v/>
      </c>
      <c r="R257" s="28" t="str">
        <f>IF($L257="", "", SUMIF($L$11:$L257, $L257, $H$11:$H257))</f>
        <v/>
      </c>
      <c r="S257" s="27" t="str">
        <f>IF('Intro &amp; Setup'!$BM$13='Intro &amp; Setup'!$BM$12, $R257, $Q257)</f>
        <v/>
      </c>
      <c r="T257" s="28" t="str">
        <f t="shared" si="27"/>
        <v/>
      </c>
      <c r="U257" s="8" t="str">
        <f t="shared" si="28"/>
        <v/>
      </c>
      <c r="V257" s="28" t="str">
        <f>IF($T257="", "", $T257-SUM($V$11:$V256))</f>
        <v/>
      </c>
      <c r="W257" s="28" t="str">
        <f>IF($U257="", "", $U257-SUM($W$11:$W256))</f>
        <v/>
      </c>
      <c r="X257" s="28" t="str">
        <f t="shared" si="29"/>
        <v/>
      </c>
      <c r="Y257" s="34" t="str">
        <f t="shared" si="34"/>
        <v/>
      </c>
      <c r="Z257" s="35" t="str">
        <f t="shared" si="35"/>
        <v/>
      </c>
      <c r="AA257" s="36" t="str">
        <f t="shared" si="30"/>
        <v/>
      </c>
      <c r="AC257" s="41" t="str">
        <f>IF($B257="", "", IF(OR($B257&lt;'Intro &amp; Setup'!$BM$3, $B257&gt;'Intro &amp; Setup'!$BM$5), "X", ""))</f>
        <v/>
      </c>
      <c r="AE257" s="41" t="str">
        <f t="shared" si="31"/>
        <v/>
      </c>
      <c r="AG257" s="41" t="str">
        <f>IF($F257="", "", IF(COUNTIF('Intro &amp; Setup'!$T$17:$T$26, $F257)=0, "X", ""))</f>
        <v/>
      </c>
      <c r="AI257" s="41" t="str">
        <f t="shared" si="32"/>
        <v/>
      </c>
    </row>
    <row r="258" spans="1:35" x14ac:dyDescent="0.25">
      <c r="A258" s="21"/>
      <c r="B258" s="238"/>
      <c r="C258" s="239"/>
      <c r="D258" s="239"/>
      <c r="E258" s="239"/>
      <c r="F258" s="240"/>
      <c r="G258" s="239"/>
      <c r="H258" s="241"/>
      <c r="I258" s="21"/>
      <c r="L258" s="68" t="str">
        <f t="shared" si="33"/>
        <v/>
      </c>
      <c r="N258" s="71" t="str">
        <f>IF($L258="", "", IFERROR(INDEX('Intro &amp; Setup'!$J$23:$J$32, MATCH($L258, 'Intro &amp; Setup'!$B$23:$B$32, 0)), ""))</f>
        <v/>
      </c>
      <c r="O258" s="71" t="str">
        <f>IF($L258="", "", IFERROR(INDEX('Intro &amp; Setup'!$N$23:$N$32, MATCH($L258, 'Intro &amp; Setup'!$B$23:$B$32, 0)), ""))</f>
        <v/>
      </c>
      <c r="Q258" s="63" t="str">
        <f>IF($H258="", "", SUM($H$11:$H258))</f>
        <v/>
      </c>
      <c r="R258" s="28" t="str">
        <f>IF($L258="", "", SUMIF($L$11:$L258, $L258, $H$11:$H258))</f>
        <v/>
      </c>
      <c r="S258" s="27" t="str">
        <f>IF('Intro &amp; Setup'!$BM$13='Intro &amp; Setup'!$BM$12, $R258, $Q258)</f>
        <v/>
      </c>
      <c r="T258" s="28" t="str">
        <f t="shared" si="27"/>
        <v/>
      </c>
      <c r="U258" s="8" t="str">
        <f t="shared" si="28"/>
        <v/>
      </c>
      <c r="V258" s="28" t="str">
        <f>IF($T258="", "", $T258-SUM($V$11:$V257))</f>
        <v/>
      </c>
      <c r="W258" s="28" t="str">
        <f>IF($U258="", "", $U258-SUM($W$11:$W257))</f>
        <v/>
      </c>
      <c r="X258" s="28" t="str">
        <f t="shared" si="29"/>
        <v/>
      </c>
      <c r="Y258" s="34" t="str">
        <f t="shared" si="34"/>
        <v/>
      </c>
      <c r="Z258" s="35" t="str">
        <f t="shared" si="35"/>
        <v/>
      </c>
      <c r="AA258" s="36" t="str">
        <f t="shared" si="30"/>
        <v/>
      </c>
      <c r="AC258" s="41" t="str">
        <f>IF($B258="", "", IF(OR($B258&lt;'Intro &amp; Setup'!$BM$3, $B258&gt;'Intro &amp; Setup'!$BM$5), "X", ""))</f>
        <v/>
      </c>
      <c r="AE258" s="41" t="str">
        <f t="shared" si="31"/>
        <v/>
      </c>
      <c r="AG258" s="41" t="str">
        <f>IF($F258="", "", IF(COUNTIF('Intro &amp; Setup'!$T$17:$T$26, $F258)=0, "X", ""))</f>
        <v/>
      </c>
      <c r="AI258" s="41" t="str">
        <f t="shared" si="32"/>
        <v/>
      </c>
    </row>
    <row r="259" spans="1:35" x14ac:dyDescent="0.25">
      <c r="A259" s="21"/>
      <c r="B259" s="238"/>
      <c r="C259" s="239"/>
      <c r="D259" s="239"/>
      <c r="E259" s="239"/>
      <c r="F259" s="240"/>
      <c r="G259" s="239"/>
      <c r="H259" s="241"/>
      <c r="I259" s="21"/>
      <c r="L259" s="68" t="str">
        <f t="shared" si="33"/>
        <v/>
      </c>
      <c r="N259" s="71" t="str">
        <f>IF($L259="", "", IFERROR(INDEX('Intro &amp; Setup'!$J$23:$J$32, MATCH($L259, 'Intro &amp; Setup'!$B$23:$B$32, 0)), ""))</f>
        <v/>
      </c>
      <c r="O259" s="71" t="str">
        <f>IF($L259="", "", IFERROR(INDEX('Intro &amp; Setup'!$N$23:$N$32, MATCH($L259, 'Intro &amp; Setup'!$B$23:$B$32, 0)), ""))</f>
        <v/>
      </c>
      <c r="Q259" s="63" t="str">
        <f>IF($H259="", "", SUM($H$11:$H259))</f>
        <v/>
      </c>
      <c r="R259" s="28" t="str">
        <f>IF($L259="", "", SUMIF($L$11:$L259, $L259, $H$11:$H259))</f>
        <v/>
      </c>
      <c r="S259" s="27" t="str">
        <f>IF('Intro &amp; Setup'!$BM$13='Intro &amp; Setup'!$BM$12, $R259, $Q259)</f>
        <v/>
      </c>
      <c r="T259" s="28" t="str">
        <f t="shared" si="27"/>
        <v/>
      </c>
      <c r="U259" s="8" t="str">
        <f t="shared" si="28"/>
        <v/>
      </c>
      <c r="V259" s="28" t="str">
        <f>IF($T259="", "", $T259-SUM($V$11:$V258))</f>
        <v/>
      </c>
      <c r="W259" s="28" t="str">
        <f>IF($U259="", "", $U259-SUM($W$11:$W258))</f>
        <v/>
      </c>
      <c r="X259" s="28" t="str">
        <f t="shared" si="29"/>
        <v/>
      </c>
      <c r="Y259" s="34" t="str">
        <f t="shared" si="34"/>
        <v/>
      </c>
      <c r="Z259" s="35" t="str">
        <f t="shared" si="35"/>
        <v/>
      </c>
      <c r="AA259" s="36" t="str">
        <f t="shared" si="30"/>
        <v/>
      </c>
      <c r="AC259" s="41" t="str">
        <f>IF($B259="", "", IF(OR($B259&lt;'Intro &amp; Setup'!$BM$3, $B259&gt;'Intro &amp; Setup'!$BM$5), "X", ""))</f>
        <v/>
      </c>
      <c r="AE259" s="41" t="str">
        <f t="shared" si="31"/>
        <v/>
      </c>
      <c r="AG259" s="41" t="str">
        <f>IF($F259="", "", IF(COUNTIF('Intro &amp; Setup'!$T$17:$T$26, $F259)=0, "X", ""))</f>
        <v/>
      </c>
      <c r="AI259" s="41" t="str">
        <f t="shared" si="32"/>
        <v/>
      </c>
    </row>
    <row r="260" spans="1:35" x14ac:dyDescent="0.25">
      <c r="A260" s="21"/>
      <c r="B260" s="238"/>
      <c r="C260" s="239"/>
      <c r="D260" s="239"/>
      <c r="E260" s="239"/>
      <c r="F260" s="240"/>
      <c r="G260" s="239"/>
      <c r="H260" s="241"/>
      <c r="I260" s="21"/>
      <c r="L260" s="68" t="str">
        <f t="shared" si="33"/>
        <v/>
      </c>
      <c r="N260" s="71" t="str">
        <f>IF($L260="", "", IFERROR(INDEX('Intro &amp; Setup'!$J$23:$J$32, MATCH($L260, 'Intro &amp; Setup'!$B$23:$B$32, 0)), ""))</f>
        <v/>
      </c>
      <c r="O260" s="71" t="str">
        <f>IF($L260="", "", IFERROR(INDEX('Intro &amp; Setup'!$N$23:$N$32, MATCH($L260, 'Intro &amp; Setup'!$B$23:$B$32, 0)), ""))</f>
        <v/>
      </c>
      <c r="Q260" s="63" t="str">
        <f>IF($H260="", "", SUM($H$11:$H260))</f>
        <v/>
      </c>
      <c r="R260" s="28" t="str">
        <f>IF($L260="", "", SUMIF($L$11:$L260, $L260, $H$11:$H260))</f>
        <v/>
      </c>
      <c r="S260" s="27" t="str">
        <f>IF('Intro &amp; Setup'!$BM$13='Intro &amp; Setup'!$BM$12, $R260, $Q260)</f>
        <v/>
      </c>
      <c r="T260" s="28" t="str">
        <f t="shared" si="27"/>
        <v/>
      </c>
      <c r="U260" s="8" t="str">
        <f t="shared" si="28"/>
        <v/>
      </c>
      <c r="V260" s="28" t="str">
        <f>IF($T260="", "", $T260-SUM($V$11:$V259))</f>
        <v/>
      </c>
      <c r="W260" s="28" t="str">
        <f>IF($U260="", "", $U260-SUM($W$11:$W259))</f>
        <v/>
      </c>
      <c r="X260" s="28" t="str">
        <f t="shared" si="29"/>
        <v/>
      </c>
      <c r="Y260" s="34" t="str">
        <f t="shared" si="34"/>
        <v/>
      </c>
      <c r="Z260" s="35" t="str">
        <f t="shared" si="35"/>
        <v/>
      </c>
      <c r="AA260" s="36" t="str">
        <f t="shared" si="30"/>
        <v/>
      </c>
      <c r="AC260" s="41" t="str">
        <f>IF($B260="", "", IF(OR($B260&lt;'Intro &amp; Setup'!$BM$3, $B260&gt;'Intro &amp; Setup'!$BM$5), "X", ""))</f>
        <v/>
      </c>
      <c r="AE260" s="41" t="str">
        <f t="shared" si="31"/>
        <v/>
      </c>
      <c r="AG260" s="41" t="str">
        <f>IF($F260="", "", IF(COUNTIF('Intro &amp; Setup'!$T$17:$T$26, $F260)=0, "X", ""))</f>
        <v/>
      </c>
      <c r="AI260" s="41" t="str">
        <f t="shared" si="32"/>
        <v/>
      </c>
    </row>
    <row r="261" spans="1:35" x14ac:dyDescent="0.25">
      <c r="A261" s="21"/>
      <c r="B261" s="238"/>
      <c r="C261" s="239"/>
      <c r="D261" s="239"/>
      <c r="E261" s="239"/>
      <c r="F261" s="240"/>
      <c r="G261" s="239"/>
      <c r="H261" s="241"/>
      <c r="I261" s="21"/>
      <c r="L261" s="68" t="str">
        <f t="shared" si="33"/>
        <v/>
      </c>
      <c r="N261" s="71" t="str">
        <f>IF($L261="", "", IFERROR(INDEX('Intro &amp; Setup'!$J$23:$J$32, MATCH($L261, 'Intro &amp; Setup'!$B$23:$B$32, 0)), ""))</f>
        <v/>
      </c>
      <c r="O261" s="71" t="str">
        <f>IF($L261="", "", IFERROR(INDEX('Intro &amp; Setup'!$N$23:$N$32, MATCH($L261, 'Intro &amp; Setup'!$B$23:$B$32, 0)), ""))</f>
        <v/>
      </c>
      <c r="Q261" s="63" t="str">
        <f>IF($H261="", "", SUM($H$11:$H261))</f>
        <v/>
      </c>
      <c r="R261" s="28" t="str">
        <f>IF($L261="", "", SUMIF($L$11:$L261, $L261, $H$11:$H261))</f>
        <v/>
      </c>
      <c r="S261" s="27" t="str">
        <f>IF('Intro &amp; Setup'!$BM$13='Intro &amp; Setup'!$BM$12, $R261, $Q261)</f>
        <v/>
      </c>
      <c r="T261" s="28" t="str">
        <f t="shared" si="27"/>
        <v/>
      </c>
      <c r="U261" s="8" t="str">
        <f t="shared" si="28"/>
        <v/>
      </c>
      <c r="V261" s="28" t="str">
        <f>IF($T261="", "", $T261-SUM($V$11:$V260))</f>
        <v/>
      </c>
      <c r="W261" s="28" t="str">
        <f>IF($U261="", "", $U261-SUM($W$11:$W260))</f>
        <v/>
      </c>
      <c r="X261" s="28" t="str">
        <f t="shared" si="29"/>
        <v/>
      </c>
      <c r="Y261" s="34" t="str">
        <f t="shared" si="34"/>
        <v/>
      </c>
      <c r="Z261" s="35" t="str">
        <f t="shared" si="35"/>
        <v/>
      </c>
      <c r="AA261" s="36" t="str">
        <f t="shared" si="30"/>
        <v/>
      </c>
      <c r="AC261" s="41" t="str">
        <f>IF($B261="", "", IF(OR($B261&lt;'Intro &amp; Setup'!$BM$3, $B261&gt;'Intro &amp; Setup'!$BM$5), "X", ""))</f>
        <v/>
      </c>
      <c r="AE261" s="41" t="str">
        <f t="shared" si="31"/>
        <v/>
      </c>
      <c r="AG261" s="41" t="str">
        <f>IF($F261="", "", IF(COUNTIF('Intro &amp; Setup'!$T$17:$T$26, $F261)=0, "X", ""))</f>
        <v/>
      </c>
      <c r="AI261" s="41" t="str">
        <f t="shared" si="32"/>
        <v/>
      </c>
    </row>
    <row r="262" spans="1:35" x14ac:dyDescent="0.25">
      <c r="A262" s="21"/>
      <c r="B262" s="238"/>
      <c r="C262" s="239"/>
      <c r="D262" s="239"/>
      <c r="E262" s="239"/>
      <c r="F262" s="240"/>
      <c r="G262" s="239"/>
      <c r="H262" s="241"/>
      <c r="I262" s="21"/>
      <c r="L262" s="68" t="str">
        <f t="shared" si="33"/>
        <v/>
      </c>
      <c r="N262" s="71" t="str">
        <f>IF($L262="", "", IFERROR(INDEX('Intro &amp; Setup'!$J$23:$J$32, MATCH($L262, 'Intro &amp; Setup'!$B$23:$B$32, 0)), ""))</f>
        <v/>
      </c>
      <c r="O262" s="71" t="str">
        <f>IF($L262="", "", IFERROR(INDEX('Intro &amp; Setup'!$N$23:$N$32, MATCH($L262, 'Intro &amp; Setup'!$B$23:$B$32, 0)), ""))</f>
        <v/>
      </c>
      <c r="Q262" s="63" t="str">
        <f>IF($H262="", "", SUM($H$11:$H262))</f>
        <v/>
      </c>
      <c r="R262" s="28" t="str">
        <f>IF($L262="", "", SUMIF($L$11:$L262, $L262, $H$11:$H262))</f>
        <v/>
      </c>
      <c r="S262" s="27" t="str">
        <f>IF('Intro &amp; Setup'!$BM$13='Intro &amp; Setup'!$BM$12, $R262, $Q262)</f>
        <v/>
      </c>
      <c r="T262" s="28" t="str">
        <f t="shared" si="27"/>
        <v/>
      </c>
      <c r="U262" s="8" t="str">
        <f t="shared" si="28"/>
        <v/>
      </c>
      <c r="V262" s="28" t="str">
        <f>IF($T262="", "", $T262-SUM($V$11:$V261))</f>
        <v/>
      </c>
      <c r="W262" s="28" t="str">
        <f>IF($U262="", "", $U262-SUM($W$11:$W261))</f>
        <v/>
      </c>
      <c r="X262" s="28" t="str">
        <f t="shared" si="29"/>
        <v/>
      </c>
      <c r="Y262" s="34" t="str">
        <f t="shared" si="34"/>
        <v/>
      </c>
      <c r="Z262" s="35" t="str">
        <f t="shared" si="35"/>
        <v/>
      </c>
      <c r="AA262" s="36" t="str">
        <f t="shared" si="30"/>
        <v/>
      </c>
      <c r="AC262" s="41" t="str">
        <f>IF($B262="", "", IF(OR($B262&lt;'Intro &amp; Setup'!$BM$3, $B262&gt;'Intro &amp; Setup'!$BM$5), "X", ""))</f>
        <v/>
      </c>
      <c r="AE262" s="41" t="str">
        <f t="shared" si="31"/>
        <v/>
      </c>
      <c r="AG262" s="41" t="str">
        <f>IF($F262="", "", IF(COUNTIF('Intro &amp; Setup'!$T$17:$T$26, $F262)=0, "X", ""))</f>
        <v/>
      </c>
      <c r="AI262" s="41" t="str">
        <f t="shared" si="32"/>
        <v/>
      </c>
    </row>
    <row r="263" spans="1:35" x14ac:dyDescent="0.25">
      <c r="A263" s="21"/>
      <c r="B263" s="238"/>
      <c r="C263" s="239"/>
      <c r="D263" s="239"/>
      <c r="E263" s="239"/>
      <c r="F263" s="240"/>
      <c r="G263" s="239"/>
      <c r="H263" s="241"/>
      <c r="I263" s="21"/>
      <c r="L263" s="68" t="str">
        <f t="shared" si="33"/>
        <v/>
      </c>
      <c r="N263" s="71" t="str">
        <f>IF($L263="", "", IFERROR(INDEX('Intro &amp; Setup'!$J$23:$J$32, MATCH($L263, 'Intro &amp; Setup'!$B$23:$B$32, 0)), ""))</f>
        <v/>
      </c>
      <c r="O263" s="71" t="str">
        <f>IF($L263="", "", IFERROR(INDEX('Intro &amp; Setup'!$N$23:$N$32, MATCH($L263, 'Intro &amp; Setup'!$B$23:$B$32, 0)), ""))</f>
        <v/>
      </c>
      <c r="Q263" s="63" t="str">
        <f>IF($H263="", "", SUM($H$11:$H263))</f>
        <v/>
      </c>
      <c r="R263" s="28" t="str">
        <f>IF($L263="", "", SUMIF($L$11:$L263, $L263, $H$11:$H263))</f>
        <v/>
      </c>
      <c r="S263" s="27" t="str">
        <f>IF('Intro &amp; Setup'!$BM$13='Intro &amp; Setup'!$BM$12, $R263, $Q263)</f>
        <v/>
      </c>
      <c r="T263" s="28" t="str">
        <f t="shared" si="27"/>
        <v/>
      </c>
      <c r="U263" s="8" t="str">
        <f t="shared" si="28"/>
        <v/>
      </c>
      <c r="V263" s="28" t="str">
        <f>IF($T263="", "", $T263-SUM($V$11:$V262))</f>
        <v/>
      </c>
      <c r="W263" s="28" t="str">
        <f>IF($U263="", "", $U263-SUM($W$11:$W262))</f>
        <v/>
      </c>
      <c r="X263" s="28" t="str">
        <f t="shared" si="29"/>
        <v/>
      </c>
      <c r="Y263" s="34" t="str">
        <f t="shared" si="34"/>
        <v/>
      </c>
      <c r="Z263" s="35" t="str">
        <f t="shared" si="35"/>
        <v/>
      </c>
      <c r="AA263" s="36" t="str">
        <f t="shared" si="30"/>
        <v/>
      </c>
      <c r="AC263" s="41" t="str">
        <f>IF($B263="", "", IF(OR($B263&lt;'Intro &amp; Setup'!$BM$3, $B263&gt;'Intro &amp; Setup'!$BM$5), "X", ""))</f>
        <v/>
      </c>
      <c r="AE263" s="41" t="str">
        <f t="shared" si="31"/>
        <v/>
      </c>
      <c r="AG263" s="41" t="str">
        <f>IF($F263="", "", IF(COUNTIF('Intro &amp; Setup'!$T$17:$T$26, $F263)=0, "X", ""))</f>
        <v/>
      </c>
      <c r="AI263" s="41" t="str">
        <f t="shared" si="32"/>
        <v/>
      </c>
    </row>
    <row r="264" spans="1:35" x14ac:dyDescent="0.25">
      <c r="A264" s="21"/>
      <c r="B264" s="238"/>
      <c r="C264" s="239"/>
      <c r="D264" s="239"/>
      <c r="E264" s="239"/>
      <c r="F264" s="240"/>
      <c r="G264" s="239"/>
      <c r="H264" s="241"/>
      <c r="I264" s="21"/>
      <c r="L264" s="68" t="str">
        <f t="shared" si="33"/>
        <v/>
      </c>
      <c r="N264" s="71" t="str">
        <f>IF($L264="", "", IFERROR(INDEX('Intro &amp; Setup'!$J$23:$J$32, MATCH($L264, 'Intro &amp; Setup'!$B$23:$B$32, 0)), ""))</f>
        <v/>
      </c>
      <c r="O264" s="71" t="str">
        <f>IF($L264="", "", IFERROR(INDEX('Intro &amp; Setup'!$N$23:$N$32, MATCH($L264, 'Intro &amp; Setup'!$B$23:$B$32, 0)), ""))</f>
        <v/>
      </c>
      <c r="Q264" s="63" t="str">
        <f>IF($H264="", "", SUM($H$11:$H264))</f>
        <v/>
      </c>
      <c r="R264" s="28" t="str">
        <f>IF($L264="", "", SUMIF($L$11:$L264, $L264, $H$11:$H264))</f>
        <v/>
      </c>
      <c r="S264" s="27" t="str">
        <f>IF('Intro &amp; Setup'!$BM$13='Intro &amp; Setup'!$BM$12, $R264, $Q264)</f>
        <v/>
      </c>
      <c r="T264" s="28" t="str">
        <f t="shared" si="27"/>
        <v/>
      </c>
      <c r="U264" s="8" t="str">
        <f t="shared" si="28"/>
        <v/>
      </c>
      <c r="V264" s="28" t="str">
        <f>IF($T264="", "", $T264-SUM($V$11:$V263))</f>
        <v/>
      </c>
      <c r="W264" s="28" t="str">
        <f>IF($U264="", "", $U264-SUM($W$11:$W263))</f>
        <v/>
      </c>
      <c r="X264" s="28" t="str">
        <f t="shared" si="29"/>
        <v/>
      </c>
      <c r="Y264" s="34" t="str">
        <f t="shared" si="34"/>
        <v/>
      </c>
      <c r="Z264" s="35" t="str">
        <f t="shared" si="35"/>
        <v/>
      </c>
      <c r="AA264" s="36" t="str">
        <f t="shared" si="30"/>
        <v/>
      </c>
      <c r="AC264" s="41" t="str">
        <f>IF($B264="", "", IF(OR($B264&lt;'Intro &amp; Setup'!$BM$3, $B264&gt;'Intro &amp; Setup'!$BM$5), "X", ""))</f>
        <v/>
      </c>
      <c r="AE264" s="41" t="str">
        <f t="shared" si="31"/>
        <v/>
      </c>
      <c r="AG264" s="41" t="str">
        <f>IF($F264="", "", IF(COUNTIF('Intro &amp; Setup'!$T$17:$T$26, $F264)=0, "X", ""))</f>
        <v/>
      </c>
      <c r="AI264" s="41" t="str">
        <f t="shared" si="32"/>
        <v/>
      </c>
    </row>
    <row r="265" spans="1:35" x14ac:dyDescent="0.25">
      <c r="A265" s="21"/>
      <c r="B265" s="238"/>
      <c r="C265" s="239"/>
      <c r="D265" s="239"/>
      <c r="E265" s="239"/>
      <c r="F265" s="240"/>
      <c r="G265" s="239"/>
      <c r="H265" s="241"/>
      <c r="I265" s="21"/>
      <c r="L265" s="68" t="str">
        <f t="shared" si="33"/>
        <v/>
      </c>
      <c r="N265" s="71" t="str">
        <f>IF($L265="", "", IFERROR(INDEX('Intro &amp; Setup'!$J$23:$J$32, MATCH($L265, 'Intro &amp; Setup'!$B$23:$B$32, 0)), ""))</f>
        <v/>
      </c>
      <c r="O265" s="71" t="str">
        <f>IF($L265="", "", IFERROR(INDEX('Intro &amp; Setup'!$N$23:$N$32, MATCH($L265, 'Intro &amp; Setup'!$B$23:$B$32, 0)), ""))</f>
        <v/>
      </c>
      <c r="Q265" s="63" t="str">
        <f>IF($H265="", "", SUM($H$11:$H265))</f>
        <v/>
      </c>
      <c r="R265" s="28" t="str">
        <f>IF($L265="", "", SUMIF($L$11:$L265, $L265, $H$11:$H265))</f>
        <v/>
      </c>
      <c r="S265" s="27" t="str">
        <f>IF('Intro &amp; Setup'!$BM$13='Intro &amp; Setup'!$BM$12, $R265, $Q265)</f>
        <v/>
      </c>
      <c r="T265" s="28" t="str">
        <f t="shared" si="27"/>
        <v/>
      </c>
      <c r="U265" s="8" t="str">
        <f t="shared" si="28"/>
        <v/>
      </c>
      <c r="V265" s="28" t="str">
        <f>IF($T265="", "", $T265-SUM($V$11:$V264))</f>
        <v/>
      </c>
      <c r="W265" s="28" t="str">
        <f>IF($U265="", "", $U265-SUM($W$11:$W264))</f>
        <v/>
      </c>
      <c r="X265" s="28" t="str">
        <f t="shared" si="29"/>
        <v/>
      </c>
      <c r="Y265" s="34" t="str">
        <f t="shared" si="34"/>
        <v/>
      </c>
      <c r="Z265" s="35" t="str">
        <f t="shared" si="35"/>
        <v/>
      </c>
      <c r="AA265" s="36" t="str">
        <f t="shared" si="30"/>
        <v/>
      </c>
      <c r="AC265" s="41" t="str">
        <f>IF($B265="", "", IF(OR($B265&lt;'Intro &amp; Setup'!$BM$3, $B265&gt;'Intro &amp; Setup'!$BM$5), "X", ""))</f>
        <v/>
      </c>
      <c r="AE265" s="41" t="str">
        <f t="shared" si="31"/>
        <v/>
      </c>
      <c r="AG265" s="41" t="str">
        <f>IF($F265="", "", IF(COUNTIF('Intro &amp; Setup'!$T$17:$T$26, $F265)=0, "X", ""))</f>
        <v/>
      </c>
      <c r="AI265" s="41" t="str">
        <f t="shared" si="32"/>
        <v/>
      </c>
    </row>
    <row r="266" spans="1:35" x14ac:dyDescent="0.25">
      <c r="A266" s="21"/>
      <c r="B266" s="238"/>
      <c r="C266" s="239"/>
      <c r="D266" s="239"/>
      <c r="E266" s="239"/>
      <c r="F266" s="240"/>
      <c r="G266" s="239"/>
      <c r="H266" s="241"/>
      <c r="I266" s="21"/>
      <c r="L266" s="68" t="str">
        <f t="shared" si="33"/>
        <v/>
      </c>
      <c r="N266" s="71" t="str">
        <f>IF($L266="", "", IFERROR(INDEX('Intro &amp; Setup'!$J$23:$J$32, MATCH($L266, 'Intro &amp; Setup'!$B$23:$B$32, 0)), ""))</f>
        <v/>
      </c>
      <c r="O266" s="71" t="str">
        <f>IF($L266="", "", IFERROR(INDEX('Intro &amp; Setup'!$N$23:$N$32, MATCH($L266, 'Intro &amp; Setup'!$B$23:$B$32, 0)), ""))</f>
        <v/>
      </c>
      <c r="Q266" s="63" t="str">
        <f>IF($H266="", "", SUM($H$11:$H266))</f>
        <v/>
      </c>
      <c r="R266" s="28" t="str">
        <f>IF($L266="", "", SUMIF($L$11:$L266, $L266, $H$11:$H266))</f>
        <v/>
      </c>
      <c r="S266" s="27" t="str">
        <f>IF('Intro &amp; Setup'!$BM$13='Intro &amp; Setup'!$BM$12, $R266, $Q266)</f>
        <v/>
      </c>
      <c r="T266" s="28" t="str">
        <f t="shared" si="27"/>
        <v/>
      </c>
      <c r="U266" s="8" t="str">
        <f t="shared" si="28"/>
        <v/>
      </c>
      <c r="V266" s="28" t="str">
        <f>IF($T266="", "", $T266-SUM($V$11:$V265))</f>
        <v/>
      </c>
      <c r="W266" s="28" t="str">
        <f>IF($U266="", "", $U266-SUM($W$11:$W265))</f>
        <v/>
      </c>
      <c r="X266" s="28" t="str">
        <f t="shared" si="29"/>
        <v/>
      </c>
      <c r="Y266" s="34" t="str">
        <f t="shared" si="34"/>
        <v/>
      </c>
      <c r="Z266" s="35" t="str">
        <f t="shared" si="35"/>
        <v/>
      </c>
      <c r="AA266" s="36" t="str">
        <f t="shared" si="30"/>
        <v/>
      </c>
      <c r="AC266" s="41" t="str">
        <f>IF($B266="", "", IF(OR($B266&lt;'Intro &amp; Setup'!$BM$3, $B266&gt;'Intro &amp; Setup'!$BM$5), "X", ""))</f>
        <v/>
      </c>
      <c r="AE266" s="41" t="str">
        <f t="shared" si="31"/>
        <v/>
      </c>
      <c r="AG266" s="41" t="str">
        <f>IF($F266="", "", IF(COUNTIF('Intro &amp; Setup'!$T$17:$T$26, $F266)=0, "X", ""))</f>
        <v/>
      </c>
      <c r="AI266" s="41" t="str">
        <f t="shared" si="32"/>
        <v/>
      </c>
    </row>
    <row r="267" spans="1:35" x14ac:dyDescent="0.25">
      <c r="A267" s="21"/>
      <c r="B267" s="238"/>
      <c r="C267" s="239"/>
      <c r="D267" s="239"/>
      <c r="E267" s="239"/>
      <c r="F267" s="240"/>
      <c r="G267" s="239"/>
      <c r="H267" s="241"/>
      <c r="I267" s="21"/>
      <c r="L267" s="68" t="str">
        <f t="shared" si="33"/>
        <v/>
      </c>
      <c r="N267" s="71" t="str">
        <f>IF($L267="", "", IFERROR(INDEX('Intro &amp; Setup'!$J$23:$J$32, MATCH($L267, 'Intro &amp; Setup'!$B$23:$B$32, 0)), ""))</f>
        <v/>
      </c>
      <c r="O267" s="71" t="str">
        <f>IF($L267="", "", IFERROR(INDEX('Intro &amp; Setup'!$N$23:$N$32, MATCH($L267, 'Intro &amp; Setup'!$B$23:$B$32, 0)), ""))</f>
        <v/>
      </c>
      <c r="Q267" s="63" t="str">
        <f>IF($H267="", "", SUM($H$11:$H267))</f>
        <v/>
      </c>
      <c r="R267" s="28" t="str">
        <f>IF($L267="", "", SUMIF($L$11:$L267, $L267, $H$11:$H267))</f>
        <v/>
      </c>
      <c r="S267" s="27" t="str">
        <f>IF('Intro &amp; Setup'!$BM$13='Intro &amp; Setup'!$BM$12, $R267, $Q267)</f>
        <v/>
      </c>
      <c r="T267" s="28" t="str">
        <f t="shared" ref="T267:T330" si="36">IF($S267="", "", IF($S267&lt;=$T$4, $S267, $T$4))</f>
        <v/>
      </c>
      <c r="U267" s="8" t="str">
        <f t="shared" ref="U267:U330" si="37">IF($S267="", "", IF($S267&lt;=$T$4, 0, $S267-$T$4))</f>
        <v/>
      </c>
      <c r="V267" s="28" t="str">
        <f>IF($T267="", "", $T267-SUM($V$11:$V266))</f>
        <v/>
      </c>
      <c r="W267" s="28" t="str">
        <f>IF($U267="", "", $U267-SUM($W$11:$W266))</f>
        <v/>
      </c>
      <c r="X267" s="28" t="str">
        <f t="shared" ref="X267:X330" si="38">IF($H267="", "", SUM($V267:$W267))</f>
        <v/>
      </c>
      <c r="Y267" s="34" t="str">
        <f t="shared" si="34"/>
        <v/>
      </c>
      <c r="Z267" s="35" t="str">
        <f t="shared" si="35"/>
        <v/>
      </c>
      <c r="AA267" s="36" t="str">
        <f t="shared" ref="AA267:AA330" si="39">IF($H267="", "", SUM($Y267:$Z267))</f>
        <v/>
      </c>
      <c r="AC267" s="41" t="str">
        <f>IF($B267="", "", IF(OR($B267&lt;'Intro &amp; Setup'!$BM$3, $B267&gt;'Intro &amp; Setup'!$BM$5), "X", ""))</f>
        <v/>
      </c>
      <c r="AE267" s="41" t="str">
        <f t="shared" ref="AE267:AE330" si="40">IF(B267="", "", TEXT(B267, "mmm yyyy"))</f>
        <v/>
      </c>
      <c r="AG267" s="41" t="str">
        <f>IF($F267="", "", IF(COUNTIF('Intro &amp; Setup'!$T$17:$T$26, $F267)=0, "X", ""))</f>
        <v/>
      </c>
      <c r="AI267" s="41" t="str">
        <f t="shared" ref="AI267:AI330" si="41">IF($B267="", "", IF(AND(NOT($AE267=""), $F267=""), _xlfn.CONCAT($AE267, " - ", $AI$9), _xlfn.CONCAT($AE267, " - ", $F267)))</f>
        <v/>
      </c>
    </row>
    <row r="268" spans="1:35" x14ac:dyDescent="0.25">
      <c r="A268" s="21"/>
      <c r="B268" s="238"/>
      <c r="C268" s="239"/>
      <c r="D268" s="239"/>
      <c r="E268" s="239"/>
      <c r="F268" s="240"/>
      <c r="G268" s="239"/>
      <c r="H268" s="241"/>
      <c r="I268" s="21"/>
      <c r="L268" s="68" t="str">
        <f t="shared" ref="L268:L331" si="42">IF($H268="", "", IF($E268="", IF($E$3="", "", $E$3), $E268))</f>
        <v/>
      </c>
      <c r="N268" s="71" t="str">
        <f>IF($L268="", "", IFERROR(INDEX('Intro &amp; Setup'!$J$23:$J$32, MATCH($L268, 'Intro &amp; Setup'!$B$23:$B$32, 0)), ""))</f>
        <v/>
      </c>
      <c r="O268" s="71" t="str">
        <f>IF($L268="", "", IFERROR(INDEX('Intro &amp; Setup'!$N$23:$N$32, MATCH($L268, 'Intro &amp; Setup'!$B$23:$B$32, 0)), ""))</f>
        <v/>
      </c>
      <c r="Q268" s="63" t="str">
        <f>IF($H268="", "", SUM($H$11:$H268))</f>
        <v/>
      </c>
      <c r="R268" s="28" t="str">
        <f>IF($L268="", "", SUMIF($L$11:$L268, $L268, $H$11:$H268))</f>
        <v/>
      </c>
      <c r="S268" s="27" t="str">
        <f>IF('Intro &amp; Setup'!$BM$13='Intro &amp; Setup'!$BM$12, $R268, $Q268)</f>
        <v/>
      </c>
      <c r="T268" s="28" t="str">
        <f t="shared" si="36"/>
        <v/>
      </c>
      <c r="U268" s="8" t="str">
        <f t="shared" si="37"/>
        <v/>
      </c>
      <c r="V268" s="28" t="str">
        <f>IF($T268="", "", $T268-SUM($V$11:$V267))</f>
        <v/>
      </c>
      <c r="W268" s="28" t="str">
        <f>IF($U268="", "", $U268-SUM($W$11:$W267))</f>
        <v/>
      </c>
      <c r="X268" s="28" t="str">
        <f t="shared" si="38"/>
        <v/>
      </c>
      <c r="Y268" s="34" t="str">
        <f t="shared" ref="Y268:Y331" si="43">IF($H268="", "", $V268*$N268)</f>
        <v/>
      </c>
      <c r="Z268" s="35" t="str">
        <f t="shared" ref="Z268:Z331" si="44">IF($H268="", "", $W268*$O268)</f>
        <v/>
      </c>
      <c r="AA268" s="36" t="str">
        <f t="shared" si="39"/>
        <v/>
      </c>
      <c r="AC268" s="41" t="str">
        <f>IF($B268="", "", IF(OR($B268&lt;'Intro &amp; Setup'!$BM$3, $B268&gt;'Intro &amp; Setup'!$BM$5), "X", ""))</f>
        <v/>
      </c>
      <c r="AE268" s="41" t="str">
        <f t="shared" si="40"/>
        <v/>
      </c>
      <c r="AG268" s="41" t="str">
        <f>IF($F268="", "", IF(COUNTIF('Intro &amp; Setup'!$T$17:$T$26, $F268)=0, "X", ""))</f>
        <v/>
      </c>
      <c r="AI268" s="41" t="str">
        <f t="shared" si="41"/>
        <v/>
      </c>
    </row>
    <row r="269" spans="1:35" x14ac:dyDescent="0.25">
      <c r="A269" s="21"/>
      <c r="B269" s="238"/>
      <c r="C269" s="239"/>
      <c r="D269" s="239"/>
      <c r="E269" s="239"/>
      <c r="F269" s="240"/>
      <c r="G269" s="239"/>
      <c r="H269" s="241"/>
      <c r="I269" s="21"/>
      <c r="L269" s="68" t="str">
        <f t="shared" si="42"/>
        <v/>
      </c>
      <c r="N269" s="71" t="str">
        <f>IF($L269="", "", IFERROR(INDEX('Intro &amp; Setup'!$J$23:$J$32, MATCH($L269, 'Intro &amp; Setup'!$B$23:$B$32, 0)), ""))</f>
        <v/>
      </c>
      <c r="O269" s="71" t="str">
        <f>IF($L269="", "", IFERROR(INDEX('Intro &amp; Setup'!$N$23:$N$32, MATCH($L269, 'Intro &amp; Setup'!$B$23:$B$32, 0)), ""))</f>
        <v/>
      </c>
      <c r="Q269" s="63" t="str">
        <f>IF($H269="", "", SUM($H$11:$H269))</f>
        <v/>
      </c>
      <c r="R269" s="28" t="str">
        <f>IF($L269="", "", SUMIF($L$11:$L269, $L269, $H$11:$H269))</f>
        <v/>
      </c>
      <c r="S269" s="27" t="str">
        <f>IF('Intro &amp; Setup'!$BM$13='Intro &amp; Setup'!$BM$12, $R269, $Q269)</f>
        <v/>
      </c>
      <c r="T269" s="28" t="str">
        <f t="shared" si="36"/>
        <v/>
      </c>
      <c r="U269" s="8" t="str">
        <f t="shared" si="37"/>
        <v/>
      </c>
      <c r="V269" s="28" t="str">
        <f>IF($T269="", "", $T269-SUM($V$11:$V268))</f>
        <v/>
      </c>
      <c r="W269" s="28" t="str">
        <f>IF($U269="", "", $U269-SUM($W$11:$W268))</f>
        <v/>
      </c>
      <c r="X269" s="28" t="str">
        <f t="shared" si="38"/>
        <v/>
      </c>
      <c r="Y269" s="34" t="str">
        <f t="shared" si="43"/>
        <v/>
      </c>
      <c r="Z269" s="35" t="str">
        <f t="shared" si="44"/>
        <v/>
      </c>
      <c r="AA269" s="36" t="str">
        <f t="shared" si="39"/>
        <v/>
      </c>
      <c r="AC269" s="41" t="str">
        <f>IF($B269="", "", IF(OR($B269&lt;'Intro &amp; Setup'!$BM$3, $B269&gt;'Intro &amp; Setup'!$BM$5), "X", ""))</f>
        <v/>
      </c>
      <c r="AE269" s="41" t="str">
        <f t="shared" si="40"/>
        <v/>
      </c>
      <c r="AG269" s="41" t="str">
        <f>IF($F269="", "", IF(COUNTIF('Intro &amp; Setup'!$T$17:$T$26, $F269)=0, "X", ""))</f>
        <v/>
      </c>
      <c r="AI269" s="41" t="str">
        <f t="shared" si="41"/>
        <v/>
      </c>
    </row>
    <row r="270" spans="1:35" x14ac:dyDescent="0.25">
      <c r="A270" s="21"/>
      <c r="B270" s="238"/>
      <c r="C270" s="239"/>
      <c r="D270" s="239"/>
      <c r="E270" s="239"/>
      <c r="F270" s="240"/>
      <c r="G270" s="239"/>
      <c r="H270" s="241"/>
      <c r="I270" s="21"/>
      <c r="L270" s="68" t="str">
        <f t="shared" si="42"/>
        <v/>
      </c>
      <c r="N270" s="71" t="str">
        <f>IF($L270="", "", IFERROR(INDEX('Intro &amp; Setup'!$J$23:$J$32, MATCH($L270, 'Intro &amp; Setup'!$B$23:$B$32, 0)), ""))</f>
        <v/>
      </c>
      <c r="O270" s="71" t="str">
        <f>IF($L270="", "", IFERROR(INDEX('Intro &amp; Setup'!$N$23:$N$32, MATCH($L270, 'Intro &amp; Setup'!$B$23:$B$32, 0)), ""))</f>
        <v/>
      </c>
      <c r="Q270" s="63" t="str">
        <f>IF($H270="", "", SUM($H$11:$H270))</f>
        <v/>
      </c>
      <c r="R270" s="28" t="str">
        <f>IF($L270="", "", SUMIF($L$11:$L270, $L270, $H$11:$H270))</f>
        <v/>
      </c>
      <c r="S270" s="27" t="str">
        <f>IF('Intro &amp; Setup'!$BM$13='Intro &amp; Setup'!$BM$12, $R270, $Q270)</f>
        <v/>
      </c>
      <c r="T270" s="28" t="str">
        <f t="shared" si="36"/>
        <v/>
      </c>
      <c r="U270" s="8" t="str">
        <f t="shared" si="37"/>
        <v/>
      </c>
      <c r="V270" s="28" t="str">
        <f>IF($T270="", "", $T270-SUM($V$11:$V269))</f>
        <v/>
      </c>
      <c r="W270" s="28" t="str">
        <f>IF($U270="", "", $U270-SUM($W$11:$W269))</f>
        <v/>
      </c>
      <c r="X270" s="28" t="str">
        <f t="shared" si="38"/>
        <v/>
      </c>
      <c r="Y270" s="34" t="str">
        <f t="shared" si="43"/>
        <v/>
      </c>
      <c r="Z270" s="35" t="str">
        <f t="shared" si="44"/>
        <v/>
      </c>
      <c r="AA270" s="36" t="str">
        <f t="shared" si="39"/>
        <v/>
      </c>
      <c r="AC270" s="41" t="str">
        <f>IF($B270="", "", IF(OR($B270&lt;'Intro &amp; Setup'!$BM$3, $B270&gt;'Intro &amp; Setup'!$BM$5), "X", ""))</f>
        <v/>
      </c>
      <c r="AE270" s="41" t="str">
        <f t="shared" si="40"/>
        <v/>
      </c>
      <c r="AG270" s="41" t="str">
        <f>IF($F270="", "", IF(COUNTIF('Intro &amp; Setup'!$T$17:$T$26, $F270)=0, "X", ""))</f>
        <v/>
      </c>
      <c r="AI270" s="41" t="str">
        <f t="shared" si="41"/>
        <v/>
      </c>
    </row>
    <row r="271" spans="1:35" x14ac:dyDescent="0.25">
      <c r="A271" s="21"/>
      <c r="B271" s="238"/>
      <c r="C271" s="239"/>
      <c r="D271" s="239"/>
      <c r="E271" s="239"/>
      <c r="F271" s="240"/>
      <c r="G271" s="239"/>
      <c r="H271" s="241"/>
      <c r="I271" s="21"/>
      <c r="L271" s="68" t="str">
        <f t="shared" si="42"/>
        <v/>
      </c>
      <c r="N271" s="71" t="str">
        <f>IF($L271="", "", IFERROR(INDEX('Intro &amp; Setup'!$J$23:$J$32, MATCH($L271, 'Intro &amp; Setup'!$B$23:$B$32, 0)), ""))</f>
        <v/>
      </c>
      <c r="O271" s="71" t="str">
        <f>IF($L271="", "", IFERROR(INDEX('Intro &amp; Setup'!$N$23:$N$32, MATCH($L271, 'Intro &amp; Setup'!$B$23:$B$32, 0)), ""))</f>
        <v/>
      </c>
      <c r="Q271" s="63" t="str">
        <f>IF($H271="", "", SUM($H$11:$H271))</f>
        <v/>
      </c>
      <c r="R271" s="28" t="str">
        <f>IF($L271="", "", SUMIF($L$11:$L271, $L271, $H$11:$H271))</f>
        <v/>
      </c>
      <c r="S271" s="27" t="str">
        <f>IF('Intro &amp; Setup'!$BM$13='Intro &amp; Setup'!$BM$12, $R271, $Q271)</f>
        <v/>
      </c>
      <c r="T271" s="28" t="str">
        <f t="shared" si="36"/>
        <v/>
      </c>
      <c r="U271" s="8" t="str">
        <f t="shared" si="37"/>
        <v/>
      </c>
      <c r="V271" s="28" t="str">
        <f>IF($T271="", "", $T271-SUM($V$11:$V270))</f>
        <v/>
      </c>
      <c r="W271" s="28" t="str">
        <f>IF($U271="", "", $U271-SUM($W$11:$W270))</f>
        <v/>
      </c>
      <c r="X271" s="28" t="str">
        <f t="shared" si="38"/>
        <v/>
      </c>
      <c r="Y271" s="34" t="str">
        <f t="shared" si="43"/>
        <v/>
      </c>
      <c r="Z271" s="35" t="str">
        <f t="shared" si="44"/>
        <v/>
      </c>
      <c r="AA271" s="36" t="str">
        <f t="shared" si="39"/>
        <v/>
      </c>
      <c r="AC271" s="41" t="str">
        <f>IF($B271="", "", IF(OR($B271&lt;'Intro &amp; Setup'!$BM$3, $B271&gt;'Intro &amp; Setup'!$BM$5), "X", ""))</f>
        <v/>
      </c>
      <c r="AE271" s="41" t="str">
        <f t="shared" si="40"/>
        <v/>
      </c>
      <c r="AG271" s="41" t="str">
        <f>IF($F271="", "", IF(COUNTIF('Intro &amp; Setup'!$T$17:$T$26, $F271)=0, "X", ""))</f>
        <v/>
      </c>
      <c r="AI271" s="41" t="str">
        <f t="shared" si="41"/>
        <v/>
      </c>
    </row>
    <row r="272" spans="1:35" x14ac:dyDescent="0.25">
      <c r="A272" s="21"/>
      <c r="B272" s="238"/>
      <c r="C272" s="239"/>
      <c r="D272" s="239"/>
      <c r="E272" s="239"/>
      <c r="F272" s="240"/>
      <c r="G272" s="239"/>
      <c r="H272" s="241"/>
      <c r="I272" s="21"/>
      <c r="L272" s="68" t="str">
        <f t="shared" si="42"/>
        <v/>
      </c>
      <c r="N272" s="71" t="str">
        <f>IF($L272="", "", IFERROR(INDEX('Intro &amp; Setup'!$J$23:$J$32, MATCH($L272, 'Intro &amp; Setup'!$B$23:$B$32, 0)), ""))</f>
        <v/>
      </c>
      <c r="O272" s="71" t="str">
        <f>IF($L272="", "", IFERROR(INDEX('Intro &amp; Setup'!$N$23:$N$32, MATCH($L272, 'Intro &amp; Setup'!$B$23:$B$32, 0)), ""))</f>
        <v/>
      </c>
      <c r="Q272" s="63" t="str">
        <f>IF($H272="", "", SUM($H$11:$H272))</f>
        <v/>
      </c>
      <c r="R272" s="28" t="str">
        <f>IF($L272="", "", SUMIF($L$11:$L272, $L272, $H$11:$H272))</f>
        <v/>
      </c>
      <c r="S272" s="27" t="str">
        <f>IF('Intro &amp; Setup'!$BM$13='Intro &amp; Setup'!$BM$12, $R272, $Q272)</f>
        <v/>
      </c>
      <c r="T272" s="28" t="str">
        <f t="shared" si="36"/>
        <v/>
      </c>
      <c r="U272" s="8" t="str">
        <f t="shared" si="37"/>
        <v/>
      </c>
      <c r="V272" s="28" t="str">
        <f>IF($T272="", "", $T272-SUM($V$11:$V271))</f>
        <v/>
      </c>
      <c r="W272" s="28" t="str">
        <f>IF($U272="", "", $U272-SUM($W$11:$W271))</f>
        <v/>
      </c>
      <c r="X272" s="28" t="str">
        <f t="shared" si="38"/>
        <v/>
      </c>
      <c r="Y272" s="34" t="str">
        <f t="shared" si="43"/>
        <v/>
      </c>
      <c r="Z272" s="35" t="str">
        <f t="shared" si="44"/>
        <v/>
      </c>
      <c r="AA272" s="36" t="str">
        <f t="shared" si="39"/>
        <v/>
      </c>
      <c r="AC272" s="41" t="str">
        <f>IF($B272="", "", IF(OR($B272&lt;'Intro &amp; Setup'!$BM$3, $B272&gt;'Intro &amp; Setup'!$BM$5), "X", ""))</f>
        <v/>
      </c>
      <c r="AE272" s="41" t="str">
        <f t="shared" si="40"/>
        <v/>
      </c>
      <c r="AG272" s="41" t="str">
        <f>IF($F272="", "", IF(COUNTIF('Intro &amp; Setup'!$T$17:$T$26, $F272)=0, "X", ""))</f>
        <v/>
      </c>
      <c r="AI272" s="41" t="str">
        <f t="shared" si="41"/>
        <v/>
      </c>
    </row>
    <row r="273" spans="1:35" x14ac:dyDescent="0.25">
      <c r="A273" s="21"/>
      <c r="B273" s="238"/>
      <c r="C273" s="239"/>
      <c r="D273" s="239"/>
      <c r="E273" s="239"/>
      <c r="F273" s="240"/>
      <c r="G273" s="239"/>
      <c r="H273" s="241"/>
      <c r="I273" s="21"/>
      <c r="L273" s="68" t="str">
        <f t="shared" si="42"/>
        <v/>
      </c>
      <c r="N273" s="71" t="str">
        <f>IF($L273="", "", IFERROR(INDEX('Intro &amp; Setup'!$J$23:$J$32, MATCH($L273, 'Intro &amp; Setup'!$B$23:$B$32, 0)), ""))</f>
        <v/>
      </c>
      <c r="O273" s="71" t="str">
        <f>IF($L273="", "", IFERROR(INDEX('Intro &amp; Setup'!$N$23:$N$32, MATCH($L273, 'Intro &amp; Setup'!$B$23:$B$32, 0)), ""))</f>
        <v/>
      </c>
      <c r="Q273" s="63" t="str">
        <f>IF($H273="", "", SUM($H$11:$H273))</f>
        <v/>
      </c>
      <c r="R273" s="28" t="str">
        <f>IF($L273="", "", SUMIF($L$11:$L273, $L273, $H$11:$H273))</f>
        <v/>
      </c>
      <c r="S273" s="27" t="str">
        <f>IF('Intro &amp; Setup'!$BM$13='Intro &amp; Setup'!$BM$12, $R273, $Q273)</f>
        <v/>
      </c>
      <c r="T273" s="28" t="str">
        <f t="shared" si="36"/>
        <v/>
      </c>
      <c r="U273" s="8" t="str">
        <f t="shared" si="37"/>
        <v/>
      </c>
      <c r="V273" s="28" t="str">
        <f>IF($T273="", "", $T273-SUM($V$11:$V272))</f>
        <v/>
      </c>
      <c r="W273" s="28" t="str">
        <f>IF($U273="", "", $U273-SUM($W$11:$W272))</f>
        <v/>
      </c>
      <c r="X273" s="28" t="str">
        <f t="shared" si="38"/>
        <v/>
      </c>
      <c r="Y273" s="34" t="str">
        <f t="shared" si="43"/>
        <v/>
      </c>
      <c r="Z273" s="35" t="str">
        <f t="shared" si="44"/>
        <v/>
      </c>
      <c r="AA273" s="36" t="str">
        <f t="shared" si="39"/>
        <v/>
      </c>
      <c r="AC273" s="41" t="str">
        <f>IF($B273="", "", IF(OR($B273&lt;'Intro &amp; Setup'!$BM$3, $B273&gt;'Intro &amp; Setup'!$BM$5), "X", ""))</f>
        <v/>
      </c>
      <c r="AE273" s="41" t="str">
        <f t="shared" si="40"/>
        <v/>
      </c>
      <c r="AG273" s="41" t="str">
        <f>IF($F273="", "", IF(COUNTIF('Intro &amp; Setup'!$T$17:$T$26, $F273)=0, "X", ""))</f>
        <v/>
      </c>
      <c r="AI273" s="41" t="str">
        <f t="shared" si="41"/>
        <v/>
      </c>
    </row>
    <row r="274" spans="1:35" x14ac:dyDescent="0.25">
      <c r="A274" s="21"/>
      <c r="B274" s="238"/>
      <c r="C274" s="239"/>
      <c r="D274" s="239"/>
      <c r="E274" s="239"/>
      <c r="F274" s="240"/>
      <c r="G274" s="239"/>
      <c r="H274" s="241"/>
      <c r="I274" s="21"/>
      <c r="L274" s="68" t="str">
        <f t="shared" si="42"/>
        <v/>
      </c>
      <c r="N274" s="71" t="str">
        <f>IF($L274="", "", IFERROR(INDEX('Intro &amp; Setup'!$J$23:$J$32, MATCH($L274, 'Intro &amp; Setup'!$B$23:$B$32, 0)), ""))</f>
        <v/>
      </c>
      <c r="O274" s="71" t="str">
        <f>IF($L274="", "", IFERROR(INDEX('Intro &amp; Setup'!$N$23:$N$32, MATCH($L274, 'Intro &amp; Setup'!$B$23:$B$32, 0)), ""))</f>
        <v/>
      </c>
      <c r="Q274" s="63" t="str">
        <f>IF($H274="", "", SUM($H$11:$H274))</f>
        <v/>
      </c>
      <c r="R274" s="28" t="str">
        <f>IF($L274="", "", SUMIF($L$11:$L274, $L274, $H$11:$H274))</f>
        <v/>
      </c>
      <c r="S274" s="27" t="str">
        <f>IF('Intro &amp; Setup'!$BM$13='Intro &amp; Setup'!$BM$12, $R274, $Q274)</f>
        <v/>
      </c>
      <c r="T274" s="28" t="str">
        <f t="shared" si="36"/>
        <v/>
      </c>
      <c r="U274" s="8" t="str">
        <f t="shared" si="37"/>
        <v/>
      </c>
      <c r="V274" s="28" t="str">
        <f>IF($T274="", "", $T274-SUM($V$11:$V273))</f>
        <v/>
      </c>
      <c r="W274" s="28" t="str">
        <f>IF($U274="", "", $U274-SUM($W$11:$W273))</f>
        <v/>
      </c>
      <c r="X274" s="28" t="str">
        <f t="shared" si="38"/>
        <v/>
      </c>
      <c r="Y274" s="34" t="str">
        <f t="shared" si="43"/>
        <v/>
      </c>
      <c r="Z274" s="35" t="str">
        <f t="shared" si="44"/>
        <v/>
      </c>
      <c r="AA274" s="36" t="str">
        <f t="shared" si="39"/>
        <v/>
      </c>
      <c r="AC274" s="41" t="str">
        <f>IF($B274="", "", IF(OR($B274&lt;'Intro &amp; Setup'!$BM$3, $B274&gt;'Intro &amp; Setup'!$BM$5), "X", ""))</f>
        <v/>
      </c>
      <c r="AE274" s="41" t="str">
        <f t="shared" si="40"/>
        <v/>
      </c>
      <c r="AG274" s="41" t="str">
        <f>IF($F274="", "", IF(COUNTIF('Intro &amp; Setup'!$T$17:$T$26, $F274)=0, "X", ""))</f>
        <v/>
      </c>
      <c r="AI274" s="41" t="str">
        <f t="shared" si="41"/>
        <v/>
      </c>
    </row>
    <row r="275" spans="1:35" x14ac:dyDescent="0.25">
      <c r="A275" s="21"/>
      <c r="B275" s="238"/>
      <c r="C275" s="239"/>
      <c r="D275" s="239"/>
      <c r="E275" s="239"/>
      <c r="F275" s="240"/>
      <c r="G275" s="239"/>
      <c r="H275" s="241"/>
      <c r="I275" s="21"/>
      <c r="L275" s="68" t="str">
        <f t="shared" si="42"/>
        <v/>
      </c>
      <c r="N275" s="71" t="str">
        <f>IF($L275="", "", IFERROR(INDEX('Intro &amp; Setup'!$J$23:$J$32, MATCH($L275, 'Intro &amp; Setup'!$B$23:$B$32, 0)), ""))</f>
        <v/>
      </c>
      <c r="O275" s="71" t="str">
        <f>IF($L275="", "", IFERROR(INDEX('Intro &amp; Setup'!$N$23:$N$32, MATCH($L275, 'Intro &amp; Setup'!$B$23:$B$32, 0)), ""))</f>
        <v/>
      </c>
      <c r="Q275" s="63" t="str">
        <f>IF($H275="", "", SUM($H$11:$H275))</f>
        <v/>
      </c>
      <c r="R275" s="28" t="str">
        <f>IF($L275="", "", SUMIF($L$11:$L275, $L275, $H$11:$H275))</f>
        <v/>
      </c>
      <c r="S275" s="27" t="str">
        <f>IF('Intro &amp; Setup'!$BM$13='Intro &amp; Setup'!$BM$12, $R275, $Q275)</f>
        <v/>
      </c>
      <c r="T275" s="28" t="str">
        <f t="shared" si="36"/>
        <v/>
      </c>
      <c r="U275" s="8" t="str">
        <f t="shared" si="37"/>
        <v/>
      </c>
      <c r="V275" s="28" t="str">
        <f>IF($T275="", "", $T275-SUM($V$11:$V274))</f>
        <v/>
      </c>
      <c r="W275" s="28" t="str">
        <f>IF($U275="", "", $U275-SUM($W$11:$W274))</f>
        <v/>
      </c>
      <c r="X275" s="28" t="str">
        <f t="shared" si="38"/>
        <v/>
      </c>
      <c r="Y275" s="34" t="str">
        <f t="shared" si="43"/>
        <v/>
      </c>
      <c r="Z275" s="35" t="str">
        <f t="shared" si="44"/>
        <v/>
      </c>
      <c r="AA275" s="36" t="str">
        <f t="shared" si="39"/>
        <v/>
      </c>
      <c r="AC275" s="41" t="str">
        <f>IF($B275="", "", IF(OR($B275&lt;'Intro &amp; Setup'!$BM$3, $B275&gt;'Intro &amp; Setup'!$BM$5), "X", ""))</f>
        <v/>
      </c>
      <c r="AE275" s="41" t="str">
        <f t="shared" si="40"/>
        <v/>
      </c>
      <c r="AG275" s="41" t="str">
        <f>IF($F275="", "", IF(COUNTIF('Intro &amp; Setup'!$T$17:$T$26, $F275)=0, "X", ""))</f>
        <v/>
      </c>
      <c r="AI275" s="41" t="str">
        <f t="shared" si="41"/>
        <v/>
      </c>
    </row>
    <row r="276" spans="1:35" x14ac:dyDescent="0.25">
      <c r="A276" s="21"/>
      <c r="B276" s="238"/>
      <c r="C276" s="239"/>
      <c r="D276" s="239"/>
      <c r="E276" s="239"/>
      <c r="F276" s="240"/>
      <c r="G276" s="239"/>
      <c r="H276" s="241"/>
      <c r="I276" s="21"/>
      <c r="L276" s="68" t="str">
        <f t="shared" si="42"/>
        <v/>
      </c>
      <c r="N276" s="71" t="str">
        <f>IF($L276="", "", IFERROR(INDEX('Intro &amp; Setup'!$J$23:$J$32, MATCH($L276, 'Intro &amp; Setup'!$B$23:$B$32, 0)), ""))</f>
        <v/>
      </c>
      <c r="O276" s="71" t="str">
        <f>IF($L276="", "", IFERROR(INDEX('Intro &amp; Setup'!$N$23:$N$32, MATCH($L276, 'Intro &amp; Setup'!$B$23:$B$32, 0)), ""))</f>
        <v/>
      </c>
      <c r="Q276" s="63" t="str">
        <f>IF($H276="", "", SUM($H$11:$H276))</f>
        <v/>
      </c>
      <c r="R276" s="28" t="str">
        <f>IF($L276="", "", SUMIF($L$11:$L276, $L276, $H$11:$H276))</f>
        <v/>
      </c>
      <c r="S276" s="27" t="str">
        <f>IF('Intro &amp; Setup'!$BM$13='Intro &amp; Setup'!$BM$12, $R276, $Q276)</f>
        <v/>
      </c>
      <c r="T276" s="28" t="str">
        <f t="shared" si="36"/>
        <v/>
      </c>
      <c r="U276" s="8" t="str">
        <f t="shared" si="37"/>
        <v/>
      </c>
      <c r="V276" s="28" t="str">
        <f>IF($T276="", "", $T276-SUM($V$11:$V275))</f>
        <v/>
      </c>
      <c r="W276" s="28" t="str">
        <f>IF($U276="", "", $U276-SUM($W$11:$W275))</f>
        <v/>
      </c>
      <c r="X276" s="28" t="str">
        <f t="shared" si="38"/>
        <v/>
      </c>
      <c r="Y276" s="34" t="str">
        <f t="shared" si="43"/>
        <v/>
      </c>
      <c r="Z276" s="35" t="str">
        <f t="shared" si="44"/>
        <v/>
      </c>
      <c r="AA276" s="36" t="str">
        <f t="shared" si="39"/>
        <v/>
      </c>
      <c r="AC276" s="41" t="str">
        <f>IF($B276="", "", IF(OR($B276&lt;'Intro &amp; Setup'!$BM$3, $B276&gt;'Intro &amp; Setup'!$BM$5), "X", ""))</f>
        <v/>
      </c>
      <c r="AE276" s="41" t="str">
        <f t="shared" si="40"/>
        <v/>
      </c>
      <c r="AG276" s="41" t="str">
        <f>IF($F276="", "", IF(COUNTIF('Intro &amp; Setup'!$T$17:$T$26, $F276)=0, "X", ""))</f>
        <v/>
      </c>
      <c r="AI276" s="41" t="str">
        <f t="shared" si="41"/>
        <v/>
      </c>
    </row>
    <row r="277" spans="1:35" x14ac:dyDescent="0.25">
      <c r="A277" s="21"/>
      <c r="B277" s="238"/>
      <c r="C277" s="239"/>
      <c r="D277" s="239"/>
      <c r="E277" s="239"/>
      <c r="F277" s="240"/>
      <c r="G277" s="239"/>
      <c r="H277" s="241"/>
      <c r="I277" s="21"/>
      <c r="L277" s="68" t="str">
        <f t="shared" si="42"/>
        <v/>
      </c>
      <c r="N277" s="71" t="str">
        <f>IF($L277="", "", IFERROR(INDEX('Intro &amp; Setup'!$J$23:$J$32, MATCH($L277, 'Intro &amp; Setup'!$B$23:$B$32, 0)), ""))</f>
        <v/>
      </c>
      <c r="O277" s="71" t="str">
        <f>IF($L277="", "", IFERROR(INDEX('Intro &amp; Setup'!$N$23:$N$32, MATCH($L277, 'Intro &amp; Setup'!$B$23:$B$32, 0)), ""))</f>
        <v/>
      </c>
      <c r="Q277" s="63" t="str">
        <f>IF($H277="", "", SUM($H$11:$H277))</f>
        <v/>
      </c>
      <c r="R277" s="28" t="str">
        <f>IF($L277="", "", SUMIF($L$11:$L277, $L277, $H$11:$H277))</f>
        <v/>
      </c>
      <c r="S277" s="27" t="str">
        <f>IF('Intro &amp; Setup'!$BM$13='Intro &amp; Setup'!$BM$12, $R277, $Q277)</f>
        <v/>
      </c>
      <c r="T277" s="28" t="str">
        <f t="shared" si="36"/>
        <v/>
      </c>
      <c r="U277" s="8" t="str">
        <f t="shared" si="37"/>
        <v/>
      </c>
      <c r="V277" s="28" t="str">
        <f>IF($T277="", "", $T277-SUM($V$11:$V276))</f>
        <v/>
      </c>
      <c r="W277" s="28" t="str">
        <f>IF($U277="", "", $U277-SUM($W$11:$W276))</f>
        <v/>
      </c>
      <c r="X277" s="28" t="str">
        <f t="shared" si="38"/>
        <v/>
      </c>
      <c r="Y277" s="34" t="str">
        <f t="shared" si="43"/>
        <v/>
      </c>
      <c r="Z277" s="35" t="str">
        <f t="shared" si="44"/>
        <v/>
      </c>
      <c r="AA277" s="36" t="str">
        <f t="shared" si="39"/>
        <v/>
      </c>
      <c r="AC277" s="41" t="str">
        <f>IF($B277="", "", IF(OR($B277&lt;'Intro &amp; Setup'!$BM$3, $B277&gt;'Intro &amp; Setup'!$BM$5), "X", ""))</f>
        <v/>
      </c>
      <c r="AE277" s="41" t="str">
        <f t="shared" si="40"/>
        <v/>
      </c>
      <c r="AG277" s="41" t="str">
        <f>IF($F277="", "", IF(COUNTIF('Intro &amp; Setup'!$T$17:$T$26, $F277)=0, "X", ""))</f>
        <v/>
      </c>
      <c r="AI277" s="41" t="str">
        <f t="shared" si="41"/>
        <v/>
      </c>
    </row>
    <row r="278" spans="1:35" x14ac:dyDescent="0.25">
      <c r="A278" s="21"/>
      <c r="B278" s="238"/>
      <c r="C278" s="239"/>
      <c r="D278" s="239"/>
      <c r="E278" s="239"/>
      <c r="F278" s="240"/>
      <c r="G278" s="239"/>
      <c r="H278" s="241"/>
      <c r="I278" s="21"/>
      <c r="L278" s="68" t="str">
        <f t="shared" si="42"/>
        <v/>
      </c>
      <c r="N278" s="71" t="str">
        <f>IF($L278="", "", IFERROR(INDEX('Intro &amp; Setup'!$J$23:$J$32, MATCH($L278, 'Intro &amp; Setup'!$B$23:$B$32, 0)), ""))</f>
        <v/>
      </c>
      <c r="O278" s="71" t="str">
        <f>IF($L278="", "", IFERROR(INDEX('Intro &amp; Setup'!$N$23:$N$32, MATCH($L278, 'Intro &amp; Setup'!$B$23:$B$32, 0)), ""))</f>
        <v/>
      </c>
      <c r="Q278" s="63" t="str">
        <f>IF($H278="", "", SUM($H$11:$H278))</f>
        <v/>
      </c>
      <c r="R278" s="28" t="str">
        <f>IF($L278="", "", SUMIF($L$11:$L278, $L278, $H$11:$H278))</f>
        <v/>
      </c>
      <c r="S278" s="27" t="str">
        <f>IF('Intro &amp; Setup'!$BM$13='Intro &amp; Setup'!$BM$12, $R278, $Q278)</f>
        <v/>
      </c>
      <c r="T278" s="28" t="str">
        <f t="shared" si="36"/>
        <v/>
      </c>
      <c r="U278" s="8" t="str">
        <f t="shared" si="37"/>
        <v/>
      </c>
      <c r="V278" s="28" t="str">
        <f>IF($T278="", "", $T278-SUM($V$11:$V277))</f>
        <v/>
      </c>
      <c r="W278" s="28" t="str">
        <f>IF($U278="", "", $U278-SUM($W$11:$W277))</f>
        <v/>
      </c>
      <c r="X278" s="28" t="str">
        <f t="shared" si="38"/>
        <v/>
      </c>
      <c r="Y278" s="34" t="str">
        <f t="shared" si="43"/>
        <v/>
      </c>
      <c r="Z278" s="35" t="str">
        <f t="shared" si="44"/>
        <v/>
      </c>
      <c r="AA278" s="36" t="str">
        <f t="shared" si="39"/>
        <v/>
      </c>
      <c r="AC278" s="41" t="str">
        <f>IF($B278="", "", IF(OR($B278&lt;'Intro &amp; Setup'!$BM$3, $B278&gt;'Intro &amp; Setup'!$BM$5), "X", ""))</f>
        <v/>
      </c>
      <c r="AE278" s="41" t="str">
        <f t="shared" si="40"/>
        <v/>
      </c>
      <c r="AG278" s="41" t="str">
        <f>IF($F278="", "", IF(COUNTIF('Intro &amp; Setup'!$T$17:$T$26, $F278)=0, "X", ""))</f>
        <v/>
      </c>
      <c r="AI278" s="41" t="str">
        <f t="shared" si="41"/>
        <v/>
      </c>
    </row>
    <row r="279" spans="1:35" x14ac:dyDescent="0.25">
      <c r="A279" s="21"/>
      <c r="B279" s="238"/>
      <c r="C279" s="239"/>
      <c r="D279" s="239"/>
      <c r="E279" s="239"/>
      <c r="F279" s="240"/>
      <c r="G279" s="239"/>
      <c r="H279" s="241"/>
      <c r="I279" s="21"/>
      <c r="L279" s="68" t="str">
        <f t="shared" si="42"/>
        <v/>
      </c>
      <c r="N279" s="71" t="str">
        <f>IF($L279="", "", IFERROR(INDEX('Intro &amp; Setup'!$J$23:$J$32, MATCH($L279, 'Intro &amp; Setup'!$B$23:$B$32, 0)), ""))</f>
        <v/>
      </c>
      <c r="O279" s="71" t="str">
        <f>IF($L279="", "", IFERROR(INDEX('Intro &amp; Setup'!$N$23:$N$32, MATCH($L279, 'Intro &amp; Setup'!$B$23:$B$32, 0)), ""))</f>
        <v/>
      </c>
      <c r="Q279" s="63" t="str">
        <f>IF($H279="", "", SUM($H$11:$H279))</f>
        <v/>
      </c>
      <c r="R279" s="28" t="str">
        <f>IF($L279="", "", SUMIF($L$11:$L279, $L279, $H$11:$H279))</f>
        <v/>
      </c>
      <c r="S279" s="27" t="str">
        <f>IF('Intro &amp; Setup'!$BM$13='Intro &amp; Setup'!$BM$12, $R279, $Q279)</f>
        <v/>
      </c>
      <c r="T279" s="28" t="str">
        <f t="shared" si="36"/>
        <v/>
      </c>
      <c r="U279" s="8" t="str">
        <f t="shared" si="37"/>
        <v/>
      </c>
      <c r="V279" s="28" t="str">
        <f>IF($T279="", "", $T279-SUM($V$11:$V278))</f>
        <v/>
      </c>
      <c r="W279" s="28" t="str">
        <f>IF($U279="", "", $U279-SUM($W$11:$W278))</f>
        <v/>
      </c>
      <c r="X279" s="28" t="str">
        <f t="shared" si="38"/>
        <v/>
      </c>
      <c r="Y279" s="34" t="str">
        <f t="shared" si="43"/>
        <v/>
      </c>
      <c r="Z279" s="35" t="str">
        <f t="shared" si="44"/>
        <v/>
      </c>
      <c r="AA279" s="36" t="str">
        <f t="shared" si="39"/>
        <v/>
      </c>
      <c r="AC279" s="41" t="str">
        <f>IF($B279="", "", IF(OR($B279&lt;'Intro &amp; Setup'!$BM$3, $B279&gt;'Intro &amp; Setup'!$BM$5), "X", ""))</f>
        <v/>
      </c>
      <c r="AE279" s="41" t="str">
        <f t="shared" si="40"/>
        <v/>
      </c>
      <c r="AG279" s="41" t="str">
        <f>IF($F279="", "", IF(COUNTIF('Intro &amp; Setup'!$T$17:$T$26, $F279)=0, "X", ""))</f>
        <v/>
      </c>
      <c r="AI279" s="41" t="str">
        <f t="shared" si="41"/>
        <v/>
      </c>
    </row>
    <row r="280" spans="1:35" x14ac:dyDescent="0.25">
      <c r="A280" s="21"/>
      <c r="B280" s="238"/>
      <c r="C280" s="239"/>
      <c r="D280" s="239"/>
      <c r="E280" s="239"/>
      <c r="F280" s="240"/>
      <c r="G280" s="239"/>
      <c r="H280" s="241"/>
      <c r="I280" s="21"/>
      <c r="L280" s="68" t="str">
        <f t="shared" si="42"/>
        <v/>
      </c>
      <c r="N280" s="71" t="str">
        <f>IF($L280="", "", IFERROR(INDEX('Intro &amp; Setup'!$J$23:$J$32, MATCH($L280, 'Intro &amp; Setup'!$B$23:$B$32, 0)), ""))</f>
        <v/>
      </c>
      <c r="O280" s="71" t="str">
        <f>IF($L280="", "", IFERROR(INDEX('Intro &amp; Setup'!$N$23:$N$32, MATCH($L280, 'Intro &amp; Setup'!$B$23:$B$32, 0)), ""))</f>
        <v/>
      </c>
      <c r="Q280" s="63" t="str">
        <f>IF($H280="", "", SUM($H$11:$H280))</f>
        <v/>
      </c>
      <c r="R280" s="28" t="str">
        <f>IF($L280="", "", SUMIF($L$11:$L280, $L280, $H$11:$H280))</f>
        <v/>
      </c>
      <c r="S280" s="27" t="str">
        <f>IF('Intro &amp; Setup'!$BM$13='Intro &amp; Setup'!$BM$12, $R280, $Q280)</f>
        <v/>
      </c>
      <c r="T280" s="28" t="str">
        <f t="shared" si="36"/>
        <v/>
      </c>
      <c r="U280" s="8" t="str">
        <f t="shared" si="37"/>
        <v/>
      </c>
      <c r="V280" s="28" t="str">
        <f>IF($T280="", "", $T280-SUM($V$11:$V279))</f>
        <v/>
      </c>
      <c r="W280" s="28" t="str">
        <f>IF($U280="", "", $U280-SUM($W$11:$W279))</f>
        <v/>
      </c>
      <c r="X280" s="28" t="str">
        <f t="shared" si="38"/>
        <v/>
      </c>
      <c r="Y280" s="34" t="str">
        <f t="shared" si="43"/>
        <v/>
      </c>
      <c r="Z280" s="35" t="str">
        <f t="shared" si="44"/>
        <v/>
      </c>
      <c r="AA280" s="36" t="str">
        <f t="shared" si="39"/>
        <v/>
      </c>
      <c r="AC280" s="41" t="str">
        <f>IF($B280="", "", IF(OR($B280&lt;'Intro &amp; Setup'!$BM$3, $B280&gt;'Intro &amp; Setup'!$BM$5), "X", ""))</f>
        <v/>
      </c>
      <c r="AE280" s="41" t="str">
        <f t="shared" si="40"/>
        <v/>
      </c>
      <c r="AG280" s="41" t="str">
        <f>IF($F280="", "", IF(COUNTIF('Intro &amp; Setup'!$T$17:$T$26, $F280)=0, "X", ""))</f>
        <v/>
      </c>
      <c r="AI280" s="41" t="str">
        <f t="shared" si="41"/>
        <v/>
      </c>
    </row>
    <row r="281" spans="1:35" x14ac:dyDescent="0.25">
      <c r="A281" s="21"/>
      <c r="B281" s="238"/>
      <c r="C281" s="239"/>
      <c r="D281" s="239"/>
      <c r="E281" s="239"/>
      <c r="F281" s="240"/>
      <c r="G281" s="239"/>
      <c r="H281" s="241"/>
      <c r="I281" s="21"/>
      <c r="L281" s="68" t="str">
        <f t="shared" si="42"/>
        <v/>
      </c>
      <c r="N281" s="71" t="str">
        <f>IF($L281="", "", IFERROR(INDEX('Intro &amp; Setup'!$J$23:$J$32, MATCH($L281, 'Intro &amp; Setup'!$B$23:$B$32, 0)), ""))</f>
        <v/>
      </c>
      <c r="O281" s="71" t="str">
        <f>IF($L281="", "", IFERROR(INDEX('Intro &amp; Setup'!$N$23:$N$32, MATCH($L281, 'Intro &amp; Setup'!$B$23:$B$32, 0)), ""))</f>
        <v/>
      </c>
      <c r="Q281" s="63" t="str">
        <f>IF($H281="", "", SUM($H$11:$H281))</f>
        <v/>
      </c>
      <c r="R281" s="28" t="str">
        <f>IF($L281="", "", SUMIF($L$11:$L281, $L281, $H$11:$H281))</f>
        <v/>
      </c>
      <c r="S281" s="27" t="str">
        <f>IF('Intro &amp; Setup'!$BM$13='Intro &amp; Setup'!$BM$12, $R281, $Q281)</f>
        <v/>
      </c>
      <c r="T281" s="28" t="str">
        <f t="shared" si="36"/>
        <v/>
      </c>
      <c r="U281" s="8" t="str">
        <f t="shared" si="37"/>
        <v/>
      </c>
      <c r="V281" s="28" t="str">
        <f>IF($T281="", "", $T281-SUM($V$11:$V280))</f>
        <v/>
      </c>
      <c r="W281" s="28" t="str">
        <f>IF($U281="", "", $U281-SUM($W$11:$W280))</f>
        <v/>
      </c>
      <c r="X281" s="28" t="str">
        <f t="shared" si="38"/>
        <v/>
      </c>
      <c r="Y281" s="34" t="str">
        <f t="shared" si="43"/>
        <v/>
      </c>
      <c r="Z281" s="35" t="str">
        <f t="shared" si="44"/>
        <v/>
      </c>
      <c r="AA281" s="36" t="str">
        <f t="shared" si="39"/>
        <v/>
      </c>
      <c r="AC281" s="41" t="str">
        <f>IF($B281="", "", IF(OR($B281&lt;'Intro &amp; Setup'!$BM$3, $B281&gt;'Intro &amp; Setup'!$BM$5), "X", ""))</f>
        <v/>
      </c>
      <c r="AE281" s="41" t="str">
        <f t="shared" si="40"/>
        <v/>
      </c>
      <c r="AG281" s="41" t="str">
        <f>IF($F281="", "", IF(COUNTIF('Intro &amp; Setup'!$T$17:$T$26, $F281)=0, "X", ""))</f>
        <v/>
      </c>
      <c r="AI281" s="41" t="str">
        <f t="shared" si="41"/>
        <v/>
      </c>
    </row>
    <row r="282" spans="1:35" x14ac:dyDescent="0.25">
      <c r="A282" s="21"/>
      <c r="B282" s="238"/>
      <c r="C282" s="239"/>
      <c r="D282" s="239"/>
      <c r="E282" s="239"/>
      <c r="F282" s="240"/>
      <c r="G282" s="239"/>
      <c r="H282" s="241"/>
      <c r="I282" s="21"/>
      <c r="L282" s="68" t="str">
        <f t="shared" si="42"/>
        <v/>
      </c>
      <c r="N282" s="71" t="str">
        <f>IF($L282="", "", IFERROR(INDEX('Intro &amp; Setup'!$J$23:$J$32, MATCH($L282, 'Intro &amp; Setup'!$B$23:$B$32, 0)), ""))</f>
        <v/>
      </c>
      <c r="O282" s="71" t="str">
        <f>IF($L282="", "", IFERROR(INDEX('Intro &amp; Setup'!$N$23:$N$32, MATCH($L282, 'Intro &amp; Setup'!$B$23:$B$32, 0)), ""))</f>
        <v/>
      </c>
      <c r="Q282" s="63" t="str">
        <f>IF($H282="", "", SUM($H$11:$H282))</f>
        <v/>
      </c>
      <c r="R282" s="28" t="str">
        <f>IF($L282="", "", SUMIF($L$11:$L282, $L282, $H$11:$H282))</f>
        <v/>
      </c>
      <c r="S282" s="27" t="str">
        <f>IF('Intro &amp; Setup'!$BM$13='Intro &amp; Setup'!$BM$12, $R282, $Q282)</f>
        <v/>
      </c>
      <c r="T282" s="28" t="str">
        <f t="shared" si="36"/>
        <v/>
      </c>
      <c r="U282" s="8" t="str">
        <f t="shared" si="37"/>
        <v/>
      </c>
      <c r="V282" s="28" t="str">
        <f>IF($T282="", "", $T282-SUM($V$11:$V281))</f>
        <v/>
      </c>
      <c r="W282" s="28" t="str">
        <f>IF($U282="", "", $U282-SUM($W$11:$W281))</f>
        <v/>
      </c>
      <c r="X282" s="28" t="str">
        <f t="shared" si="38"/>
        <v/>
      </c>
      <c r="Y282" s="34" t="str">
        <f t="shared" si="43"/>
        <v/>
      </c>
      <c r="Z282" s="35" t="str">
        <f t="shared" si="44"/>
        <v/>
      </c>
      <c r="AA282" s="36" t="str">
        <f t="shared" si="39"/>
        <v/>
      </c>
      <c r="AC282" s="41" t="str">
        <f>IF($B282="", "", IF(OR($B282&lt;'Intro &amp; Setup'!$BM$3, $B282&gt;'Intro &amp; Setup'!$BM$5), "X", ""))</f>
        <v/>
      </c>
      <c r="AE282" s="41" t="str">
        <f t="shared" si="40"/>
        <v/>
      </c>
      <c r="AG282" s="41" t="str">
        <f>IF($F282="", "", IF(COUNTIF('Intro &amp; Setup'!$T$17:$T$26, $F282)=0, "X", ""))</f>
        <v/>
      </c>
      <c r="AI282" s="41" t="str">
        <f t="shared" si="41"/>
        <v/>
      </c>
    </row>
    <row r="283" spans="1:35" x14ac:dyDescent="0.25">
      <c r="A283" s="21"/>
      <c r="B283" s="238"/>
      <c r="C283" s="239"/>
      <c r="D283" s="239"/>
      <c r="E283" s="239"/>
      <c r="F283" s="240"/>
      <c r="G283" s="239"/>
      <c r="H283" s="241"/>
      <c r="I283" s="21"/>
      <c r="L283" s="68" t="str">
        <f t="shared" si="42"/>
        <v/>
      </c>
      <c r="N283" s="71" t="str">
        <f>IF($L283="", "", IFERROR(INDEX('Intro &amp; Setup'!$J$23:$J$32, MATCH($L283, 'Intro &amp; Setup'!$B$23:$B$32, 0)), ""))</f>
        <v/>
      </c>
      <c r="O283" s="71" t="str">
        <f>IF($L283="", "", IFERROR(INDEX('Intro &amp; Setup'!$N$23:$N$32, MATCH($L283, 'Intro &amp; Setup'!$B$23:$B$32, 0)), ""))</f>
        <v/>
      </c>
      <c r="Q283" s="63" t="str">
        <f>IF($H283="", "", SUM($H$11:$H283))</f>
        <v/>
      </c>
      <c r="R283" s="28" t="str">
        <f>IF($L283="", "", SUMIF($L$11:$L283, $L283, $H$11:$H283))</f>
        <v/>
      </c>
      <c r="S283" s="27" t="str">
        <f>IF('Intro &amp; Setup'!$BM$13='Intro &amp; Setup'!$BM$12, $R283, $Q283)</f>
        <v/>
      </c>
      <c r="T283" s="28" t="str">
        <f t="shared" si="36"/>
        <v/>
      </c>
      <c r="U283" s="8" t="str">
        <f t="shared" si="37"/>
        <v/>
      </c>
      <c r="V283" s="28" t="str">
        <f>IF($T283="", "", $T283-SUM($V$11:$V282))</f>
        <v/>
      </c>
      <c r="W283" s="28" t="str">
        <f>IF($U283="", "", $U283-SUM($W$11:$W282))</f>
        <v/>
      </c>
      <c r="X283" s="28" t="str">
        <f t="shared" si="38"/>
        <v/>
      </c>
      <c r="Y283" s="34" t="str">
        <f t="shared" si="43"/>
        <v/>
      </c>
      <c r="Z283" s="35" t="str">
        <f t="shared" si="44"/>
        <v/>
      </c>
      <c r="AA283" s="36" t="str">
        <f t="shared" si="39"/>
        <v/>
      </c>
      <c r="AC283" s="41" t="str">
        <f>IF($B283="", "", IF(OR($B283&lt;'Intro &amp; Setup'!$BM$3, $B283&gt;'Intro &amp; Setup'!$BM$5), "X", ""))</f>
        <v/>
      </c>
      <c r="AE283" s="41" t="str">
        <f t="shared" si="40"/>
        <v/>
      </c>
      <c r="AG283" s="41" t="str">
        <f>IF($F283="", "", IF(COUNTIF('Intro &amp; Setup'!$T$17:$T$26, $F283)=0, "X", ""))</f>
        <v/>
      </c>
      <c r="AI283" s="41" t="str">
        <f t="shared" si="41"/>
        <v/>
      </c>
    </row>
    <row r="284" spans="1:35" x14ac:dyDescent="0.25">
      <c r="A284" s="21"/>
      <c r="B284" s="238"/>
      <c r="C284" s="239"/>
      <c r="D284" s="239"/>
      <c r="E284" s="239"/>
      <c r="F284" s="240"/>
      <c r="G284" s="239"/>
      <c r="H284" s="241"/>
      <c r="I284" s="21"/>
      <c r="L284" s="68" t="str">
        <f t="shared" si="42"/>
        <v/>
      </c>
      <c r="N284" s="71" t="str">
        <f>IF($L284="", "", IFERROR(INDEX('Intro &amp; Setup'!$J$23:$J$32, MATCH($L284, 'Intro &amp; Setup'!$B$23:$B$32, 0)), ""))</f>
        <v/>
      </c>
      <c r="O284" s="71" t="str">
        <f>IF($L284="", "", IFERROR(INDEX('Intro &amp; Setup'!$N$23:$N$32, MATCH($L284, 'Intro &amp; Setup'!$B$23:$B$32, 0)), ""))</f>
        <v/>
      </c>
      <c r="Q284" s="63" t="str">
        <f>IF($H284="", "", SUM($H$11:$H284))</f>
        <v/>
      </c>
      <c r="R284" s="28" t="str">
        <f>IF($L284="", "", SUMIF($L$11:$L284, $L284, $H$11:$H284))</f>
        <v/>
      </c>
      <c r="S284" s="27" t="str">
        <f>IF('Intro &amp; Setup'!$BM$13='Intro &amp; Setup'!$BM$12, $R284, $Q284)</f>
        <v/>
      </c>
      <c r="T284" s="28" t="str">
        <f t="shared" si="36"/>
        <v/>
      </c>
      <c r="U284" s="8" t="str">
        <f t="shared" si="37"/>
        <v/>
      </c>
      <c r="V284" s="28" t="str">
        <f>IF($T284="", "", $T284-SUM($V$11:$V283))</f>
        <v/>
      </c>
      <c r="W284" s="28" t="str">
        <f>IF($U284="", "", $U284-SUM($W$11:$W283))</f>
        <v/>
      </c>
      <c r="X284" s="28" t="str">
        <f t="shared" si="38"/>
        <v/>
      </c>
      <c r="Y284" s="34" t="str">
        <f t="shared" si="43"/>
        <v/>
      </c>
      <c r="Z284" s="35" t="str">
        <f t="shared" si="44"/>
        <v/>
      </c>
      <c r="AA284" s="36" t="str">
        <f t="shared" si="39"/>
        <v/>
      </c>
      <c r="AC284" s="41" t="str">
        <f>IF($B284="", "", IF(OR($B284&lt;'Intro &amp; Setup'!$BM$3, $B284&gt;'Intro &amp; Setup'!$BM$5), "X", ""))</f>
        <v/>
      </c>
      <c r="AE284" s="41" t="str">
        <f t="shared" si="40"/>
        <v/>
      </c>
      <c r="AG284" s="41" t="str">
        <f>IF($F284="", "", IF(COUNTIF('Intro &amp; Setup'!$T$17:$T$26, $F284)=0, "X", ""))</f>
        <v/>
      </c>
      <c r="AI284" s="41" t="str">
        <f t="shared" si="41"/>
        <v/>
      </c>
    </row>
    <row r="285" spans="1:35" x14ac:dyDescent="0.25">
      <c r="A285" s="21"/>
      <c r="B285" s="238"/>
      <c r="C285" s="239"/>
      <c r="D285" s="239"/>
      <c r="E285" s="239"/>
      <c r="F285" s="240"/>
      <c r="G285" s="239"/>
      <c r="H285" s="241"/>
      <c r="I285" s="21"/>
      <c r="L285" s="68" t="str">
        <f t="shared" si="42"/>
        <v/>
      </c>
      <c r="N285" s="71" t="str">
        <f>IF($L285="", "", IFERROR(INDEX('Intro &amp; Setup'!$J$23:$J$32, MATCH($L285, 'Intro &amp; Setup'!$B$23:$B$32, 0)), ""))</f>
        <v/>
      </c>
      <c r="O285" s="71" t="str">
        <f>IF($L285="", "", IFERROR(INDEX('Intro &amp; Setup'!$N$23:$N$32, MATCH($L285, 'Intro &amp; Setup'!$B$23:$B$32, 0)), ""))</f>
        <v/>
      </c>
      <c r="Q285" s="63" t="str">
        <f>IF($H285="", "", SUM($H$11:$H285))</f>
        <v/>
      </c>
      <c r="R285" s="28" t="str">
        <f>IF($L285="", "", SUMIF($L$11:$L285, $L285, $H$11:$H285))</f>
        <v/>
      </c>
      <c r="S285" s="27" t="str">
        <f>IF('Intro &amp; Setup'!$BM$13='Intro &amp; Setup'!$BM$12, $R285, $Q285)</f>
        <v/>
      </c>
      <c r="T285" s="28" t="str">
        <f t="shared" si="36"/>
        <v/>
      </c>
      <c r="U285" s="8" t="str">
        <f t="shared" si="37"/>
        <v/>
      </c>
      <c r="V285" s="28" t="str">
        <f>IF($T285="", "", $T285-SUM($V$11:$V284))</f>
        <v/>
      </c>
      <c r="W285" s="28" t="str">
        <f>IF($U285="", "", $U285-SUM($W$11:$W284))</f>
        <v/>
      </c>
      <c r="X285" s="28" t="str">
        <f t="shared" si="38"/>
        <v/>
      </c>
      <c r="Y285" s="34" t="str">
        <f t="shared" si="43"/>
        <v/>
      </c>
      <c r="Z285" s="35" t="str">
        <f t="shared" si="44"/>
        <v/>
      </c>
      <c r="AA285" s="36" t="str">
        <f t="shared" si="39"/>
        <v/>
      </c>
      <c r="AC285" s="41" t="str">
        <f>IF($B285="", "", IF(OR($B285&lt;'Intro &amp; Setup'!$BM$3, $B285&gt;'Intro &amp; Setup'!$BM$5), "X", ""))</f>
        <v/>
      </c>
      <c r="AE285" s="41" t="str">
        <f t="shared" si="40"/>
        <v/>
      </c>
      <c r="AG285" s="41" t="str">
        <f>IF($F285="", "", IF(COUNTIF('Intro &amp; Setup'!$T$17:$T$26, $F285)=0, "X", ""))</f>
        <v/>
      </c>
      <c r="AI285" s="41" t="str">
        <f t="shared" si="41"/>
        <v/>
      </c>
    </row>
    <row r="286" spans="1:35" x14ac:dyDescent="0.25">
      <c r="A286" s="21"/>
      <c r="B286" s="238"/>
      <c r="C286" s="239"/>
      <c r="D286" s="239"/>
      <c r="E286" s="239"/>
      <c r="F286" s="240"/>
      <c r="G286" s="239"/>
      <c r="H286" s="241"/>
      <c r="I286" s="21"/>
      <c r="L286" s="68" t="str">
        <f t="shared" si="42"/>
        <v/>
      </c>
      <c r="N286" s="71" t="str">
        <f>IF($L286="", "", IFERROR(INDEX('Intro &amp; Setup'!$J$23:$J$32, MATCH($L286, 'Intro &amp; Setup'!$B$23:$B$32, 0)), ""))</f>
        <v/>
      </c>
      <c r="O286" s="71" t="str">
        <f>IF($L286="", "", IFERROR(INDEX('Intro &amp; Setup'!$N$23:$N$32, MATCH($L286, 'Intro &amp; Setup'!$B$23:$B$32, 0)), ""))</f>
        <v/>
      </c>
      <c r="Q286" s="63" t="str">
        <f>IF($H286="", "", SUM($H$11:$H286))</f>
        <v/>
      </c>
      <c r="R286" s="28" t="str">
        <f>IF($L286="", "", SUMIF($L$11:$L286, $L286, $H$11:$H286))</f>
        <v/>
      </c>
      <c r="S286" s="27" t="str">
        <f>IF('Intro &amp; Setup'!$BM$13='Intro &amp; Setup'!$BM$12, $R286, $Q286)</f>
        <v/>
      </c>
      <c r="T286" s="28" t="str">
        <f t="shared" si="36"/>
        <v/>
      </c>
      <c r="U286" s="8" t="str">
        <f t="shared" si="37"/>
        <v/>
      </c>
      <c r="V286" s="28" t="str">
        <f>IF($T286="", "", $T286-SUM($V$11:$V285))</f>
        <v/>
      </c>
      <c r="W286" s="28" t="str">
        <f>IF($U286="", "", $U286-SUM($W$11:$W285))</f>
        <v/>
      </c>
      <c r="X286" s="28" t="str">
        <f t="shared" si="38"/>
        <v/>
      </c>
      <c r="Y286" s="34" t="str">
        <f t="shared" si="43"/>
        <v/>
      </c>
      <c r="Z286" s="35" t="str">
        <f t="shared" si="44"/>
        <v/>
      </c>
      <c r="AA286" s="36" t="str">
        <f t="shared" si="39"/>
        <v/>
      </c>
      <c r="AC286" s="41" t="str">
        <f>IF($B286="", "", IF(OR($B286&lt;'Intro &amp; Setup'!$BM$3, $B286&gt;'Intro &amp; Setup'!$BM$5), "X", ""))</f>
        <v/>
      </c>
      <c r="AE286" s="41" t="str">
        <f t="shared" si="40"/>
        <v/>
      </c>
      <c r="AG286" s="41" t="str">
        <f>IF($F286="", "", IF(COUNTIF('Intro &amp; Setup'!$T$17:$T$26, $F286)=0, "X", ""))</f>
        <v/>
      </c>
      <c r="AI286" s="41" t="str">
        <f t="shared" si="41"/>
        <v/>
      </c>
    </row>
    <row r="287" spans="1:35" x14ac:dyDescent="0.25">
      <c r="A287" s="21"/>
      <c r="B287" s="238"/>
      <c r="C287" s="239"/>
      <c r="D287" s="239"/>
      <c r="E287" s="239"/>
      <c r="F287" s="240"/>
      <c r="G287" s="239"/>
      <c r="H287" s="241"/>
      <c r="I287" s="21"/>
      <c r="L287" s="68" t="str">
        <f t="shared" si="42"/>
        <v/>
      </c>
      <c r="N287" s="71" t="str">
        <f>IF($L287="", "", IFERROR(INDEX('Intro &amp; Setup'!$J$23:$J$32, MATCH($L287, 'Intro &amp; Setup'!$B$23:$B$32, 0)), ""))</f>
        <v/>
      </c>
      <c r="O287" s="71" t="str">
        <f>IF($L287="", "", IFERROR(INDEX('Intro &amp; Setup'!$N$23:$N$32, MATCH($L287, 'Intro &amp; Setup'!$B$23:$B$32, 0)), ""))</f>
        <v/>
      </c>
      <c r="Q287" s="63" t="str">
        <f>IF($H287="", "", SUM($H$11:$H287))</f>
        <v/>
      </c>
      <c r="R287" s="28" t="str">
        <f>IF($L287="", "", SUMIF($L$11:$L287, $L287, $H$11:$H287))</f>
        <v/>
      </c>
      <c r="S287" s="27" t="str">
        <f>IF('Intro &amp; Setup'!$BM$13='Intro &amp; Setup'!$BM$12, $R287, $Q287)</f>
        <v/>
      </c>
      <c r="T287" s="28" t="str">
        <f t="shared" si="36"/>
        <v/>
      </c>
      <c r="U287" s="8" t="str">
        <f t="shared" si="37"/>
        <v/>
      </c>
      <c r="V287" s="28" t="str">
        <f>IF($T287="", "", $T287-SUM($V$11:$V286))</f>
        <v/>
      </c>
      <c r="W287" s="28" t="str">
        <f>IF($U287="", "", $U287-SUM($W$11:$W286))</f>
        <v/>
      </c>
      <c r="X287" s="28" t="str">
        <f t="shared" si="38"/>
        <v/>
      </c>
      <c r="Y287" s="34" t="str">
        <f t="shared" si="43"/>
        <v/>
      </c>
      <c r="Z287" s="35" t="str">
        <f t="shared" si="44"/>
        <v/>
      </c>
      <c r="AA287" s="36" t="str">
        <f t="shared" si="39"/>
        <v/>
      </c>
      <c r="AC287" s="41" t="str">
        <f>IF($B287="", "", IF(OR($B287&lt;'Intro &amp; Setup'!$BM$3, $B287&gt;'Intro &amp; Setup'!$BM$5), "X", ""))</f>
        <v/>
      </c>
      <c r="AE287" s="41" t="str">
        <f t="shared" si="40"/>
        <v/>
      </c>
      <c r="AG287" s="41" t="str">
        <f>IF($F287="", "", IF(COUNTIF('Intro &amp; Setup'!$T$17:$T$26, $F287)=0, "X", ""))</f>
        <v/>
      </c>
      <c r="AI287" s="41" t="str">
        <f t="shared" si="41"/>
        <v/>
      </c>
    </row>
    <row r="288" spans="1:35" x14ac:dyDescent="0.25">
      <c r="A288" s="21"/>
      <c r="B288" s="238"/>
      <c r="C288" s="239"/>
      <c r="D288" s="239"/>
      <c r="E288" s="239"/>
      <c r="F288" s="240"/>
      <c r="G288" s="239"/>
      <c r="H288" s="241"/>
      <c r="I288" s="21"/>
      <c r="L288" s="68" t="str">
        <f t="shared" si="42"/>
        <v/>
      </c>
      <c r="N288" s="71" t="str">
        <f>IF($L288="", "", IFERROR(INDEX('Intro &amp; Setup'!$J$23:$J$32, MATCH($L288, 'Intro &amp; Setup'!$B$23:$B$32, 0)), ""))</f>
        <v/>
      </c>
      <c r="O288" s="71" t="str">
        <f>IF($L288="", "", IFERROR(INDEX('Intro &amp; Setup'!$N$23:$N$32, MATCH($L288, 'Intro &amp; Setup'!$B$23:$B$32, 0)), ""))</f>
        <v/>
      </c>
      <c r="Q288" s="63" t="str">
        <f>IF($H288="", "", SUM($H$11:$H288))</f>
        <v/>
      </c>
      <c r="R288" s="28" t="str">
        <f>IF($L288="", "", SUMIF($L$11:$L288, $L288, $H$11:$H288))</f>
        <v/>
      </c>
      <c r="S288" s="27" t="str">
        <f>IF('Intro &amp; Setup'!$BM$13='Intro &amp; Setup'!$BM$12, $R288, $Q288)</f>
        <v/>
      </c>
      <c r="T288" s="28" t="str">
        <f t="shared" si="36"/>
        <v/>
      </c>
      <c r="U288" s="8" t="str">
        <f t="shared" si="37"/>
        <v/>
      </c>
      <c r="V288" s="28" t="str">
        <f>IF($T288="", "", $T288-SUM($V$11:$V287))</f>
        <v/>
      </c>
      <c r="W288" s="28" t="str">
        <f>IF($U288="", "", $U288-SUM($W$11:$W287))</f>
        <v/>
      </c>
      <c r="X288" s="28" t="str">
        <f t="shared" si="38"/>
        <v/>
      </c>
      <c r="Y288" s="34" t="str">
        <f t="shared" si="43"/>
        <v/>
      </c>
      <c r="Z288" s="35" t="str">
        <f t="shared" si="44"/>
        <v/>
      </c>
      <c r="AA288" s="36" t="str">
        <f t="shared" si="39"/>
        <v/>
      </c>
      <c r="AC288" s="41" t="str">
        <f>IF($B288="", "", IF(OR($B288&lt;'Intro &amp; Setup'!$BM$3, $B288&gt;'Intro &amp; Setup'!$BM$5), "X", ""))</f>
        <v/>
      </c>
      <c r="AE288" s="41" t="str">
        <f t="shared" si="40"/>
        <v/>
      </c>
      <c r="AG288" s="41" t="str">
        <f>IF($F288="", "", IF(COUNTIF('Intro &amp; Setup'!$T$17:$T$26, $F288)=0, "X", ""))</f>
        <v/>
      </c>
      <c r="AI288" s="41" t="str">
        <f t="shared" si="41"/>
        <v/>
      </c>
    </row>
    <row r="289" spans="1:35" x14ac:dyDescent="0.25">
      <c r="A289" s="21"/>
      <c r="B289" s="238"/>
      <c r="C289" s="239"/>
      <c r="D289" s="239"/>
      <c r="E289" s="239"/>
      <c r="F289" s="240"/>
      <c r="G289" s="239"/>
      <c r="H289" s="241"/>
      <c r="I289" s="21"/>
      <c r="L289" s="68" t="str">
        <f t="shared" si="42"/>
        <v/>
      </c>
      <c r="N289" s="71" t="str">
        <f>IF($L289="", "", IFERROR(INDEX('Intro &amp; Setup'!$J$23:$J$32, MATCH($L289, 'Intro &amp; Setup'!$B$23:$B$32, 0)), ""))</f>
        <v/>
      </c>
      <c r="O289" s="71" t="str">
        <f>IF($L289="", "", IFERROR(INDEX('Intro &amp; Setup'!$N$23:$N$32, MATCH($L289, 'Intro &amp; Setup'!$B$23:$B$32, 0)), ""))</f>
        <v/>
      </c>
      <c r="Q289" s="63" t="str">
        <f>IF($H289="", "", SUM($H$11:$H289))</f>
        <v/>
      </c>
      <c r="R289" s="28" t="str">
        <f>IF($L289="", "", SUMIF($L$11:$L289, $L289, $H$11:$H289))</f>
        <v/>
      </c>
      <c r="S289" s="27" t="str">
        <f>IF('Intro &amp; Setup'!$BM$13='Intro &amp; Setup'!$BM$12, $R289, $Q289)</f>
        <v/>
      </c>
      <c r="T289" s="28" t="str">
        <f t="shared" si="36"/>
        <v/>
      </c>
      <c r="U289" s="8" t="str">
        <f t="shared" si="37"/>
        <v/>
      </c>
      <c r="V289" s="28" t="str">
        <f>IF($T289="", "", $T289-SUM($V$11:$V288))</f>
        <v/>
      </c>
      <c r="W289" s="28" t="str">
        <f>IF($U289="", "", $U289-SUM($W$11:$W288))</f>
        <v/>
      </c>
      <c r="X289" s="28" t="str">
        <f t="shared" si="38"/>
        <v/>
      </c>
      <c r="Y289" s="34" t="str">
        <f t="shared" si="43"/>
        <v/>
      </c>
      <c r="Z289" s="35" t="str">
        <f t="shared" si="44"/>
        <v/>
      </c>
      <c r="AA289" s="36" t="str">
        <f t="shared" si="39"/>
        <v/>
      </c>
      <c r="AC289" s="41" t="str">
        <f>IF($B289="", "", IF(OR($B289&lt;'Intro &amp; Setup'!$BM$3, $B289&gt;'Intro &amp; Setup'!$BM$5), "X", ""))</f>
        <v/>
      </c>
      <c r="AE289" s="41" t="str">
        <f t="shared" si="40"/>
        <v/>
      </c>
      <c r="AG289" s="41" t="str">
        <f>IF($F289="", "", IF(COUNTIF('Intro &amp; Setup'!$T$17:$T$26, $F289)=0, "X", ""))</f>
        <v/>
      </c>
      <c r="AI289" s="41" t="str">
        <f t="shared" si="41"/>
        <v/>
      </c>
    </row>
    <row r="290" spans="1:35" x14ac:dyDescent="0.25">
      <c r="A290" s="21"/>
      <c r="B290" s="238"/>
      <c r="C290" s="239"/>
      <c r="D290" s="239"/>
      <c r="E290" s="239"/>
      <c r="F290" s="240"/>
      <c r="G290" s="239"/>
      <c r="H290" s="241"/>
      <c r="I290" s="21"/>
      <c r="L290" s="68" t="str">
        <f t="shared" si="42"/>
        <v/>
      </c>
      <c r="N290" s="71" t="str">
        <f>IF($L290="", "", IFERROR(INDEX('Intro &amp; Setup'!$J$23:$J$32, MATCH($L290, 'Intro &amp; Setup'!$B$23:$B$32, 0)), ""))</f>
        <v/>
      </c>
      <c r="O290" s="71" t="str">
        <f>IF($L290="", "", IFERROR(INDEX('Intro &amp; Setup'!$N$23:$N$32, MATCH($L290, 'Intro &amp; Setup'!$B$23:$B$32, 0)), ""))</f>
        <v/>
      </c>
      <c r="Q290" s="63" t="str">
        <f>IF($H290="", "", SUM($H$11:$H290))</f>
        <v/>
      </c>
      <c r="R290" s="28" t="str">
        <f>IF($L290="", "", SUMIF($L$11:$L290, $L290, $H$11:$H290))</f>
        <v/>
      </c>
      <c r="S290" s="27" t="str">
        <f>IF('Intro &amp; Setup'!$BM$13='Intro &amp; Setup'!$BM$12, $R290, $Q290)</f>
        <v/>
      </c>
      <c r="T290" s="28" t="str">
        <f t="shared" si="36"/>
        <v/>
      </c>
      <c r="U290" s="8" t="str">
        <f t="shared" si="37"/>
        <v/>
      </c>
      <c r="V290" s="28" t="str">
        <f>IF($T290="", "", $T290-SUM($V$11:$V289))</f>
        <v/>
      </c>
      <c r="W290" s="28" t="str">
        <f>IF($U290="", "", $U290-SUM($W$11:$W289))</f>
        <v/>
      </c>
      <c r="X290" s="28" t="str">
        <f t="shared" si="38"/>
        <v/>
      </c>
      <c r="Y290" s="34" t="str">
        <f t="shared" si="43"/>
        <v/>
      </c>
      <c r="Z290" s="35" t="str">
        <f t="shared" si="44"/>
        <v/>
      </c>
      <c r="AA290" s="36" t="str">
        <f t="shared" si="39"/>
        <v/>
      </c>
      <c r="AC290" s="41" t="str">
        <f>IF($B290="", "", IF(OR($B290&lt;'Intro &amp; Setup'!$BM$3, $B290&gt;'Intro &amp; Setup'!$BM$5), "X", ""))</f>
        <v/>
      </c>
      <c r="AE290" s="41" t="str">
        <f t="shared" si="40"/>
        <v/>
      </c>
      <c r="AG290" s="41" t="str">
        <f>IF($F290="", "", IF(COUNTIF('Intro &amp; Setup'!$T$17:$T$26, $F290)=0, "X", ""))</f>
        <v/>
      </c>
      <c r="AI290" s="41" t="str">
        <f t="shared" si="41"/>
        <v/>
      </c>
    </row>
    <row r="291" spans="1:35" x14ac:dyDescent="0.25">
      <c r="A291" s="21"/>
      <c r="B291" s="238"/>
      <c r="C291" s="239"/>
      <c r="D291" s="239"/>
      <c r="E291" s="239"/>
      <c r="F291" s="240"/>
      <c r="G291" s="239"/>
      <c r="H291" s="241"/>
      <c r="I291" s="21"/>
      <c r="L291" s="68" t="str">
        <f t="shared" si="42"/>
        <v/>
      </c>
      <c r="N291" s="71" t="str">
        <f>IF($L291="", "", IFERROR(INDEX('Intro &amp; Setup'!$J$23:$J$32, MATCH($L291, 'Intro &amp; Setup'!$B$23:$B$32, 0)), ""))</f>
        <v/>
      </c>
      <c r="O291" s="71" t="str">
        <f>IF($L291="", "", IFERROR(INDEX('Intro &amp; Setup'!$N$23:$N$32, MATCH($L291, 'Intro &amp; Setup'!$B$23:$B$32, 0)), ""))</f>
        <v/>
      </c>
      <c r="Q291" s="63" t="str">
        <f>IF($H291="", "", SUM($H$11:$H291))</f>
        <v/>
      </c>
      <c r="R291" s="28" t="str">
        <f>IF($L291="", "", SUMIF($L$11:$L291, $L291, $H$11:$H291))</f>
        <v/>
      </c>
      <c r="S291" s="27" t="str">
        <f>IF('Intro &amp; Setup'!$BM$13='Intro &amp; Setup'!$BM$12, $R291, $Q291)</f>
        <v/>
      </c>
      <c r="T291" s="28" t="str">
        <f t="shared" si="36"/>
        <v/>
      </c>
      <c r="U291" s="8" t="str">
        <f t="shared" si="37"/>
        <v/>
      </c>
      <c r="V291" s="28" t="str">
        <f>IF($T291="", "", $T291-SUM($V$11:$V290))</f>
        <v/>
      </c>
      <c r="W291" s="28" t="str">
        <f>IF($U291="", "", $U291-SUM($W$11:$W290))</f>
        <v/>
      </c>
      <c r="X291" s="28" t="str">
        <f t="shared" si="38"/>
        <v/>
      </c>
      <c r="Y291" s="34" t="str">
        <f t="shared" si="43"/>
        <v/>
      </c>
      <c r="Z291" s="35" t="str">
        <f t="shared" si="44"/>
        <v/>
      </c>
      <c r="AA291" s="36" t="str">
        <f t="shared" si="39"/>
        <v/>
      </c>
      <c r="AC291" s="41" t="str">
        <f>IF($B291="", "", IF(OR($B291&lt;'Intro &amp; Setup'!$BM$3, $B291&gt;'Intro &amp; Setup'!$BM$5), "X", ""))</f>
        <v/>
      </c>
      <c r="AE291" s="41" t="str">
        <f t="shared" si="40"/>
        <v/>
      </c>
      <c r="AG291" s="41" t="str">
        <f>IF($F291="", "", IF(COUNTIF('Intro &amp; Setup'!$T$17:$T$26, $F291)=0, "X", ""))</f>
        <v/>
      </c>
      <c r="AI291" s="41" t="str">
        <f t="shared" si="41"/>
        <v/>
      </c>
    </row>
    <row r="292" spans="1:35" x14ac:dyDescent="0.25">
      <c r="A292" s="21"/>
      <c r="B292" s="238"/>
      <c r="C292" s="239"/>
      <c r="D292" s="239"/>
      <c r="E292" s="239"/>
      <c r="F292" s="240"/>
      <c r="G292" s="239"/>
      <c r="H292" s="241"/>
      <c r="I292" s="21"/>
      <c r="L292" s="68" t="str">
        <f t="shared" si="42"/>
        <v/>
      </c>
      <c r="N292" s="71" t="str">
        <f>IF($L292="", "", IFERROR(INDEX('Intro &amp; Setup'!$J$23:$J$32, MATCH($L292, 'Intro &amp; Setup'!$B$23:$B$32, 0)), ""))</f>
        <v/>
      </c>
      <c r="O292" s="71" t="str">
        <f>IF($L292="", "", IFERROR(INDEX('Intro &amp; Setup'!$N$23:$N$32, MATCH($L292, 'Intro &amp; Setup'!$B$23:$B$32, 0)), ""))</f>
        <v/>
      </c>
      <c r="Q292" s="63" t="str">
        <f>IF($H292="", "", SUM($H$11:$H292))</f>
        <v/>
      </c>
      <c r="R292" s="28" t="str">
        <f>IF($L292="", "", SUMIF($L$11:$L292, $L292, $H$11:$H292))</f>
        <v/>
      </c>
      <c r="S292" s="27" t="str">
        <f>IF('Intro &amp; Setup'!$BM$13='Intro &amp; Setup'!$BM$12, $R292, $Q292)</f>
        <v/>
      </c>
      <c r="T292" s="28" t="str">
        <f t="shared" si="36"/>
        <v/>
      </c>
      <c r="U292" s="8" t="str">
        <f t="shared" si="37"/>
        <v/>
      </c>
      <c r="V292" s="28" t="str">
        <f>IF($T292="", "", $T292-SUM($V$11:$V291))</f>
        <v/>
      </c>
      <c r="W292" s="28" t="str">
        <f>IF($U292="", "", $U292-SUM($W$11:$W291))</f>
        <v/>
      </c>
      <c r="X292" s="28" t="str">
        <f t="shared" si="38"/>
        <v/>
      </c>
      <c r="Y292" s="34" t="str">
        <f t="shared" si="43"/>
        <v/>
      </c>
      <c r="Z292" s="35" t="str">
        <f t="shared" si="44"/>
        <v/>
      </c>
      <c r="AA292" s="36" t="str">
        <f t="shared" si="39"/>
        <v/>
      </c>
      <c r="AC292" s="41" t="str">
        <f>IF($B292="", "", IF(OR($B292&lt;'Intro &amp; Setup'!$BM$3, $B292&gt;'Intro &amp; Setup'!$BM$5), "X", ""))</f>
        <v/>
      </c>
      <c r="AE292" s="41" t="str">
        <f t="shared" si="40"/>
        <v/>
      </c>
      <c r="AG292" s="41" t="str">
        <f>IF($F292="", "", IF(COUNTIF('Intro &amp; Setup'!$T$17:$T$26, $F292)=0, "X", ""))</f>
        <v/>
      </c>
      <c r="AI292" s="41" t="str">
        <f t="shared" si="41"/>
        <v/>
      </c>
    </row>
    <row r="293" spans="1:35" x14ac:dyDescent="0.25">
      <c r="A293" s="21"/>
      <c r="B293" s="238"/>
      <c r="C293" s="239"/>
      <c r="D293" s="239"/>
      <c r="E293" s="239"/>
      <c r="F293" s="240"/>
      <c r="G293" s="239"/>
      <c r="H293" s="241"/>
      <c r="I293" s="21"/>
      <c r="L293" s="68" t="str">
        <f t="shared" si="42"/>
        <v/>
      </c>
      <c r="N293" s="71" t="str">
        <f>IF($L293="", "", IFERROR(INDEX('Intro &amp; Setup'!$J$23:$J$32, MATCH($L293, 'Intro &amp; Setup'!$B$23:$B$32, 0)), ""))</f>
        <v/>
      </c>
      <c r="O293" s="71" t="str">
        <f>IF($L293="", "", IFERROR(INDEX('Intro &amp; Setup'!$N$23:$N$32, MATCH($L293, 'Intro &amp; Setup'!$B$23:$B$32, 0)), ""))</f>
        <v/>
      </c>
      <c r="Q293" s="63" t="str">
        <f>IF($H293="", "", SUM($H$11:$H293))</f>
        <v/>
      </c>
      <c r="R293" s="28" t="str">
        <f>IF($L293="", "", SUMIF($L$11:$L293, $L293, $H$11:$H293))</f>
        <v/>
      </c>
      <c r="S293" s="27" t="str">
        <f>IF('Intro &amp; Setup'!$BM$13='Intro &amp; Setup'!$BM$12, $R293, $Q293)</f>
        <v/>
      </c>
      <c r="T293" s="28" t="str">
        <f t="shared" si="36"/>
        <v/>
      </c>
      <c r="U293" s="8" t="str">
        <f t="shared" si="37"/>
        <v/>
      </c>
      <c r="V293" s="28" t="str">
        <f>IF($T293="", "", $T293-SUM($V$11:$V292))</f>
        <v/>
      </c>
      <c r="W293" s="28" t="str">
        <f>IF($U293="", "", $U293-SUM($W$11:$W292))</f>
        <v/>
      </c>
      <c r="X293" s="28" t="str">
        <f t="shared" si="38"/>
        <v/>
      </c>
      <c r="Y293" s="34" t="str">
        <f t="shared" si="43"/>
        <v/>
      </c>
      <c r="Z293" s="35" t="str">
        <f t="shared" si="44"/>
        <v/>
      </c>
      <c r="AA293" s="36" t="str">
        <f t="shared" si="39"/>
        <v/>
      </c>
      <c r="AC293" s="41" t="str">
        <f>IF($B293="", "", IF(OR($B293&lt;'Intro &amp; Setup'!$BM$3, $B293&gt;'Intro &amp; Setup'!$BM$5), "X", ""))</f>
        <v/>
      </c>
      <c r="AE293" s="41" t="str">
        <f t="shared" si="40"/>
        <v/>
      </c>
      <c r="AG293" s="41" t="str">
        <f>IF($F293="", "", IF(COUNTIF('Intro &amp; Setup'!$T$17:$T$26, $F293)=0, "X", ""))</f>
        <v/>
      </c>
      <c r="AI293" s="41" t="str">
        <f t="shared" si="41"/>
        <v/>
      </c>
    </row>
    <row r="294" spans="1:35" x14ac:dyDescent="0.25">
      <c r="A294" s="21"/>
      <c r="B294" s="238"/>
      <c r="C294" s="239"/>
      <c r="D294" s="239"/>
      <c r="E294" s="239"/>
      <c r="F294" s="240"/>
      <c r="G294" s="239"/>
      <c r="H294" s="241"/>
      <c r="I294" s="21"/>
      <c r="L294" s="68" t="str">
        <f t="shared" si="42"/>
        <v/>
      </c>
      <c r="N294" s="71" t="str">
        <f>IF($L294="", "", IFERROR(INDEX('Intro &amp; Setup'!$J$23:$J$32, MATCH($L294, 'Intro &amp; Setup'!$B$23:$B$32, 0)), ""))</f>
        <v/>
      </c>
      <c r="O294" s="71" t="str">
        <f>IF($L294="", "", IFERROR(INDEX('Intro &amp; Setup'!$N$23:$N$32, MATCH($L294, 'Intro &amp; Setup'!$B$23:$B$32, 0)), ""))</f>
        <v/>
      </c>
      <c r="Q294" s="63" t="str">
        <f>IF($H294="", "", SUM($H$11:$H294))</f>
        <v/>
      </c>
      <c r="R294" s="28" t="str">
        <f>IF($L294="", "", SUMIF($L$11:$L294, $L294, $H$11:$H294))</f>
        <v/>
      </c>
      <c r="S294" s="27" t="str">
        <f>IF('Intro &amp; Setup'!$BM$13='Intro &amp; Setup'!$BM$12, $R294, $Q294)</f>
        <v/>
      </c>
      <c r="T294" s="28" t="str">
        <f t="shared" si="36"/>
        <v/>
      </c>
      <c r="U294" s="8" t="str">
        <f t="shared" si="37"/>
        <v/>
      </c>
      <c r="V294" s="28" t="str">
        <f>IF($T294="", "", $T294-SUM($V$11:$V293))</f>
        <v/>
      </c>
      <c r="W294" s="28" t="str">
        <f>IF($U294="", "", $U294-SUM($W$11:$W293))</f>
        <v/>
      </c>
      <c r="X294" s="28" t="str">
        <f t="shared" si="38"/>
        <v/>
      </c>
      <c r="Y294" s="34" t="str">
        <f t="shared" si="43"/>
        <v/>
      </c>
      <c r="Z294" s="35" t="str">
        <f t="shared" si="44"/>
        <v/>
      </c>
      <c r="AA294" s="36" t="str">
        <f t="shared" si="39"/>
        <v/>
      </c>
      <c r="AC294" s="41" t="str">
        <f>IF($B294="", "", IF(OR($B294&lt;'Intro &amp; Setup'!$BM$3, $B294&gt;'Intro &amp; Setup'!$BM$5), "X", ""))</f>
        <v/>
      </c>
      <c r="AE294" s="41" t="str">
        <f t="shared" si="40"/>
        <v/>
      </c>
      <c r="AG294" s="41" t="str">
        <f>IF($F294="", "", IF(COUNTIF('Intro &amp; Setup'!$T$17:$T$26, $F294)=0, "X", ""))</f>
        <v/>
      </c>
      <c r="AI294" s="41" t="str">
        <f t="shared" si="41"/>
        <v/>
      </c>
    </row>
    <row r="295" spans="1:35" x14ac:dyDescent="0.25">
      <c r="A295" s="21"/>
      <c r="B295" s="238"/>
      <c r="C295" s="239"/>
      <c r="D295" s="239"/>
      <c r="E295" s="239"/>
      <c r="F295" s="240"/>
      <c r="G295" s="239"/>
      <c r="H295" s="241"/>
      <c r="I295" s="21"/>
      <c r="L295" s="68" t="str">
        <f t="shared" si="42"/>
        <v/>
      </c>
      <c r="N295" s="71" t="str">
        <f>IF($L295="", "", IFERROR(INDEX('Intro &amp; Setup'!$J$23:$J$32, MATCH($L295, 'Intro &amp; Setup'!$B$23:$B$32, 0)), ""))</f>
        <v/>
      </c>
      <c r="O295" s="71" t="str">
        <f>IF($L295="", "", IFERROR(INDEX('Intro &amp; Setup'!$N$23:$N$32, MATCH($L295, 'Intro &amp; Setup'!$B$23:$B$32, 0)), ""))</f>
        <v/>
      </c>
      <c r="Q295" s="63" t="str">
        <f>IF($H295="", "", SUM($H$11:$H295))</f>
        <v/>
      </c>
      <c r="R295" s="28" t="str">
        <f>IF($L295="", "", SUMIF($L$11:$L295, $L295, $H$11:$H295))</f>
        <v/>
      </c>
      <c r="S295" s="27" t="str">
        <f>IF('Intro &amp; Setup'!$BM$13='Intro &amp; Setup'!$BM$12, $R295, $Q295)</f>
        <v/>
      </c>
      <c r="T295" s="28" t="str">
        <f t="shared" si="36"/>
        <v/>
      </c>
      <c r="U295" s="8" t="str">
        <f t="shared" si="37"/>
        <v/>
      </c>
      <c r="V295" s="28" t="str">
        <f>IF($T295="", "", $T295-SUM($V$11:$V294))</f>
        <v/>
      </c>
      <c r="W295" s="28" t="str">
        <f>IF($U295="", "", $U295-SUM($W$11:$W294))</f>
        <v/>
      </c>
      <c r="X295" s="28" t="str">
        <f t="shared" si="38"/>
        <v/>
      </c>
      <c r="Y295" s="34" t="str">
        <f t="shared" si="43"/>
        <v/>
      </c>
      <c r="Z295" s="35" t="str">
        <f t="shared" si="44"/>
        <v/>
      </c>
      <c r="AA295" s="36" t="str">
        <f t="shared" si="39"/>
        <v/>
      </c>
      <c r="AC295" s="41" t="str">
        <f>IF($B295="", "", IF(OR($B295&lt;'Intro &amp; Setup'!$BM$3, $B295&gt;'Intro &amp; Setup'!$BM$5), "X", ""))</f>
        <v/>
      </c>
      <c r="AE295" s="41" t="str">
        <f t="shared" si="40"/>
        <v/>
      </c>
      <c r="AG295" s="41" t="str">
        <f>IF($F295="", "", IF(COUNTIF('Intro &amp; Setup'!$T$17:$T$26, $F295)=0, "X", ""))</f>
        <v/>
      </c>
      <c r="AI295" s="41" t="str">
        <f t="shared" si="41"/>
        <v/>
      </c>
    </row>
    <row r="296" spans="1:35" x14ac:dyDescent="0.25">
      <c r="A296" s="21"/>
      <c r="B296" s="238"/>
      <c r="C296" s="239"/>
      <c r="D296" s="239"/>
      <c r="E296" s="239"/>
      <c r="F296" s="240"/>
      <c r="G296" s="239"/>
      <c r="H296" s="241"/>
      <c r="I296" s="21"/>
      <c r="L296" s="68" t="str">
        <f t="shared" si="42"/>
        <v/>
      </c>
      <c r="N296" s="71" t="str">
        <f>IF($L296="", "", IFERROR(INDEX('Intro &amp; Setup'!$J$23:$J$32, MATCH($L296, 'Intro &amp; Setup'!$B$23:$B$32, 0)), ""))</f>
        <v/>
      </c>
      <c r="O296" s="71" t="str">
        <f>IF($L296="", "", IFERROR(INDEX('Intro &amp; Setup'!$N$23:$N$32, MATCH($L296, 'Intro &amp; Setup'!$B$23:$B$32, 0)), ""))</f>
        <v/>
      </c>
      <c r="Q296" s="63" t="str">
        <f>IF($H296="", "", SUM($H$11:$H296))</f>
        <v/>
      </c>
      <c r="R296" s="28" t="str">
        <f>IF($L296="", "", SUMIF($L$11:$L296, $L296, $H$11:$H296))</f>
        <v/>
      </c>
      <c r="S296" s="27" t="str">
        <f>IF('Intro &amp; Setup'!$BM$13='Intro &amp; Setup'!$BM$12, $R296, $Q296)</f>
        <v/>
      </c>
      <c r="T296" s="28" t="str">
        <f t="shared" si="36"/>
        <v/>
      </c>
      <c r="U296" s="8" t="str">
        <f t="shared" si="37"/>
        <v/>
      </c>
      <c r="V296" s="28" t="str">
        <f>IF($T296="", "", $T296-SUM($V$11:$V295))</f>
        <v/>
      </c>
      <c r="W296" s="28" t="str">
        <f>IF($U296="", "", $U296-SUM($W$11:$W295))</f>
        <v/>
      </c>
      <c r="X296" s="28" t="str">
        <f t="shared" si="38"/>
        <v/>
      </c>
      <c r="Y296" s="34" t="str">
        <f t="shared" si="43"/>
        <v/>
      </c>
      <c r="Z296" s="35" t="str">
        <f t="shared" si="44"/>
        <v/>
      </c>
      <c r="AA296" s="36" t="str">
        <f t="shared" si="39"/>
        <v/>
      </c>
      <c r="AC296" s="41" t="str">
        <f>IF($B296="", "", IF(OR($B296&lt;'Intro &amp; Setup'!$BM$3, $B296&gt;'Intro &amp; Setup'!$BM$5), "X", ""))</f>
        <v/>
      </c>
      <c r="AE296" s="41" t="str">
        <f t="shared" si="40"/>
        <v/>
      </c>
      <c r="AG296" s="41" t="str">
        <f>IF($F296="", "", IF(COUNTIF('Intro &amp; Setup'!$T$17:$T$26, $F296)=0, "X", ""))</f>
        <v/>
      </c>
      <c r="AI296" s="41" t="str">
        <f t="shared" si="41"/>
        <v/>
      </c>
    </row>
    <row r="297" spans="1:35" x14ac:dyDescent="0.25">
      <c r="A297" s="21"/>
      <c r="B297" s="238"/>
      <c r="C297" s="239"/>
      <c r="D297" s="239"/>
      <c r="E297" s="239"/>
      <c r="F297" s="240"/>
      <c r="G297" s="239"/>
      <c r="H297" s="241"/>
      <c r="I297" s="21"/>
      <c r="L297" s="68" t="str">
        <f t="shared" si="42"/>
        <v/>
      </c>
      <c r="N297" s="71" t="str">
        <f>IF($L297="", "", IFERROR(INDEX('Intro &amp; Setup'!$J$23:$J$32, MATCH($L297, 'Intro &amp; Setup'!$B$23:$B$32, 0)), ""))</f>
        <v/>
      </c>
      <c r="O297" s="71" t="str">
        <f>IF($L297="", "", IFERROR(INDEX('Intro &amp; Setup'!$N$23:$N$32, MATCH($L297, 'Intro &amp; Setup'!$B$23:$B$32, 0)), ""))</f>
        <v/>
      </c>
      <c r="Q297" s="63" t="str">
        <f>IF($H297="", "", SUM($H$11:$H297))</f>
        <v/>
      </c>
      <c r="R297" s="28" t="str">
        <f>IF($L297="", "", SUMIF($L$11:$L297, $L297, $H$11:$H297))</f>
        <v/>
      </c>
      <c r="S297" s="27" t="str">
        <f>IF('Intro &amp; Setup'!$BM$13='Intro &amp; Setup'!$BM$12, $R297, $Q297)</f>
        <v/>
      </c>
      <c r="T297" s="28" t="str">
        <f t="shared" si="36"/>
        <v/>
      </c>
      <c r="U297" s="8" t="str">
        <f t="shared" si="37"/>
        <v/>
      </c>
      <c r="V297" s="28" t="str">
        <f>IF($T297="", "", $T297-SUM($V$11:$V296))</f>
        <v/>
      </c>
      <c r="W297" s="28" t="str">
        <f>IF($U297="", "", $U297-SUM($W$11:$W296))</f>
        <v/>
      </c>
      <c r="X297" s="28" t="str">
        <f t="shared" si="38"/>
        <v/>
      </c>
      <c r="Y297" s="34" t="str">
        <f t="shared" si="43"/>
        <v/>
      </c>
      <c r="Z297" s="35" t="str">
        <f t="shared" si="44"/>
        <v/>
      </c>
      <c r="AA297" s="36" t="str">
        <f t="shared" si="39"/>
        <v/>
      </c>
      <c r="AC297" s="41" t="str">
        <f>IF($B297="", "", IF(OR($B297&lt;'Intro &amp; Setup'!$BM$3, $B297&gt;'Intro &amp; Setup'!$BM$5), "X", ""))</f>
        <v/>
      </c>
      <c r="AE297" s="41" t="str">
        <f t="shared" si="40"/>
        <v/>
      </c>
      <c r="AG297" s="41" t="str">
        <f>IF($F297="", "", IF(COUNTIF('Intro &amp; Setup'!$T$17:$T$26, $F297)=0, "X", ""))</f>
        <v/>
      </c>
      <c r="AI297" s="41" t="str">
        <f t="shared" si="41"/>
        <v/>
      </c>
    </row>
    <row r="298" spans="1:35" x14ac:dyDescent="0.25">
      <c r="A298" s="21"/>
      <c r="B298" s="238"/>
      <c r="C298" s="239"/>
      <c r="D298" s="239"/>
      <c r="E298" s="239"/>
      <c r="F298" s="240"/>
      <c r="G298" s="239"/>
      <c r="H298" s="241"/>
      <c r="I298" s="21"/>
      <c r="L298" s="68" t="str">
        <f t="shared" si="42"/>
        <v/>
      </c>
      <c r="N298" s="71" t="str">
        <f>IF($L298="", "", IFERROR(INDEX('Intro &amp; Setup'!$J$23:$J$32, MATCH($L298, 'Intro &amp; Setup'!$B$23:$B$32, 0)), ""))</f>
        <v/>
      </c>
      <c r="O298" s="71" t="str">
        <f>IF($L298="", "", IFERROR(INDEX('Intro &amp; Setup'!$N$23:$N$32, MATCH($L298, 'Intro &amp; Setup'!$B$23:$B$32, 0)), ""))</f>
        <v/>
      </c>
      <c r="Q298" s="63" t="str">
        <f>IF($H298="", "", SUM($H$11:$H298))</f>
        <v/>
      </c>
      <c r="R298" s="28" t="str">
        <f>IF($L298="", "", SUMIF($L$11:$L298, $L298, $H$11:$H298))</f>
        <v/>
      </c>
      <c r="S298" s="27" t="str">
        <f>IF('Intro &amp; Setup'!$BM$13='Intro &amp; Setup'!$BM$12, $R298, $Q298)</f>
        <v/>
      </c>
      <c r="T298" s="28" t="str">
        <f t="shared" si="36"/>
        <v/>
      </c>
      <c r="U298" s="8" t="str">
        <f t="shared" si="37"/>
        <v/>
      </c>
      <c r="V298" s="28" t="str">
        <f>IF($T298="", "", $T298-SUM($V$11:$V297))</f>
        <v/>
      </c>
      <c r="W298" s="28" t="str">
        <f>IF($U298="", "", $U298-SUM($W$11:$W297))</f>
        <v/>
      </c>
      <c r="X298" s="28" t="str">
        <f t="shared" si="38"/>
        <v/>
      </c>
      <c r="Y298" s="34" t="str">
        <f t="shared" si="43"/>
        <v/>
      </c>
      <c r="Z298" s="35" t="str">
        <f t="shared" si="44"/>
        <v/>
      </c>
      <c r="AA298" s="36" t="str">
        <f t="shared" si="39"/>
        <v/>
      </c>
      <c r="AC298" s="41" t="str">
        <f>IF($B298="", "", IF(OR($B298&lt;'Intro &amp; Setup'!$BM$3, $B298&gt;'Intro &amp; Setup'!$BM$5), "X", ""))</f>
        <v/>
      </c>
      <c r="AE298" s="41" t="str">
        <f t="shared" si="40"/>
        <v/>
      </c>
      <c r="AG298" s="41" t="str">
        <f>IF($F298="", "", IF(COUNTIF('Intro &amp; Setup'!$T$17:$T$26, $F298)=0, "X", ""))</f>
        <v/>
      </c>
      <c r="AI298" s="41" t="str">
        <f t="shared" si="41"/>
        <v/>
      </c>
    </row>
    <row r="299" spans="1:35" x14ac:dyDescent="0.25">
      <c r="A299" s="21"/>
      <c r="B299" s="238"/>
      <c r="C299" s="239"/>
      <c r="D299" s="239"/>
      <c r="E299" s="239"/>
      <c r="F299" s="240"/>
      <c r="G299" s="239"/>
      <c r="H299" s="241"/>
      <c r="I299" s="21"/>
      <c r="L299" s="68" t="str">
        <f t="shared" si="42"/>
        <v/>
      </c>
      <c r="N299" s="71" t="str">
        <f>IF($L299="", "", IFERROR(INDEX('Intro &amp; Setup'!$J$23:$J$32, MATCH($L299, 'Intro &amp; Setup'!$B$23:$B$32, 0)), ""))</f>
        <v/>
      </c>
      <c r="O299" s="71" t="str">
        <f>IF($L299="", "", IFERROR(INDEX('Intro &amp; Setup'!$N$23:$N$32, MATCH($L299, 'Intro &amp; Setup'!$B$23:$B$32, 0)), ""))</f>
        <v/>
      </c>
      <c r="Q299" s="63" t="str">
        <f>IF($H299="", "", SUM($H$11:$H299))</f>
        <v/>
      </c>
      <c r="R299" s="28" t="str">
        <f>IF($L299="", "", SUMIF($L$11:$L299, $L299, $H$11:$H299))</f>
        <v/>
      </c>
      <c r="S299" s="27" t="str">
        <f>IF('Intro &amp; Setup'!$BM$13='Intro &amp; Setup'!$BM$12, $R299, $Q299)</f>
        <v/>
      </c>
      <c r="T299" s="28" t="str">
        <f t="shared" si="36"/>
        <v/>
      </c>
      <c r="U299" s="8" t="str">
        <f t="shared" si="37"/>
        <v/>
      </c>
      <c r="V299" s="28" t="str">
        <f>IF($T299="", "", $T299-SUM($V$11:$V298))</f>
        <v/>
      </c>
      <c r="W299" s="28" t="str">
        <f>IF($U299="", "", $U299-SUM($W$11:$W298))</f>
        <v/>
      </c>
      <c r="X299" s="28" t="str">
        <f t="shared" si="38"/>
        <v/>
      </c>
      <c r="Y299" s="34" t="str">
        <f t="shared" si="43"/>
        <v/>
      </c>
      <c r="Z299" s="35" t="str">
        <f t="shared" si="44"/>
        <v/>
      </c>
      <c r="AA299" s="36" t="str">
        <f t="shared" si="39"/>
        <v/>
      </c>
      <c r="AC299" s="41" t="str">
        <f>IF($B299="", "", IF(OR($B299&lt;'Intro &amp; Setup'!$BM$3, $B299&gt;'Intro &amp; Setup'!$BM$5), "X", ""))</f>
        <v/>
      </c>
      <c r="AE299" s="41" t="str">
        <f t="shared" si="40"/>
        <v/>
      </c>
      <c r="AG299" s="41" t="str">
        <f>IF($F299="", "", IF(COUNTIF('Intro &amp; Setup'!$T$17:$T$26, $F299)=0, "X", ""))</f>
        <v/>
      </c>
      <c r="AI299" s="41" t="str">
        <f t="shared" si="41"/>
        <v/>
      </c>
    </row>
    <row r="300" spans="1:35" x14ac:dyDescent="0.25">
      <c r="A300" s="21"/>
      <c r="B300" s="238"/>
      <c r="C300" s="239"/>
      <c r="D300" s="239"/>
      <c r="E300" s="239"/>
      <c r="F300" s="240"/>
      <c r="G300" s="239"/>
      <c r="H300" s="241"/>
      <c r="I300" s="21"/>
      <c r="L300" s="68" t="str">
        <f t="shared" si="42"/>
        <v/>
      </c>
      <c r="N300" s="71" t="str">
        <f>IF($L300="", "", IFERROR(INDEX('Intro &amp; Setup'!$J$23:$J$32, MATCH($L300, 'Intro &amp; Setup'!$B$23:$B$32, 0)), ""))</f>
        <v/>
      </c>
      <c r="O300" s="71" t="str">
        <f>IF($L300="", "", IFERROR(INDEX('Intro &amp; Setup'!$N$23:$N$32, MATCH($L300, 'Intro &amp; Setup'!$B$23:$B$32, 0)), ""))</f>
        <v/>
      </c>
      <c r="Q300" s="63" t="str">
        <f>IF($H300="", "", SUM($H$11:$H300))</f>
        <v/>
      </c>
      <c r="R300" s="28" t="str">
        <f>IF($L300="", "", SUMIF($L$11:$L300, $L300, $H$11:$H300))</f>
        <v/>
      </c>
      <c r="S300" s="27" t="str">
        <f>IF('Intro &amp; Setup'!$BM$13='Intro &amp; Setup'!$BM$12, $R300, $Q300)</f>
        <v/>
      </c>
      <c r="T300" s="28" t="str">
        <f t="shared" si="36"/>
        <v/>
      </c>
      <c r="U300" s="8" t="str">
        <f t="shared" si="37"/>
        <v/>
      </c>
      <c r="V300" s="28" t="str">
        <f>IF($T300="", "", $T300-SUM($V$11:$V299))</f>
        <v/>
      </c>
      <c r="W300" s="28" t="str">
        <f>IF($U300="", "", $U300-SUM($W$11:$W299))</f>
        <v/>
      </c>
      <c r="X300" s="28" t="str">
        <f t="shared" si="38"/>
        <v/>
      </c>
      <c r="Y300" s="34" t="str">
        <f t="shared" si="43"/>
        <v/>
      </c>
      <c r="Z300" s="35" t="str">
        <f t="shared" si="44"/>
        <v/>
      </c>
      <c r="AA300" s="36" t="str">
        <f t="shared" si="39"/>
        <v/>
      </c>
      <c r="AC300" s="41" t="str">
        <f>IF($B300="", "", IF(OR($B300&lt;'Intro &amp; Setup'!$BM$3, $B300&gt;'Intro &amp; Setup'!$BM$5), "X", ""))</f>
        <v/>
      </c>
      <c r="AE300" s="41" t="str">
        <f t="shared" si="40"/>
        <v/>
      </c>
      <c r="AG300" s="41" t="str">
        <f>IF($F300="", "", IF(COUNTIF('Intro &amp; Setup'!$T$17:$T$26, $F300)=0, "X", ""))</f>
        <v/>
      </c>
      <c r="AI300" s="41" t="str">
        <f t="shared" si="41"/>
        <v/>
      </c>
    </row>
    <row r="301" spans="1:35" x14ac:dyDescent="0.25">
      <c r="A301" s="21"/>
      <c r="B301" s="238"/>
      <c r="C301" s="239"/>
      <c r="D301" s="239"/>
      <c r="E301" s="239"/>
      <c r="F301" s="240"/>
      <c r="G301" s="239"/>
      <c r="H301" s="241"/>
      <c r="I301" s="21"/>
      <c r="L301" s="68" t="str">
        <f t="shared" si="42"/>
        <v/>
      </c>
      <c r="N301" s="71" t="str">
        <f>IF($L301="", "", IFERROR(INDEX('Intro &amp; Setup'!$J$23:$J$32, MATCH($L301, 'Intro &amp; Setup'!$B$23:$B$32, 0)), ""))</f>
        <v/>
      </c>
      <c r="O301" s="71" t="str">
        <f>IF($L301="", "", IFERROR(INDEX('Intro &amp; Setup'!$N$23:$N$32, MATCH($L301, 'Intro &amp; Setup'!$B$23:$B$32, 0)), ""))</f>
        <v/>
      </c>
      <c r="Q301" s="63" t="str">
        <f>IF($H301="", "", SUM($H$11:$H301))</f>
        <v/>
      </c>
      <c r="R301" s="28" t="str">
        <f>IF($L301="", "", SUMIF($L$11:$L301, $L301, $H$11:$H301))</f>
        <v/>
      </c>
      <c r="S301" s="27" t="str">
        <f>IF('Intro &amp; Setup'!$BM$13='Intro &amp; Setup'!$BM$12, $R301, $Q301)</f>
        <v/>
      </c>
      <c r="T301" s="28" t="str">
        <f t="shared" si="36"/>
        <v/>
      </c>
      <c r="U301" s="8" t="str">
        <f t="shared" si="37"/>
        <v/>
      </c>
      <c r="V301" s="28" t="str">
        <f>IF($T301="", "", $T301-SUM($V$11:$V300))</f>
        <v/>
      </c>
      <c r="W301" s="28" t="str">
        <f>IF($U301="", "", $U301-SUM($W$11:$W300))</f>
        <v/>
      </c>
      <c r="X301" s="28" t="str">
        <f t="shared" si="38"/>
        <v/>
      </c>
      <c r="Y301" s="34" t="str">
        <f t="shared" si="43"/>
        <v/>
      </c>
      <c r="Z301" s="35" t="str">
        <f t="shared" si="44"/>
        <v/>
      </c>
      <c r="AA301" s="36" t="str">
        <f t="shared" si="39"/>
        <v/>
      </c>
      <c r="AC301" s="41" t="str">
        <f>IF($B301="", "", IF(OR($B301&lt;'Intro &amp; Setup'!$BM$3, $B301&gt;'Intro &amp; Setup'!$BM$5), "X", ""))</f>
        <v/>
      </c>
      <c r="AE301" s="41" t="str">
        <f t="shared" si="40"/>
        <v/>
      </c>
      <c r="AG301" s="41" t="str">
        <f>IF($F301="", "", IF(COUNTIF('Intro &amp; Setup'!$T$17:$T$26, $F301)=0, "X", ""))</f>
        <v/>
      </c>
      <c r="AI301" s="41" t="str">
        <f t="shared" si="41"/>
        <v/>
      </c>
    </row>
    <row r="302" spans="1:35" x14ac:dyDescent="0.25">
      <c r="A302" s="21"/>
      <c r="B302" s="238"/>
      <c r="C302" s="239"/>
      <c r="D302" s="239"/>
      <c r="E302" s="239"/>
      <c r="F302" s="240"/>
      <c r="G302" s="239"/>
      <c r="H302" s="241"/>
      <c r="I302" s="21"/>
      <c r="L302" s="68" t="str">
        <f t="shared" si="42"/>
        <v/>
      </c>
      <c r="N302" s="71" t="str">
        <f>IF($L302="", "", IFERROR(INDEX('Intro &amp; Setup'!$J$23:$J$32, MATCH($L302, 'Intro &amp; Setup'!$B$23:$B$32, 0)), ""))</f>
        <v/>
      </c>
      <c r="O302" s="71" t="str">
        <f>IF($L302="", "", IFERROR(INDEX('Intro &amp; Setup'!$N$23:$N$32, MATCH($L302, 'Intro &amp; Setup'!$B$23:$B$32, 0)), ""))</f>
        <v/>
      </c>
      <c r="Q302" s="63" t="str">
        <f>IF($H302="", "", SUM($H$11:$H302))</f>
        <v/>
      </c>
      <c r="R302" s="28" t="str">
        <f>IF($L302="", "", SUMIF($L$11:$L302, $L302, $H$11:$H302))</f>
        <v/>
      </c>
      <c r="S302" s="27" t="str">
        <f>IF('Intro &amp; Setup'!$BM$13='Intro &amp; Setup'!$BM$12, $R302, $Q302)</f>
        <v/>
      </c>
      <c r="T302" s="28" t="str">
        <f t="shared" si="36"/>
        <v/>
      </c>
      <c r="U302" s="8" t="str">
        <f t="shared" si="37"/>
        <v/>
      </c>
      <c r="V302" s="28" t="str">
        <f>IF($T302="", "", $T302-SUM($V$11:$V301))</f>
        <v/>
      </c>
      <c r="W302" s="28" t="str">
        <f>IF($U302="", "", $U302-SUM($W$11:$W301))</f>
        <v/>
      </c>
      <c r="X302" s="28" t="str">
        <f t="shared" si="38"/>
        <v/>
      </c>
      <c r="Y302" s="34" t="str">
        <f t="shared" si="43"/>
        <v/>
      </c>
      <c r="Z302" s="35" t="str">
        <f t="shared" si="44"/>
        <v/>
      </c>
      <c r="AA302" s="36" t="str">
        <f t="shared" si="39"/>
        <v/>
      </c>
      <c r="AC302" s="41" t="str">
        <f>IF($B302="", "", IF(OR($B302&lt;'Intro &amp; Setup'!$BM$3, $B302&gt;'Intro &amp; Setup'!$BM$5), "X", ""))</f>
        <v/>
      </c>
      <c r="AE302" s="41" t="str">
        <f t="shared" si="40"/>
        <v/>
      </c>
      <c r="AG302" s="41" t="str">
        <f>IF($F302="", "", IF(COUNTIF('Intro &amp; Setup'!$T$17:$T$26, $F302)=0, "X", ""))</f>
        <v/>
      </c>
      <c r="AI302" s="41" t="str">
        <f t="shared" si="41"/>
        <v/>
      </c>
    </row>
    <row r="303" spans="1:35" x14ac:dyDescent="0.25">
      <c r="A303" s="21"/>
      <c r="B303" s="238"/>
      <c r="C303" s="239"/>
      <c r="D303" s="239"/>
      <c r="E303" s="239"/>
      <c r="F303" s="240"/>
      <c r="G303" s="239"/>
      <c r="H303" s="241"/>
      <c r="I303" s="21"/>
      <c r="L303" s="68" t="str">
        <f t="shared" si="42"/>
        <v/>
      </c>
      <c r="N303" s="71" t="str">
        <f>IF($L303="", "", IFERROR(INDEX('Intro &amp; Setup'!$J$23:$J$32, MATCH($L303, 'Intro &amp; Setup'!$B$23:$B$32, 0)), ""))</f>
        <v/>
      </c>
      <c r="O303" s="71" t="str">
        <f>IF($L303="", "", IFERROR(INDEX('Intro &amp; Setup'!$N$23:$N$32, MATCH($L303, 'Intro &amp; Setup'!$B$23:$B$32, 0)), ""))</f>
        <v/>
      </c>
      <c r="Q303" s="63" t="str">
        <f>IF($H303="", "", SUM($H$11:$H303))</f>
        <v/>
      </c>
      <c r="R303" s="28" t="str">
        <f>IF($L303="", "", SUMIF($L$11:$L303, $L303, $H$11:$H303))</f>
        <v/>
      </c>
      <c r="S303" s="27" t="str">
        <f>IF('Intro &amp; Setup'!$BM$13='Intro &amp; Setup'!$BM$12, $R303, $Q303)</f>
        <v/>
      </c>
      <c r="T303" s="28" t="str">
        <f t="shared" si="36"/>
        <v/>
      </c>
      <c r="U303" s="8" t="str">
        <f t="shared" si="37"/>
        <v/>
      </c>
      <c r="V303" s="28" t="str">
        <f>IF($T303="", "", $T303-SUM($V$11:$V302))</f>
        <v/>
      </c>
      <c r="W303" s="28" t="str">
        <f>IF($U303="", "", $U303-SUM($W$11:$W302))</f>
        <v/>
      </c>
      <c r="X303" s="28" t="str">
        <f t="shared" si="38"/>
        <v/>
      </c>
      <c r="Y303" s="34" t="str">
        <f t="shared" si="43"/>
        <v/>
      </c>
      <c r="Z303" s="35" t="str">
        <f t="shared" si="44"/>
        <v/>
      </c>
      <c r="AA303" s="36" t="str">
        <f t="shared" si="39"/>
        <v/>
      </c>
      <c r="AC303" s="41" t="str">
        <f>IF($B303="", "", IF(OR($B303&lt;'Intro &amp; Setup'!$BM$3, $B303&gt;'Intro &amp; Setup'!$BM$5), "X", ""))</f>
        <v/>
      </c>
      <c r="AE303" s="41" t="str">
        <f t="shared" si="40"/>
        <v/>
      </c>
      <c r="AG303" s="41" t="str">
        <f>IF($F303="", "", IF(COUNTIF('Intro &amp; Setup'!$T$17:$T$26, $F303)=0, "X", ""))</f>
        <v/>
      </c>
      <c r="AI303" s="41" t="str">
        <f t="shared" si="41"/>
        <v/>
      </c>
    </row>
    <row r="304" spans="1:35" x14ac:dyDescent="0.25">
      <c r="A304" s="21"/>
      <c r="B304" s="238"/>
      <c r="C304" s="239"/>
      <c r="D304" s="239"/>
      <c r="E304" s="239"/>
      <c r="F304" s="240"/>
      <c r="G304" s="239"/>
      <c r="H304" s="241"/>
      <c r="I304" s="21"/>
      <c r="L304" s="68" t="str">
        <f t="shared" si="42"/>
        <v/>
      </c>
      <c r="N304" s="71" t="str">
        <f>IF($L304="", "", IFERROR(INDEX('Intro &amp; Setup'!$J$23:$J$32, MATCH($L304, 'Intro &amp; Setup'!$B$23:$B$32, 0)), ""))</f>
        <v/>
      </c>
      <c r="O304" s="71" t="str">
        <f>IF($L304="", "", IFERROR(INDEX('Intro &amp; Setup'!$N$23:$N$32, MATCH($L304, 'Intro &amp; Setup'!$B$23:$B$32, 0)), ""))</f>
        <v/>
      </c>
      <c r="Q304" s="63" t="str">
        <f>IF($H304="", "", SUM($H$11:$H304))</f>
        <v/>
      </c>
      <c r="R304" s="28" t="str">
        <f>IF($L304="", "", SUMIF($L$11:$L304, $L304, $H$11:$H304))</f>
        <v/>
      </c>
      <c r="S304" s="27" t="str">
        <f>IF('Intro &amp; Setup'!$BM$13='Intro &amp; Setup'!$BM$12, $R304, $Q304)</f>
        <v/>
      </c>
      <c r="T304" s="28" t="str">
        <f t="shared" si="36"/>
        <v/>
      </c>
      <c r="U304" s="8" t="str">
        <f t="shared" si="37"/>
        <v/>
      </c>
      <c r="V304" s="28" t="str">
        <f>IF($T304="", "", $T304-SUM($V$11:$V303))</f>
        <v/>
      </c>
      <c r="W304" s="28" t="str">
        <f>IF($U304="", "", $U304-SUM($W$11:$W303))</f>
        <v/>
      </c>
      <c r="X304" s="28" t="str">
        <f t="shared" si="38"/>
        <v/>
      </c>
      <c r="Y304" s="34" t="str">
        <f t="shared" si="43"/>
        <v/>
      </c>
      <c r="Z304" s="35" t="str">
        <f t="shared" si="44"/>
        <v/>
      </c>
      <c r="AA304" s="36" t="str">
        <f t="shared" si="39"/>
        <v/>
      </c>
      <c r="AC304" s="41" t="str">
        <f>IF($B304="", "", IF(OR($B304&lt;'Intro &amp; Setup'!$BM$3, $B304&gt;'Intro &amp; Setup'!$BM$5), "X", ""))</f>
        <v/>
      </c>
      <c r="AE304" s="41" t="str">
        <f t="shared" si="40"/>
        <v/>
      </c>
      <c r="AG304" s="41" t="str">
        <f>IF($F304="", "", IF(COUNTIF('Intro &amp; Setup'!$T$17:$T$26, $F304)=0, "X", ""))</f>
        <v/>
      </c>
      <c r="AI304" s="41" t="str">
        <f t="shared" si="41"/>
        <v/>
      </c>
    </row>
    <row r="305" spans="1:35" x14ac:dyDescent="0.25">
      <c r="A305" s="21"/>
      <c r="B305" s="238"/>
      <c r="C305" s="239"/>
      <c r="D305" s="239"/>
      <c r="E305" s="239"/>
      <c r="F305" s="240"/>
      <c r="G305" s="239"/>
      <c r="H305" s="241"/>
      <c r="I305" s="21"/>
      <c r="L305" s="68" t="str">
        <f t="shared" si="42"/>
        <v/>
      </c>
      <c r="N305" s="71" t="str">
        <f>IF($L305="", "", IFERROR(INDEX('Intro &amp; Setup'!$J$23:$J$32, MATCH($L305, 'Intro &amp; Setup'!$B$23:$B$32, 0)), ""))</f>
        <v/>
      </c>
      <c r="O305" s="71" t="str">
        <f>IF($L305="", "", IFERROR(INDEX('Intro &amp; Setup'!$N$23:$N$32, MATCH($L305, 'Intro &amp; Setup'!$B$23:$B$32, 0)), ""))</f>
        <v/>
      </c>
      <c r="Q305" s="63" t="str">
        <f>IF($H305="", "", SUM($H$11:$H305))</f>
        <v/>
      </c>
      <c r="R305" s="28" t="str">
        <f>IF($L305="", "", SUMIF($L$11:$L305, $L305, $H$11:$H305))</f>
        <v/>
      </c>
      <c r="S305" s="27" t="str">
        <f>IF('Intro &amp; Setup'!$BM$13='Intro &amp; Setup'!$BM$12, $R305, $Q305)</f>
        <v/>
      </c>
      <c r="T305" s="28" t="str">
        <f t="shared" si="36"/>
        <v/>
      </c>
      <c r="U305" s="8" t="str">
        <f t="shared" si="37"/>
        <v/>
      </c>
      <c r="V305" s="28" t="str">
        <f>IF($T305="", "", $T305-SUM($V$11:$V304))</f>
        <v/>
      </c>
      <c r="W305" s="28" t="str">
        <f>IF($U305="", "", $U305-SUM($W$11:$W304))</f>
        <v/>
      </c>
      <c r="X305" s="28" t="str">
        <f t="shared" si="38"/>
        <v/>
      </c>
      <c r="Y305" s="34" t="str">
        <f t="shared" si="43"/>
        <v/>
      </c>
      <c r="Z305" s="35" t="str">
        <f t="shared" si="44"/>
        <v/>
      </c>
      <c r="AA305" s="36" t="str">
        <f t="shared" si="39"/>
        <v/>
      </c>
      <c r="AC305" s="41" t="str">
        <f>IF($B305="", "", IF(OR($B305&lt;'Intro &amp; Setup'!$BM$3, $B305&gt;'Intro &amp; Setup'!$BM$5), "X", ""))</f>
        <v/>
      </c>
      <c r="AE305" s="41" t="str">
        <f t="shared" si="40"/>
        <v/>
      </c>
      <c r="AG305" s="41" t="str">
        <f>IF($F305="", "", IF(COUNTIF('Intro &amp; Setup'!$T$17:$T$26, $F305)=0, "X", ""))</f>
        <v/>
      </c>
      <c r="AI305" s="41" t="str">
        <f t="shared" si="41"/>
        <v/>
      </c>
    </row>
    <row r="306" spans="1:35" x14ac:dyDescent="0.25">
      <c r="A306" s="21"/>
      <c r="B306" s="238"/>
      <c r="C306" s="239"/>
      <c r="D306" s="239"/>
      <c r="E306" s="239"/>
      <c r="F306" s="240"/>
      <c r="G306" s="239"/>
      <c r="H306" s="241"/>
      <c r="I306" s="21"/>
      <c r="L306" s="68" t="str">
        <f t="shared" si="42"/>
        <v/>
      </c>
      <c r="N306" s="71" t="str">
        <f>IF($L306="", "", IFERROR(INDEX('Intro &amp; Setup'!$J$23:$J$32, MATCH($L306, 'Intro &amp; Setup'!$B$23:$B$32, 0)), ""))</f>
        <v/>
      </c>
      <c r="O306" s="71" t="str">
        <f>IF($L306="", "", IFERROR(INDEX('Intro &amp; Setup'!$N$23:$N$32, MATCH($L306, 'Intro &amp; Setup'!$B$23:$B$32, 0)), ""))</f>
        <v/>
      </c>
      <c r="Q306" s="63" t="str">
        <f>IF($H306="", "", SUM($H$11:$H306))</f>
        <v/>
      </c>
      <c r="R306" s="28" t="str">
        <f>IF($L306="", "", SUMIF($L$11:$L306, $L306, $H$11:$H306))</f>
        <v/>
      </c>
      <c r="S306" s="27" t="str">
        <f>IF('Intro &amp; Setup'!$BM$13='Intro &amp; Setup'!$BM$12, $R306, $Q306)</f>
        <v/>
      </c>
      <c r="T306" s="28" t="str">
        <f t="shared" si="36"/>
        <v/>
      </c>
      <c r="U306" s="8" t="str">
        <f t="shared" si="37"/>
        <v/>
      </c>
      <c r="V306" s="28" t="str">
        <f>IF($T306="", "", $T306-SUM($V$11:$V305))</f>
        <v/>
      </c>
      <c r="W306" s="28" t="str">
        <f>IF($U306="", "", $U306-SUM($W$11:$W305))</f>
        <v/>
      </c>
      <c r="X306" s="28" t="str">
        <f t="shared" si="38"/>
        <v/>
      </c>
      <c r="Y306" s="34" t="str">
        <f t="shared" si="43"/>
        <v/>
      </c>
      <c r="Z306" s="35" t="str">
        <f t="shared" si="44"/>
        <v/>
      </c>
      <c r="AA306" s="36" t="str">
        <f t="shared" si="39"/>
        <v/>
      </c>
      <c r="AC306" s="41" t="str">
        <f>IF($B306="", "", IF(OR($B306&lt;'Intro &amp; Setup'!$BM$3, $B306&gt;'Intro &amp; Setup'!$BM$5), "X", ""))</f>
        <v/>
      </c>
      <c r="AE306" s="41" t="str">
        <f t="shared" si="40"/>
        <v/>
      </c>
      <c r="AG306" s="41" t="str">
        <f>IF($F306="", "", IF(COUNTIF('Intro &amp; Setup'!$T$17:$T$26, $F306)=0, "X", ""))</f>
        <v/>
      </c>
      <c r="AI306" s="41" t="str">
        <f t="shared" si="41"/>
        <v/>
      </c>
    </row>
    <row r="307" spans="1:35" x14ac:dyDescent="0.25">
      <c r="A307" s="21"/>
      <c r="B307" s="238"/>
      <c r="C307" s="239"/>
      <c r="D307" s="239"/>
      <c r="E307" s="239"/>
      <c r="F307" s="240"/>
      <c r="G307" s="239"/>
      <c r="H307" s="241"/>
      <c r="I307" s="21"/>
      <c r="L307" s="68" t="str">
        <f t="shared" si="42"/>
        <v/>
      </c>
      <c r="N307" s="71" t="str">
        <f>IF($L307="", "", IFERROR(INDEX('Intro &amp; Setup'!$J$23:$J$32, MATCH($L307, 'Intro &amp; Setup'!$B$23:$B$32, 0)), ""))</f>
        <v/>
      </c>
      <c r="O307" s="71" t="str">
        <f>IF($L307="", "", IFERROR(INDEX('Intro &amp; Setup'!$N$23:$N$32, MATCH($L307, 'Intro &amp; Setup'!$B$23:$B$32, 0)), ""))</f>
        <v/>
      </c>
      <c r="Q307" s="63" t="str">
        <f>IF($H307="", "", SUM($H$11:$H307))</f>
        <v/>
      </c>
      <c r="R307" s="28" t="str">
        <f>IF($L307="", "", SUMIF($L$11:$L307, $L307, $H$11:$H307))</f>
        <v/>
      </c>
      <c r="S307" s="27" t="str">
        <f>IF('Intro &amp; Setup'!$BM$13='Intro &amp; Setup'!$BM$12, $R307, $Q307)</f>
        <v/>
      </c>
      <c r="T307" s="28" t="str">
        <f t="shared" si="36"/>
        <v/>
      </c>
      <c r="U307" s="8" t="str">
        <f t="shared" si="37"/>
        <v/>
      </c>
      <c r="V307" s="28" t="str">
        <f>IF($T307="", "", $T307-SUM($V$11:$V306))</f>
        <v/>
      </c>
      <c r="W307" s="28" t="str">
        <f>IF($U307="", "", $U307-SUM($W$11:$W306))</f>
        <v/>
      </c>
      <c r="X307" s="28" t="str">
        <f t="shared" si="38"/>
        <v/>
      </c>
      <c r="Y307" s="34" t="str">
        <f t="shared" si="43"/>
        <v/>
      </c>
      <c r="Z307" s="35" t="str">
        <f t="shared" si="44"/>
        <v/>
      </c>
      <c r="AA307" s="36" t="str">
        <f t="shared" si="39"/>
        <v/>
      </c>
      <c r="AC307" s="41" t="str">
        <f>IF($B307="", "", IF(OR($B307&lt;'Intro &amp; Setup'!$BM$3, $B307&gt;'Intro &amp; Setup'!$BM$5), "X", ""))</f>
        <v/>
      </c>
      <c r="AE307" s="41" t="str">
        <f t="shared" si="40"/>
        <v/>
      </c>
      <c r="AG307" s="41" t="str">
        <f>IF($F307="", "", IF(COUNTIF('Intro &amp; Setup'!$T$17:$T$26, $F307)=0, "X", ""))</f>
        <v/>
      </c>
      <c r="AI307" s="41" t="str">
        <f t="shared" si="41"/>
        <v/>
      </c>
    </row>
    <row r="308" spans="1:35" x14ac:dyDescent="0.25">
      <c r="A308" s="21"/>
      <c r="B308" s="238"/>
      <c r="C308" s="239"/>
      <c r="D308" s="239"/>
      <c r="E308" s="239"/>
      <c r="F308" s="240"/>
      <c r="G308" s="239"/>
      <c r="H308" s="241"/>
      <c r="I308" s="21"/>
      <c r="L308" s="68" t="str">
        <f t="shared" si="42"/>
        <v/>
      </c>
      <c r="N308" s="71" t="str">
        <f>IF($L308="", "", IFERROR(INDEX('Intro &amp; Setup'!$J$23:$J$32, MATCH($L308, 'Intro &amp; Setup'!$B$23:$B$32, 0)), ""))</f>
        <v/>
      </c>
      <c r="O308" s="71" t="str">
        <f>IF($L308="", "", IFERROR(INDEX('Intro &amp; Setup'!$N$23:$N$32, MATCH($L308, 'Intro &amp; Setup'!$B$23:$B$32, 0)), ""))</f>
        <v/>
      </c>
      <c r="Q308" s="63" t="str">
        <f>IF($H308="", "", SUM($H$11:$H308))</f>
        <v/>
      </c>
      <c r="R308" s="28" t="str">
        <f>IF($L308="", "", SUMIF($L$11:$L308, $L308, $H$11:$H308))</f>
        <v/>
      </c>
      <c r="S308" s="27" t="str">
        <f>IF('Intro &amp; Setup'!$BM$13='Intro &amp; Setup'!$BM$12, $R308, $Q308)</f>
        <v/>
      </c>
      <c r="T308" s="28" t="str">
        <f t="shared" si="36"/>
        <v/>
      </c>
      <c r="U308" s="8" t="str">
        <f t="shared" si="37"/>
        <v/>
      </c>
      <c r="V308" s="28" t="str">
        <f>IF($T308="", "", $T308-SUM($V$11:$V307))</f>
        <v/>
      </c>
      <c r="W308" s="28" t="str">
        <f>IF($U308="", "", $U308-SUM($W$11:$W307))</f>
        <v/>
      </c>
      <c r="X308" s="28" t="str">
        <f t="shared" si="38"/>
        <v/>
      </c>
      <c r="Y308" s="34" t="str">
        <f t="shared" si="43"/>
        <v/>
      </c>
      <c r="Z308" s="35" t="str">
        <f t="shared" si="44"/>
        <v/>
      </c>
      <c r="AA308" s="36" t="str">
        <f t="shared" si="39"/>
        <v/>
      </c>
      <c r="AC308" s="41" t="str">
        <f>IF($B308="", "", IF(OR($B308&lt;'Intro &amp; Setup'!$BM$3, $B308&gt;'Intro &amp; Setup'!$BM$5), "X", ""))</f>
        <v/>
      </c>
      <c r="AE308" s="41" t="str">
        <f t="shared" si="40"/>
        <v/>
      </c>
      <c r="AG308" s="41" t="str">
        <f>IF($F308="", "", IF(COUNTIF('Intro &amp; Setup'!$T$17:$T$26, $F308)=0, "X", ""))</f>
        <v/>
      </c>
      <c r="AI308" s="41" t="str">
        <f t="shared" si="41"/>
        <v/>
      </c>
    </row>
    <row r="309" spans="1:35" x14ac:dyDescent="0.25">
      <c r="A309" s="21"/>
      <c r="B309" s="238"/>
      <c r="C309" s="239"/>
      <c r="D309" s="239"/>
      <c r="E309" s="239"/>
      <c r="F309" s="240"/>
      <c r="G309" s="239"/>
      <c r="H309" s="241"/>
      <c r="I309" s="21"/>
      <c r="L309" s="68" t="str">
        <f t="shared" si="42"/>
        <v/>
      </c>
      <c r="N309" s="71" t="str">
        <f>IF($L309="", "", IFERROR(INDEX('Intro &amp; Setup'!$J$23:$J$32, MATCH($L309, 'Intro &amp; Setup'!$B$23:$B$32, 0)), ""))</f>
        <v/>
      </c>
      <c r="O309" s="71" t="str">
        <f>IF($L309="", "", IFERROR(INDEX('Intro &amp; Setup'!$N$23:$N$32, MATCH($L309, 'Intro &amp; Setup'!$B$23:$B$32, 0)), ""))</f>
        <v/>
      </c>
      <c r="Q309" s="63" t="str">
        <f>IF($H309="", "", SUM($H$11:$H309))</f>
        <v/>
      </c>
      <c r="R309" s="28" t="str">
        <f>IF($L309="", "", SUMIF($L$11:$L309, $L309, $H$11:$H309))</f>
        <v/>
      </c>
      <c r="S309" s="27" t="str">
        <f>IF('Intro &amp; Setup'!$BM$13='Intro &amp; Setup'!$BM$12, $R309, $Q309)</f>
        <v/>
      </c>
      <c r="T309" s="28" t="str">
        <f t="shared" si="36"/>
        <v/>
      </c>
      <c r="U309" s="8" t="str">
        <f t="shared" si="37"/>
        <v/>
      </c>
      <c r="V309" s="28" t="str">
        <f>IF($T309="", "", $T309-SUM($V$11:$V308))</f>
        <v/>
      </c>
      <c r="W309" s="28" t="str">
        <f>IF($U309="", "", $U309-SUM($W$11:$W308))</f>
        <v/>
      </c>
      <c r="X309" s="28" t="str">
        <f t="shared" si="38"/>
        <v/>
      </c>
      <c r="Y309" s="34" t="str">
        <f t="shared" si="43"/>
        <v/>
      </c>
      <c r="Z309" s="35" t="str">
        <f t="shared" si="44"/>
        <v/>
      </c>
      <c r="AA309" s="36" t="str">
        <f t="shared" si="39"/>
        <v/>
      </c>
      <c r="AC309" s="41" t="str">
        <f>IF($B309="", "", IF(OR($B309&lt;'Intro &amp; Setup'!$BM$3, $B309&gt;'Intro &amp; Setup'!$BM$5), "X", ""))</f>
        <v/>
      </c>
      <c r="AE309" s="41" t="str">
        <f t="shared" si="40"/>
        <v/>
      </c>
      <c r="AG309" s="41" t="str">
        <f>IF($F309="", "", IF(COUNTIF('Intro &amp; Setup'!$T$17:$T$26, $F309)=0, "X", ""))</f>
        <v/>
      </c>
      <c r="AI309" s="41" t="str">
        <f t="shared" si="41"/>
        <v/>
      </c>
    </row>
    <row r="310" spans="1:35" x14ac:dyDescent="0.25">
      <c r="A310" s="21"/>
      <c r="B310" s="238"/>
      <c r="C310" s="239"/>
      <c r="D310" s="239"/>
      <c r="E310" s="239"/>
      <c r="F310" s="240"/>
      <c r="G310" s="239"/>
      <c r="H310" s="241"/>
      <c r="I310" s="21"/>
      <c r="L310" s="68" t="str">
        <f t="shared" si="42"/>
        <v/>
      </c>
      <c r="N310" s="71" t="str">
        <f>IF($L310="", "", IFERROR(INDEX('Intro &amp; Setup'!$J$23:$J$32, MATCH($L310, 'Intro &amp; Setup'!$B$23:$B$32, 0)), ""))</f>
        <v/>
      </c>
      <c r="O310" s="71" t="str">
        <f>IF($L310="", "", IFERROR(INDEX('Intro &amp; Setup'!$N$23:$N$32, MATCH($L310, 'Intro &amp; Setup'!$B$23:$B$32, 0)), ""))</f>
        <v/>
      </c>
      <c r="Q310" s="63" t="str">
        <f>IF($H310="", "", SUM($H$11:$H310))</f>
        <v/>
      </c>
      <c r="R310" s="28" t="str">
        <f>IF($L310="", "", SUMIF($L$11:$L310, $L310, $H$11:$H310))</f>
        <v/>
      </c>
      <c r="S310" s="27" t="str">
        <f>IF('Intro &amp; Setup'!$BM$13='Intro &amp; Setup'!$BM$12, $R310, $Q310)</f>
        <v/>
      </c>
      <c r="T310" s="28" t="str">
        <f t="shared" si="36"/>
        <v/>
      </c>
      <c r="U310" s="8" t="str">
        <f t="shared" si="37"/>
        <v/>
      </c>
      <c r="V310" s="28" t="str">
        <f>IF($T310="", "", $T310-SUM($V$11:$V309))</f>
        <v/>
      </c>
      <c r="W310" s="28" t="str">
        <f>IF($U310="", "", $U310-SUM($W$11:$W309))</f>
        <v/>
      </c>
      <c r="X310" s="28" t="str">
        <f t="shared" si="38"/>
        <v/>
      </c>
      <c r="Y310" s="34" t="str">
        <f t="shared" si="43"/>
        <v/>
      </c>
      <c r="Z310" s="35" t="str">
        <f t="shared" si="44"/>
        <v/>
      </c>
      <c r="AA310" s="36" t="str">
        <f t="shared" si="39"/>
        <v/>
      </c>
      <c r="AC310" s="41" t="str">
        <f>IF($B310="", "", IF(OR($B310&lt;'Intro &amp; Setup'!$BM$3, $B310&gt;'Intro &amp; Setup'!$BM$5), "X", ""))</f>
        <v/>
      </c>
      <c r="AE310" s="41" t="str">
        <f t="shared" si="40"/>
        <v/>
      </c>
      <c r="AG310" s="41" t="str">
        <f>IF($F310="", "", IF(COUNTIF('Intro &amp; Setup'!$T$17:$T$26, $F310)=0, "X", ""))</f>
        <v/>
      </c>
      <c r="AI310" s="41" t="str">
        <f t="shared" si="41"/>
        <v/>
      </c>
    </row>
    <row r="311" spans="1:35" x14ac:dyDescent="0.25">
      <c r="A311" s="21"/>
      <c r="B311" s="238"/>
      <c r="C311" s="239"/>
      <c r="D311" s="239"/>
      <c r="E311" s="239"/>
      <c r="F311" s="240"/>
      <c r="G311" s="239"/>
      <c r="H311" s="241"/>
      <c r="I311" s="21"/>
      <c r="L311" s="68" t="str">
        <f t="shared" si="42"/>
        <v/>
      </c>
      <c r="N311" s="71" t="str">
        <f>IF($L311="", "", IFERROR(INDEX('Intro &amp; Setup'!$J$23:$J$32, MATCH($L311, 'Intro &amp; Setup'!$B$23:$B$32, 0)), ""))</f>
        <v/>
      </c>
      <c r="O311" s="71" t="str">
        <f>IF($L311="", "", IFERROR(INDEX('Intro &amp; Setup'!$N$23:$N$32, MATCH($L311, 'Intro &amp; Setup'!$B$23:$B$32, 0)), ""))</f>
        <v/>
      </c>
      <c r="Q311" s="63" t="str">
        <f>IF($H311="", "", SUM($H$11:$H311))</f>
        <v/>
      </c>
      <c r="R311" s="28" t="str">
        <f>IF($L311="", "", SUMIF($L$11:$L311, $L311, $H$11:$H311))</f>
        <v/>
      </c>
      <c r="S311" s="27" t="str">
        <f>IF('Intro &amp; Setup'!$BM$13='Intro &amp; Setup'!$BM$12, $R311, $Q311)</f>
        <v/>
      </c>
      <c r="T311" s="28" t="str">
        <f t="shared" si="36"/>
        <v/>
      </c>
      <c r="U311" s="8" t="str">
        <f t="shared" si="37"/>
        <v/>
      </c>
      <c r="V311" s="28" t="str">
        <f>IF($T311="", "", $T311-SUM($V$11:$V310))</f>
        <v/>
      </c>
      <c r="W311" s="28" t="str">
        <f>IF($U311="", "", $U311-SUM($W$11:$W310))</f>
        <v/>
      </c>
      <c r="X311" s="28" t="str">
        <f t="shared" si="38"/>
        <v/>
      </c>
      <c r="Y311" s="34" t="str">
        <f t="shared" si="43"/>
        <v/>
      </c>
      <c r="Z311" s="35" t="str">
        <f t="shared" si="44"/>
        <v/>
      </c>
      <c r="AA311" s="36" t="str">
        <f t="shared" si="39"/>
        <v/>
      </c>
      <c r="AC311" s="41" t="str">
        <f>IF($B311="", "", IF(OR($B311&lt;'Intro &amp; Setup'!$BM$3, $B311&gt;'Intro &amp; Setup'!$BM$5), "X", ""))</f>
        <v/>
      </c>
      <c r="AE311" s="41" t="str">
        <f t="shared" si="40"/>
        <v/>
      </c>
      <c r="AG311" s="41" t="str">
        <f>IF($F311="", "", IF(COUNTIF('Intro &amp; Setup'!$T$17:$T$26, $F311)=0, "X", ""))</f>
        <v/>
      </c>
      <c r="AI311" s="41" t="str">
        <f t="shared" si="41"/>
        <v/>
      </c>
    </row>
    <row r="312" spans="1:35" x14ac:dyDescent="0.25">
      <c r="A312" s="21"/>
      <c r="B312" s="238"/>
      <c r="C312" s="239"/>
      <c r="D312" s="239"/>
      <c r="E312" s="239"/>
      <c r="F312" s="240"/>
      <c r="G312" s="239"/>
      <c r="H312" s="241"/>
      <c r="I312" s="21"/>
      <c r="L312" s="68" t="str">
        <f t="shared" si="42"/>
        <v/>
      </c>
      <c r="N312" s="71" t="str">
        <f>IF($L312="", "", IFERROR(INDEX('Intro &amp; Setup'!$J$23:$J$32, MATCH($L312, 'Intro &amp; Setup'!$B$23:$B$32, 0)), ""))</f>
        <v/>
      </c>
      <c r="O312" s="71" t="str">
        <f>IF($L312="", "", IFERROR(INDEX('Intro &amp; Setup'!$N$23:$N$32, MATCH($L312, 'Intro &amp; Setup'!$B$23:$B$32, 0)), ""))</f>
        <v/>
      </c>
      <c r="Q312" s="63" t="str">
        <f>IF($H312="", "", SUM($H$11:$H312))</f>
        <v/>
      </c>
      <c r="R312" s="28" t="str">
        <f>IF($L312="", "", SUMIF($L$11:$L312, $L312, $H$11:$H312))</f>
        <v/>
      </c>
      <c r="S312" s="27" t="str">
        <f>IF('Intro &amp; Setup'!$BM$13='Intro &amp; Setup'!$BM$12, $R312, $Q312)</f>
        <v/>
      </c>
      <c r="T312" s="28" t="str">
        <f t="shared" si="36"/>
        <v/>
      </c>
      <c r="U312" s="8" t="str">
        <f t="shared" si="37"/>
        <v/>
      </c>
      <c r="V312" s="28" t="str">
        <f>IF($T312="", "", $T312-SUM($V$11:$V311))</f>
        <v/>
      </c>
      <c r="W312" s="28" t="str">
        <f>IF($U312="", "", $U312-SUM($W$11:$W311))</f>
        <v/>
      </c>
      <c r="X312" s="28" t="str">
        <f t="shared" si="38"/>
        <v/>
      </c>
      <c r="Y312" s="34" t="str">
        <f t="shared" si="43"/>
        <v/>
      </c>
      <c r="Z312" s="35" t="str">
        <f t="shared" si="44"/>
        <v/>
      </c>
      <c r="AA312" s="36" t="str">
        <f t="shared" si="39"/>
        <v/>
      </c>
      <c r="AC312" s="41" t="str">
        <f>IF($B312="", "", IF(OR($B312&lt;'Intro &amp; Setup'!$BM$3, $B312&gt;'Intro &amp; Setup'!$BM$5), "X", ""))</f>
        <v/>
      </c>
      <c r="AE312" s="41" t="str">
        <f t="shared" si="40"/>
        <v/>
      </c>
      <c r="AG312" s="41" t="str">
        <f>IF($F312="", "", IF(COUNTIF('Intro &amp; Setup'!$T$17:$T$26, $F312)=0, "X", ""))</f>
        <v/>
      </c>
      <c r="AI312" s="41" t="str">
        <f t="shared" si="41"/>
        <v/>
      </c>
    </row>
    <row r="313" spans="1:35" x14ac:dyDescent="0.25">
      <c r="A313" s="21"/>
      <c r="B313" s="238"/>
      <c r="C313" s="239"/>
      <c r="D313" s="239"/>
      <c r="E313" s="239"/>
      <c r="F313" s="240"/>
      <c r="G313" s="239"/>
      <c r="H313" s="241"/>
      <c r="I313" s="21"/>
      <c r="L313" s="68" t="str">
        <f t="shared" si="42"/>
        <v/>
      </c>
      <c r="N313" s="71" t="str">
        <f>IF($L313="", "", IFERROR(INDEX('Intro &amp; Setup'!$J$23:$J$32, MATCH($L313, 'Intro &amp; Setup'!$B$23:$B$32, 0)), ""))</f>
        <v/>
      </c>
      <c r="O313" s="71" t="str">
        <f>IF($L313="", "", IFERROR(INDEX('Intro &amp; Setup'!$N$23:$N$32, MATCH($L313, 'Intro &amp; Setup'!$B$23:$B$32, 0)), ""))</f>
        <v/>
      </c>
      <c r="Q313" s="63" t="str">
        <f>IF($H313="", "", SUM($H$11:$H313))</f>
        <v/>
      </c>
      <c r="R313" s="28" t="str">
        <f>IF($L313="", "", SUMIF($L$11:$L313, $L313, $H$11:$H313))</f>
        <v/>
      </c>
      <c r="S313" s="27" t="str">
        <f>IF('Intro &amp; Setup'!$BM$13='Intro &amp; Setup'!$BM$12, $R313, $Q313)</f>
        <v/>
      </c>
      <c r="T313" s="28" t="str">
        <f t="shared" si="36"/>
        <v/>
      </c>
      <c r="U313" s="8" t="str">
        <f t="shared" si="37"/>
        <v/>
      </c>
      <c r="V313" s="28" t="str">
        <f>IF($T313="", "", $T313-SUM($V$11:$V312))</f>
        <v/>
      </c>
      <c r="W313" s="28" t="str">
        <f>IF($U313="", "", $U313-SUM($W$11:$W312))</f>
        <v/>
      </c>
      <c r="X313" s="28" t="str">
        <f t="shared" si="38"/>
        <v/>
      </c>
      <c r="Y313" s="34" t="str">
        <f t="shared" si="43"/>
        <v/>
      </c>
      <c r="Z313" s="35" t="str">
        <f t="shared" si="44"/>
        <v/>
      </c>
      <c r="AA313" s="36" t="str">
        <f t="shared" si="39"/>
        <v/>
      </c>
      <c r="AC313" s="41" t="str">
        <f>IF($B313="", "", IF(OR($B313&lt;'Intro &amp; Setup'!$BM$3, $B313&gt;'Intro &amp; Setup'!$BM$5), "X", ""))</f>
        <v/>
      </c>
      <c r="AE313" s="41" t="str">
        <f t="shared" si="40"/>
        <v/>
      </c>
      <c r="AG313" s="41" t="str">
        <f>IF($F313="", "", IF(COUNTIF('Intro &amp; Setup'!$T$17:$T$26, $F313)=0, "X", ""))</f>
        <v/>
      </c>
      <c r="AI313" s="41" t="str">
        <f t="shared" si="41"/>
        <v/>
      </c>
    </row>
    <row r="314" spans="1:35" x14ac:dyDescent="0.25">
      <c r="A314" s="21"/>
      <c r="B314" s="238"/>
      <c r="C314" s="239"/>
      <c r="D314" s="239"/>
      <c r="E314" s="239"/>
      <c r="F314" s="240"/>
      <c r="G314" s="239"/>
      <c r="H314" s="241"/>
      <c r="I314" s="21"/>
      <c r="L314" s="68" t="str">
        <f t="shared" si="42"/>
        <v/>
      </c>
      <c r="N314" s="71" t="str">
        <f>IF($L314="", "", IFERROR(INDEX('Intro &amp; Setup'!$J$23:$J$32, MATCH($L314, 'Intro &amp; Setup'!$B$23:$B$32, 0)), ""))</f>
        <v/>
      </c>
      <c r="O314" s="71" t="str">
        <f>IF($L314="", "", IFERROR(INDEX('Intro &amp; Setup'!$N$23:$N$32, MATCH($L314, 'Intro &amp; Setup'!$B$23:$B$32, 0)), ""))</f>
        <v/>
      </c>
      <c r="Q314" s="63" t="str">
        <f>IF($H314="", "", SUM($H$11:$H314))</f>
        <v/>
      </c>
      <c r="R314" s="28" t="str">
        <f>IF($L314="", "", SUMIF($L$11:$L314, $L314, $H$11:$H314))</f>
        <v/>
      </c>
      <c r="S314" s="27" t="str">
        <f>IF('Intro &amp; Setup'!$BM$13='Intro &amp; Setup'!$BM$12, $R314, $Q314)</f>
        <v/>
      </c>
      <c r="T314" s="28" t="str">
        <f t="shared" si="36"/>
        <v/>
      </c>
      <c r="U314" s="8" t="str">
        <f t="shared" si="37"/>
        <v/>
      </c>
      <c r="V314" s="28" t="str">
        <f>IF($T314="", "", $T314-SUM($V$11:$V313))</f>
        <v/>
      </c>
      <c r="W314" s="28" t="str">
        <f>IF($U314="", "", $U314-SUM($W$11:$W313))</f>
        <v/>
      </c>
      <c r="X314" s="28" t="str">
        <f t="shared" si="38"/>
        <v/>
      </c>
      <c r="Y314" s="34" t="str">
        <f t="shared" si="43"/>
        <v/>
      </c>
      <c r="Z314" s="35" t="str">
        <f t="shared" si="44"/>
        <v/>
      </c>
      <c r="AA314" s="36" t="str">
        <f t="shared" si="39"/>
        <v/>
      </c>
      <c r="AC314" s="41" t="str">
        <f>IF($B314="", "", IF(OR($B314&lt;'Intro &amp; Setup'!$BM$3, $B314&gt;'Intro &amp; Setup'!$BM$5), "X", ""))</f>
        <v/>
      </c>
      <c r="AE314" s="41" t="str">
        <f t="shared" si="40"/>
        <v/>
      </c>
      <c r="AG314" s="41" t="str">
        <f>IF($F314="", "", IF(COUNTIF('Intro &amp; Setup'!$T$17:$T$26, $F314)=0, "X", ""))</f>
        <v/>
      </c>
      <c r="AI314" s="41" t="str">
        <f t="shared" si="41"/>
        <v/>
      </c>
    </row>
    <row r="315" spans="1:35" x14ac:dyDescent="0.25">
      <c r="A315" s="21"/>
      <c r="B315" s="238"/>
      <c r="C315" s="239"/>
      <c r="D315" s="239"/>
      <c r="E315" s="239"/>
      <c r="F315" s="240"/>
      <c r="G315" s="239"/>
      <c r="H315" s="241"/>
      <c r="I315" s="21"/>
      <c r="L315" s="68" t="str">
        <f t="shared" si="42"/>
        <v/>
      </c>
      <c r="N315" s="71" t="str">
        <f>IF($L315="", "", IFERROR(INDEX('Intro &amp; Setup'!$J$23:$J$32, MATCH($L315, 'Intro &amp; Setup'!$B$23:$B$32, 0)), ""))</f>
        <v/>
      </c>
      <c r="O315" s="71" t="str">
        <f>IF($L315="", "", IFERROR(INDEX('Intro &amp; Setup'!$N$23:$N$32, MATCH($L315, 'Intro &amp; Setup'!$B$23:$B$32, 0)), ""))</f>
        <v/>
      </c>
      <c r="Q315" s="63" t="str">
        <f>IF($H315="", "", SUM($H$11:$H315))</f>
        <v/>
      </c>
      <c r="R315" s="28" t="str">
        <f>IF($L315="", "", SUMIF($L$11:$L315, $L315, $H$11:$H315))</f>
        <v/>
      </c>
      <c r="S315" s="27" t="str">
        <f>IF('Intro &amp; Setup'!$BM$13='Intro &amp; Setup'!$BM$12, $R315, $Q315)</f>
        <v/>
      </c>
      <c r="T315" s="28" t="str">
        <f t="shared" si="36"/>
        <v/>
      </c>
      <c r="U315" s="8" t="str">
        <f t="shared" si="37"/>
        <v/>
      </c>
      <c r="V315" s="28" t="str">
        <f>IF($T315="", "", $T315-SUM($V$11:$V314))</f>
        <v/>
      </c>
      <c r="W315" s="28" t="str">
        <f>IF($U315="", "", $U315-SUM($W$11:$W314))</f>
        <v/>
      </c>
      <c r="X315" s="28" t="str">
        <f t="shared" si="38"/>
        <v/>
      </c>
      <c r="Y315" s="34" t="str">
        <f t="shared" si="43"/>
        <v/>
      </c>
      <c r="Z315" s="35" t="str">
        <f t="shared" si="44"/>
        <v/>
      </c>
      <c r="AA315" s="36" t="str">
        <f t="shared" si="39"/>
        <v/>
      </c>
      <c r="AC315" s="41" t="str">
        <f>IF($B315="", "", IF(OR($B315&lt;'Intro &amp; Setup'!$BM$3, $B315&gt;'Intro &amp; Setup'!$BM$5), "X", ""))</f>
        <v/>
      </c>
      <c r="AE315" s="41" t="str">
        <f t="shared" si="40"/>
        <v/>
      </c>
      <c r="AG315" s="41" t="str">
        <f>IF($F315="", "", IF(COUNTIF('Intro &amp; Setup'!$T$17:$T$26, $F315)=0, "X", ""))</f>
        <v/>
      </c>
      <c r="AI315" s="41" t="str">
        <f t="shared" si="41"/>
        <v/>
      </c>
    </row>
    <row r="316" spans="1:35" x14ac:dyDescent="0.25">
      <c r="A316" s="21"/>
      <c r="B316" s="238"/>
      <c r="C316" s="239"/>
      <c r="D316" s="239"/>
      <c r="E316" s="239"/>
      <c r="F316" s="240"/>
      <c r="G316" s="239"/>
      <c r="H316" s="241"/>
      <c r="I316" s="21"/>
      <c r="L316" s="68" t="str">
        <f t="shared" si="42"/>
        <v/>
      </c>
      <c r="N316" s="71" t="str">
        <f>IF($L316="", "", IFERROR(INDEX('Intro &amp; Setup'!$J$23:$J$32, MATCH($L316, 'Intro &amp; Setup'!$B$23:$B$32, 0)), ""))</f>
        <v/>
      </c>
      <c r="O316" s="71" t="str">
        <f>IF($L316="", "", IFERROR(INDEX('Intro &amp; Setup'!$N$23:$N$32, MATCH($L316, 'Intro &amp; Setup'!$B$23:$B$32, 0)), ""))</f>
        <v/>
      </c>
      <c r="Q316" s="63" t="str">
        <f>IF($H316="", "", SUM($H$11:$H316))</f>
        <v/>
      </c>
      <c r="R316" s="28" t="str">
        <f>IF($L316="", "", SUMIF($L$11:$L316, $L316, $H$11:$H316))</f>
        <v/>
      </c>
      <c r="S316" s="27" t="str">
        <f>IF('Intro &amp; Setup'!$BM$13='Intro &amp; Setup'!$BM$12, $R316, $Q316)</f>
        <v/>
      </c>
      <c r="T316" s="28" t="str">
        <f t="shared" si="36"/>
        <v/>
      </c>
      <c r="U316" s="8" t="str">
        <f t="shared" si="37"/>
        <v/>
      </c>
      <c r="V316" s="28" t="str">
        <f>IF($T316="", "", $T316-SUM($V$11:$V315))</f>
        <v/>
      </c>
      <c r="W316" s="28" t="str">
        <f>IF($U316="", "", $U316-SUM($W$11:$W315))</f>
        <v/>
      </c>
      <c r="X316" s="28" t="str">
        <f t="shared" si="38"/>
        <v/>
      </c>
      <c r="Y316" s="34" t="str">
        <f t="shared" si="43"/>
        <v/>
      </c>
      <c r="Z316" s="35" t="str">
        <f t="shared" si="44"/>
        <v/>
      </c>
      <c r="AA316" s="36" t="str">
        <f t="shared" si="39"/>
        <v/>
      </c>
      <c r="AC316" s="41" t="str">
        <f>IF($B316="", "", IF(OR($B316&lt;'Intro &amp; Setup'!$BM$3, $B316&gt;'Intro &amp; Setup'!$BM$5), "X", ""))</f>
        <v/>
      </c>
      <c r="AE316" s="41" t="str">
        <f t="shared" si="40"/>
        <v/>
      </c>
      <c r="AG316" s="41" t="str">
        <f>IF($F316="", "", IF(COUNTIF('Intro &amp; Setup'!$T$17:$T$26, $F316)=0, "X", ""))</f>
        <v/>
      </c>
      <c r="AI316" s="41" t="str">
        <f t="shared" si="41"/>
        <v/>
      </c>
    </row>
    <row r="317" spans="1:35" x14ac:dyDescent="0.25">
      <c r="A317" s="21"/>
      <c r="B317" s="238"/>
      <c r="C317" s="239"/>
      <c r="D317" s="239"/>
      <c r="E317" s="239"/>
      <c r="F317" s="240"/>
      <c r="G317" s="239"/>
      <c r="H317" s="241"/>
      <c r="I317" s="21"/>
      <c r="L317" s="68" t="str">
        <f t="shared" si="42"/>
        <v/>
      </c>
      <c r="N317" s="71" t="str">
        <f>IF($L317="", "", IFERROR(INDEX('Intro &amp; Setup'!$J$23:$J$32, MATCH($L317, 'Intro &amp; Setup'!$B$23:$B$32, 0)), ""))</f>
        <v/>
      </c>
      <c r="O317" s="71" t="str">
        <f>IF($L317="", "", IFERROR(INDEX('Intro &amp; Setup'!$N$23:$N$32, MATCH($L317, 'Intro &amp; Setup'!$B$23:$B$32, 0)), ""))</f>
        <v/>
      </c>
      <c r="Q317" s="63" t="str">
        <f>IF($H317="", "", SUM($H$11:$H317))</f>
        <v/>
      </c>
      <c r="R317" s="28" t="str">
        <f>IF($L317="", "", SUMIF($L$11:$L317, $L317, $H$11:$H317))</f>
        <v/>
      </c>
      <c r="S317" s="27" t="str">
        <f>IF('Intro &amp; Setup'!$BM$13='Intro &amp; Setup'!$BM$12, $R317, $Q317)</f>
        <v/>
      </c>
      <c r="T317" s="28" t="str">
        <f t="shared" si="36"/>
        <v/>
      </c>
      <c r="U317" s="8" t="str">
        <f t="shared" si="37"/>
        <v/>
      </c>
      <c r="V317" s="28" t="str">
        <f>IF($T317="", "", $T317-SUM($V$11:$V316))</f>
        <v/>
      </c>
      <c r="W317" s="28" t="str">
        <f>IF($U317="", "", $U317-SUM($W$11:$W316))</f>
        <v/>
      </c>
      <c r="X317" s="28" t="str">
        <f t="shared" si="38"/>
        <v/>
      </c>
      <c r="Y317" s="34" t="str">
        <f t="shared" si="43"/>
        <v/>
      </c>
      <c r="Z317" s="35" t="str">
        <f t="shared" si="44"/>
        <v/>
      </c>
      <c r="AA317" s="36" t="str">
        <f t="shared" si="39"/>
        <v/>
      </c>
      <c r="AC317" s="41" t="str">
        <f>IF($B317="", "", IF(OR($B317&lt;'Intro &amp; Setup'!$BM$3, $B317&gt;'Intro &amp; Setup'!$BM$5), "X", ""))</f>
        <v/>
      </c>
      <c r="AE317" s="41" t="str">
        <f t="shared" si="40"/>
        <v/>
      </c>
      <c r="AG317" s="41" t="str">
        <f>IF($F317="", "", IF(COUNTIF('Intro &amp; Setup'!$T$17:$T$26, $F317)=0, "X", ""))</f>
        <v/>
      </c>
      <c r="AI317" s="41" t="str">
        <f t="shared" si="41"/>
        <v/>
      </c>
    </row>
    <row r="318" spans="1:35" x14ac:dyDescent="0.25">
      <c r="A318" s="21"/>
      <c r="B318" s="238"/>
      <c r="C318" s="239"/>
      <c r="D318" s="239"/>
      <c r="E318" s="239"/>
      <c r="F318" s="240"/>
      <c r="G318" s="239"/>
      <c r="H318" s="241"/>
      <c r="I318" s="21"/>
      <c r="L318" s="68" t="str">
        <f t="shared" si="42"/>
        <v/>
      </c>
      <c r="N318" s="71" t="str">
        <f>IF($L318="", "", IFERROR(INDEX('Intro &amp; Setup'!$J$23:$J$32, MATCH($L318, 'Intro &amp; Setup'!$B$23:$B$32, 0)), ""))</f>
        <v/>
      </c>
      <c r="O318" s="71" t="str">
        <f>IF($L318="", "", IFERROR(INDEX('Intro &amp; Setup'!$N$23:$N$32, MATCH($L318, 'Intro &amp; Setup'!$B$23:$B$32, 0)), ""))</f>
        <v/>
      </c>
      <c r="Q318" s="63" t="str">
        <f>IF($H318="", "", SUM($H$11:$H318))</f>
        <v/>
      </c>
      <c r="R318" s="28" t="str">
        <f>IF($L318="", "", SUMIF($L$11:$L318, $L318, $H$11:$H318))</f>
        <v/>
      </c>
      <c r="S318" s="27" t="str">
        <f>IF('Intro &amp; Setup'!$BM$13='Intro &amp; Setup'!$BM$12, $R318, $Q318)</f>
        <v/>
      </c>
      <c r="T318" s="28" t="str">
        <f t="shared" si="36"/>
        <v/>
      </c>
      <c r="U318" s="8" t="str">
        <f t="shared" si="37"/>
        <v/>
      </c>
      <c r="V318" s="28" t="str">
        <f>IF($T318="", "", $T318-SUM($V$11:$V317))</f>
        <v/>
      </c>
      <c r="W318" s="28" t="str">
        <f>IF($U318="", "", $U318-SUM($W$11:$W317))</f>
        <v/>
      </c>
      <c r="X318" s="28" t="str">
        <f t="shared" si="38"/>
        <v/>
      </c>
      <c r="Y318" s="34" t="str">
        <f t="shared" si="43"/>
        <v/>
      </c>
      <c r="Z318" s="35" t="str">
        <f t="shared" si="44"/>
        <v/>
      </c>
      <c r="AA318" s="36" t="str">
        <f t="shared" si="39"/>
        <v/>
      </c>
      <c r="AC318" s="41" t="str">
        <f>IF($B318="", "", IF(OR($B318&lt;'Intro &amp; Setup'!$BM$3, $B318&gt;'Intro &amp; Setup'!$BM$5), "X", ""))</f>
        <v/>
      </c>
      <c r="AE318" s="41" t="str">
        <f t="shared" si="40"/>
        <v/>
      </c>
      <c r="AG318" s="41" t="str">
        <f>IF($F318="", "", IF(COUNTIF('Intro &amp; Setup'!$T$17:$T$26, $F318)=0, "X", ""))</f>
        <v/>
      </c>
      <c r="AI318" s="41" t="str">
        <f t="shared" si="41"/>
        <v/>
      </c>
    </row>
    <row r="319" spans="1:35" x14ac:dyDescent="0.25">
      <c r="A319" s="21"/>
      <c r="B319" s="238"/>
      <c r="C319" s="239"/>
      <c r="D319" s="239"/>
      <c r="E319" s="239"/>
      <c r="F319" s="240"/>
      <c r="G319" s="239"/>
      <c r="H319" s="241"/>
      <c r="I319" s="21"/>
      <c r="L319" s="68" t="str">
        <f t="shared" si="42"/>
        <v/>
      </c>
      <c r="N319" s="71" t="str">
        <f>IF($L319="", "", IFERROR(INDEX('Intro &amp; Setup'!$J$23:$J$32, MATCH($L319, 'Intro &amp; Setup'!$B$23:$B$32, 0)), ""))</f>
        <v/>
      </c>
      <c r="O319" s="71" t="str">
        <f>IF($L319="", "", IFERROR(INDEX('Intro &amp; Setup'!$N$23:$N$32, MATCH($L319, 'Intro &amp; Setup'!$B$23:$B$32, 0)), ""))</f>
        <v/>
      </c>
      <c r="Q319" s="63" t="str">
        <f>IF($H319="", "", SUM($H$11:$H319))</f>
        <v/>
      </c>
      <c r="R319" s="28" t="str">
        <f>IF($L319="", "", SUMIF($L$11:$L319, $L319, $H$11:$H319))</f>
        <v/>
      </c>
      <c r="S319" s="27" t="str">
        <f>IF('Intro &amp; Setup'!$BM$13='Intro &amp; Setup'!$BM$12, $R319, $Q319)</f>
        <v/>
      </c>
      <c r="T319" s="28" t="str">
        <f t="shared" si="36"/>
        <v/>
      </c>
      <c r="U319" s="8" t="str">
        <f t="shared" si="37"/>
        <v/>
      </c>
      <c r="V319" s="28" t="str">
        <f>IF($T319="", "", $T319-SUM($V$11:$V318))</f>
        <v/>
      </c>
      <c r="W319" s="28" t="str">
        <f>IF($U319="", "", $U319-SUM($W$11:$W318))</f>
        <v/>
      </c>
      <c r="X319" s="28" t="str">
        <f t="shared" si="38"/>
        <v/>
      </c>
      <c r="Y319" s="34" t="str">
        <f t="shared" si="43"/>
        <v/>
      </c>
      <c r="Z319" s="35" t="str">
        <f t="shared" si="44"/>
        <v/>
      </c>
      <c r="AA319" s="36" t="str">
        <f t="shared" si="39"/>
        <v/>
      </c>
      <c r="AC319" s="41" t="str">
        <f>IF($B319="", "", IF(OR($B319&lt;'Intro &amp; Setup'!$BM$3, $B319&gt;'Intro &amp; Setup'!$BM$5), "X", ""))</f>
        <v/>
      </c>
      <c r="AE319" s="41" t="str">
        <f t="shared" si="40"/>
        <v/>
      </c>
      <c r="AG319" s="41" t="str">
        <f>IF($F319="", "", IF(COUNTIF('Intro &amp; Setup'!$T$17:$T$26, $F319)=0, "X", ""))</f>
        <v/>
      </c>
      <c r="AI319" s="41" t="str">
        <f t="shared" si="41"/>
        <v/>
      </c>
    </row>
    <row r="320" spans="1:35" x14ac:dyDescent="0.25">
      <c r="A320" s="21"/>
      <c r="B320" s="238"/>
      <c r="C320" s="239"/>
      <c r="D320" s="239"/>
      <c r="E320" s="239"/>
      <c r="F320" s="240"/>
      <c r="G320" s="239"/>
      <c r="H320" s="241"/>
      <c r="I320" s="21"/>
      <c r="L320" s="68" t="str">
        <f t="shared" si="42"/>
        <v/>
      </c>
      <c r="N320" s="71" t="str">
        <f>IF($L320="", "", IFERROR(INDEX('Intro &amp; Setup'!$J$23:$J$32, MATCH($L320, 'Intro &amp; Setup'!$B$23:$B$32, 0)), ""))</f>
        <v/>
      </c>
      <c r="O320" s="71" t="str">
        <f>IF($L320="", "", IFERROR(INDEX('Intro &amp; Setup'!$N$23:$N$32, MATCH($L320, 'Intro &amp; Setup'!$B$23:$B$32, 0)), ""))</f>
        <v/>
      </c>
      <c r="Q320" s="63" t="str">
        <f>IF($H320="", "", SUM($H$11:$H320))</f>
        <v/>
      </c>
      <c r="R320" s="28" t="str">
        <f>IF($L320="", "", SUMIF($L$11:$L320, $L320, $H$11:$H320))</f>
        <v/>
      </c>
      <c r="S320" s="27" t="str">
        <f>IF('Intro &amp; Setup'!$BM$13='Intro &amp; Setup'!$BM$12, $R320, $Q320)</f>
        <v/>
      </c>
      <c r="T320" s="28" t="str">
        <f t="shared" si="36"/>
        <v/>
      </c>
      <c r="U320" s="8" t="str">
        <f t="shared" si="37"/>
        <v/>
      </c>
      <c r="V320" s="28" t="str">
        <f>IF($T320="", "", $T320-SUM($V$11:$V319))</f>
        <v/>
      </c>
      <c r="W320" s="28" t="str">
        <f>IF($U320="", "", $U320-SUM($W$11:$W319))</f>
        <v/>
      </c>
      <c r="X320" s="28" t="str">
        <f t="shared" si="38"/>
        <v/>
      </c>
      <c r="Y320" s="34" t="str">
        <f t="shared" si="43"/>
        <v/>
      </c>
      <c r="Z320" s="35" t="str">
        <f t="shared" si="44"/>
        <v/>
      </c>
      <c r="AA320" s="36" t="str">
        <f t="shared" si="39"/>
        <v/>
      </c>
      <c r="AC320" s="41" t="str">
        <f>IF($B320="", "", IF(OR($B320&lt;'Intro &amp; Setup'!$BM$3, $B320&gt;'Intro &amp; Setup'!$BM$5), "X", ""))</f>
        <v/>
      </c>
      <c r="AE320" s="41" t="str">
        <f t="shared" si="40"/>
        <v/>
      </c>
      <c r="AG320" s="41" t="str">
        <f>IF($F320="", "", IF(COUNTIF('Intro &amp; Setup'!$T$17:$T$26, $F320)=0, "X", ""))</f>
        <v/>
      </c>
      <c r="AI320" s="41" t="str">
        <f t="shared" si="41"/>
        <v/>
      </c>
    </row>
    <row r="321" spans="1:35" x14ac:dyDescent="0.25">
      <c r="A321" s="21"/>
      <c r="B321" s="238"/>
      <c r="C321" s="239"/>
      <c r="D321" s="239"/>
      <c r="E321" s="239"/>
      <c r="F321" s="240"/>
      <c r="G321" s="239"/>
      <c r="H321" s="241"/>
      <c r="I321" s="21"/>
      <c r="L321" s="68" t="str">
        <f t="shared" si="42"/>
        <v/>
      </c>
      <c r="N321" s="71" t="str">
        <f>IF($L321="", "", IFERROR(INDEX('Intro &amp; Setup'!$J$23:$J$32, MATCH($L321, 'Intro &amp; Setup'!$B$23:$B$32, 0)), ""))</f>
        <v/>
      </c>
      <c r="O321" s="71" t="str">
        <f>IF($L321="", "", IFERROR(INDEX('Intro &amp; Setup'!$N$23:$N$32, MATCH($L321, 'Intro &amp; Setup'!$B$23:$B$32, 0)), ""))</f>
        <v/>
      </c>
      <c r="Q321" s="63" t="str">
        <f>IF($H321="", "", SUM($H$11:$H321))</f>
        <v/>
      </c>
      <c r="R321" s="28" t="str">
        <f>IF($L321="", "", SUMIF($L$11:$L321, $L321, $H$11:$H321))</f>
        <v/>
      </c>
      <c r="S321" s="27" t="str">
        <f>IF('Intro &amp; Setup'!$BM$13='Intro &amp; Setup'!$BM$12, $R321, $Q321)</f>
        <v/>
      </c>
      <c r="T321" s="28" t="str">
        <f t="shared" si="36"/>
        <v/>
      </c>
      <c r="U321" s="8" t="str">
        <f t="shared" si="37"/>
        <v/>
      </c>
      <c r="V321" s="28" t="str">
        <f>IF($T321="", "", $T321-SUM($V$11:$V320))</f>
        <v/>
      </c>
      <c r="W321" s="28" t="str">
        <f>IF($U321="", "", $U321-SUM($W$11:$W320))</f>
        <v/>
      </c>
      <c r="X321" s="28" t="str">
        <f t="shared" si="38"/>
        <v/>
      </c>
      <c r="Y321" s="34" t="str">
        <f t="shared" si="43"/>
        <v/>
      </c>
      <c r="Z321" s="35" t="str">
        <f t="shared" si="44"/>
        <v/>
      </c>
      <c r="AA321" s="36" t="str">
        <f t="shared" si="39"/>
        <v/>
      </c>
      <c r="AC321" s="41" t="str">
        <f>IF($B321="", "", IF(OR($B321&lt;'Intro &amp; Setup'!$BM$3, $B321&gt;'Intro &amp; Setup'!$BM$5), "X", ""))</f>
        <v/>
      </c>
      <c r="AE321" s="41" t="str">
        <f t="shared" si="40"/>
        <v/>
      </c>
      <c r="AG321" s="41" t="str">
        <f>IF($F321="", "", IF(COUNTIF('Intro &amp; Setup'!$T$17:$T$26, $F321)=0, "X", ""))</f>
        <v/>
      </c>
      <c r="AI321" s="41" t="str">
        <f t="shared" si="41"/>
        <v/>
      </c>
    </row>
    <row r="322" spans="1:35" x14ac:dyDescent="0.25">
      <c r="A322" s="21"/>
      <c r="B322" s="238"/>
      <c r="C322" s="239"/>
      <c r="D322" s="239"/>
      <c r="E322" s="239"/>
      <c r="F322" s="240"/>
      <c r="G322" s="239"/>
      <c r="H322" s="241"/>
      <c r="I322" s="21"/>
      <c r="L322" s="68" t="str">
        <f t="shared" si="42"/>
        <v/>
      </c>
      <c r="N322" s="71" t="str">
        <f>IF($L322="", "", IFERROR(INDEX('Intro &amp; Setup'!$J$23:$J$32, MATCH($L322, 'Intro &amp; Setup'!$B$23:$B$32, 0)), ""))</f>
        <v/>
      </c>
      <c r="O322" s="71" t="str">
        <f>IF($L322="", "", IFERROR(INDEX('Intro &amp; Setup'!$N$23:$N$32, MATCH($L322, 'Intro &amp; Setup'!$B$23:$B$32, 0)), ""))</f>
        <v/>
      </c>
      <c r="Q322" s="63" t="str">
        <f>IF($H322="", "", SUM($H$11:$H322))</f>
        <v/>
      </c>
      <c r="R322" s="28" t="str">
        <f>IF($L322="", "", SUMIF($L$11:$L322, $L322, $H$11:$H322))</f>
        <v/>
      </c>
      <c r="S322" s="27" t="str">
        <f>IF('Intro &amp; Setup'!$BM$13='Intro &amp; Setup'!$BM$12, $R322, $Q322)</f>
        <v/>
      </c>
      <c r="T322" s="28" t="str">
        <f t="shared" si="36"/>
        <v/>
      </c>
      <c r="U322" s="8" t="str">
        <f t="shared" si="37"/>
        <v/>
      </c>
      <c r="V322" s="28" t="str">
        <f>IF($T322="", "", $T322-SUM($V$11:$V321))</f>
        <v/>
      </c>
      <c r="W322" s="28" t="str">
        <f>IF($U322="", "", $U322-SUM($W$11:$W321))</f>
        <v/>
      </c>
      <c r="X322" s="28" t="str">
        <f t="shared" si="38"/>
        <v/>
      </c>
      <c r="Y322" s="34" t="str">
        <f t="shared" si="43"/>
        <v/>
      </c>
      <c r="Z322" s="35" t="str">
        <f t="shared" si="44"/>
        <v/>
      </c>
      <c r="AA322" s="36" t="str">
        <f t="shared" si="39"/>
        <v/>
      </c>
      <c r="AC322" s="41" t="str">
        <f>IF($B322="", "", IF(OR($B322&lt;'Intro &amp; Setup'!$BM$3, $B322&gt;'Intro &amp; Setup'!$BM$5), "X", ""))</f>
        <v/>
      </c>
      <c r="AE322" s="41" t="str">
        <f t="shared" si="40"/>
        <v/>
      </c>
      <c r="AG322" s="41" t="str">
        <f>IF($F322="", "", IF(COUNTIF('Intro &amp; Setup'!$T$17:$T$26, $F322)=0, "X", ""))</f>
        <v/>
      </c>
      <c r="AI322" s="41" t="str">
        <f t="shared" si="41"/>
        <v/>
      </c>
    </row>
    <row r="323" spans="1:35" x14ac:dyDescent="0.25">
      <c r="A323" s="21"/>
      <c r="B323" s="238"/>
      <c r="C323" s="239"/>
      <c r="D323" s="239"/>
      <c r="E323" s="239"/>
      <c r="F323" s="240"/>
      <c r="G323" s="239"/>
      <c r="H323" s="241"/>
      <c r="I323" s="21"/>
      <c r="L323" s="68" t="str">
        <f t="shared" si="42"/>
        <v/>
      </c>
      <c r="N323" s="71" t="str">
        <f>IF($L323="", "", IFERROR(INDEX('Intro &amp; Setup'!$J$23:$J$32, MATCH($L323, 'Intro &amp; Setup'!$B$23:$B$32, 0)), ""))</f>
        <v/>
      </c>
      <c r="O323" s="71" t="str">
        <f>IF($L323="", "", IFERROR(INDEX('Intro &amp; Setup'!$N$23:$N$32, MATCH($L323, 'Intro &amp; Setup'!$B$23:$B$32, 0)), ""))</f>
        <v/>
      </c>
      <c r="Q323" s="63" t="str">
        <f>IF($H323="", "", SUM($H$11:$H323))</f>
        <v/>
      </c>
      <c r="R323" s="28" t="str">
        <f>IF($L323="", "", SUMIF($L$11:$L323, $L323, $H$11:$H323))</f>
        <v/>
      </c>
      <c r="S323" s="27" t="str">
        <f>IF('Intro &amp; Setup'!$BM$13='Intro &amp; Setup'!$BM$12, $R323, $Q323)</f>
        <v/>
      </c>
      <c r="T323" s="28" t="str">
        <f t="shared" si="36"/>
        <v/>
      </c>
      <c r="U323" s="8" t="str">
        <f t="shared" si="37"/>
        <v/>
      </c>
      <c r="V323" s="28" t="str">
        <f>IF($T323="", "", $T323-SUM($V$11:$V322))</f>
        <v/>
      </c>
      <c r="W323" s="28" t="str">
        <f>IF($U323="", "", $U323-SUM($W$11:$W322))</f>
        <v/>
      </c>
      <c r="X323" s="28" t="str">
        <f t="shared" si="38"/>
        <v/>
      </c>
      <c r="Y323" s="34" t="str">
        <f t="shared" si="43"/>
        <v/>
      </c>
      <c r="Z323" s="35" t="str">
        <f t="shared" si="44"/>
        <v/>
      </c>
      <c r="AA323" s="36" t="str">
        <f t="shared" si="39"/>
        <v/>
      </c>
      <c r="AC323" s="41" t="str">
        <f>IF($B323="", "", IF(OR($B323&lt;'Intro &amp; Setup'!$BM$3, $B323&gt;'Intro &amp; Setup'!$BM$5), "X", ""))</f>
        <v/>
      </c>
      <c r="AE323" s="41" t="str">
        <f t="shared" si="40"/>
        <v/>
      </c>
      <c r="AG323" s="41" t="str">
        <f>IF($F323="", "", IF(COUNTIF('Intro &amp; Setup'!$T$17:$T$26, $F323)=0, "X", ""))</f>
        <v/>
      </c>
      <c r="AI323" s="41" t="str">
        <f t="shared" si="41"/>
        <v/>
      </c>
    </row>
    <row r="324" spans="1:35" x14ac:dyDescent="0.25">
      <c r="A324" s="21"/>
      <c r="B324" s="238"/>
      <c r="C324" s="239"/>
      <c r="D324" s="239"/>
      <c r="E324" s="239"/>
      <c r="F324" s="240"/>
      <c r="G324" s="239"/>
      <c r="H324" s="241"/>
      <c r="I324" s="21"/>
      <c r="L324" s="68" t="str">
        <f t="shared" si="42"/>
        <v/>
      </c>
      <c r="N324" s="71" t="str">
        <f>IF($L324="", "", IFERROR(INDEX('Intro &amp; Setup'!$J$23:$J$32, MATCH($L324, 'Intro &amp; Setup'!$B$23:$B$32, 0)), ""))</f>
        <v/>
      </c>
      <c r="O324" s="71" t="str">
        <f>IF($L324="", "", IFERROR(INDEX('Intro &amp; Setup'!$N$23:$N$32, MATCH($L324, 'Intro &amp; Setup'!$B$23:$B$32, 0)), ""))</f>
        <v/>
      </c>
      <c r="Q324" s="63" t="str">
        <f>IF($H324="", "", SUM($H$11:$H324))</f>
        <v/>
      </c>
      <c r="R324" s="28" t="str">
        <f>IF($L324="", "", SUMIF($L$11:$L324, $L324, $H$11:$H324))</f>
        <v/>
      </c>
      <c r="S324" s="27" t="str">
        <f>IF('Intro &amp; Setup'!$BM$13='Intro &amp; Setup'!$BM$12, $R324, $Q324)</f>
        <v/>
      </c>
      <c r="T324" s="28" t="str">
        <f t="shared" si="36"/>
        <v/>
      </c>
      <c r="U324" s="8" t="str">
        <f t="shared" si="37"/>
        <v/>
      </c>
      <c r="V324" s="28" t="str">
        <f>IF($T324="", "", $T324-SUM($V$11:$V323))</f>
        <v/>
      </c>
      <c r="W324" s="28" t="str">
        <f>IF($U324="", "", $U324-SUM($W$11:$W323))</f>
        <v/>
      </c>
      <c r="X324" s="28" t="str">
        <f t="shared" si="38"/>
        <v/>
      </c>
      <c r="Y324" s="34" t="str">
        <f t="shared" si="43"/>
        <v/>
      </c>
      <c r="Z324" s="35" t="str">
        <f t="shared" si="44"/>
        <v/>
      </c>
      <c r="AA324" s="36" t="str">
        <f t="shared" si="39"/>
        <v/>
      </c>
      <c r="AC324" s="41" t="str">
        <f>IF($B324="", "", IF(OR($B324&lt;'Intro &amp; Setup'!$BM$3, $B324&gt;'Intro &amp; Setup'!$BM$5), "X", ""))</f>
        <v/>
      </c>
      <c r="AE324" s="41" t="str">
        <f t="shared" si="40"/>
        <v/>
      </c>
      <c r="AG324" s="41" t="str">
        <f>IF($F324="", "", IF(COUNTIF('Intro &amp; Setup'!$T$17:$T$26, $F324)=0, "X", ""))</f>
        <v/>
      </c>
      <c r="AI324" s="41" t="str">
        <f t="shared" si="41"/>
        <v/>
      </c>
    </row>
    <row r="325" spans="1:35" x14ac:dyDescent="0.25">
      <c r="A325" s="21"/>
      <c r="B325" s="238"/>
      <c r="C325" s="239"/>
      <c r="D325" s="239"/>
      <c r="E325" s="239"/>
      <c r="F325" s="240"/>
      <c r="G325" s="239"/>
      <c r="H325" s="241"/>
      <c r="I325" s="21"/>
      <c r="L325" s="68" t="str">
        <f t="shared" si="42"/>
        <v/>
      </c>
      <c r="N325" s="71" t="str">
        <f>IF($L325="", "", IFERROR(INDEX('Intro &amp; Setup'!$J$23:$J$32, MATCH($L325, 'Intro &amp; Setup'!$B$23:$B$32, 0)), ""))</f>
        <v/>
      </c>
      <c r="O325" s="71" t="str">
        <f>IF($L325="", "", IFERROR(INDEX('Intro &amp; Setup'!$N$23:$N$32, MATCH($L325, 'Intro &amp; Setup'!$B$23:$B$32, 0)), ""))</f>
        <v/>
      </c>
      <c r="Q325" s="63" t="str">
        <f>IF($H325="", "", SUM($H$11:$H325))</f>
        <v/>
      </c>
      <c r="R325" s="28" t="str">
        <f>IF($L325="", "", SUMIF($L$11:$L325, $L325, $H$11:$H325))</f>
        <v/>
      </c>
      <c r="S325" s="27" t="str">
        <f>IF('Intro &amp; Setup'!$BM$13='Intro &amp; Setup'!$BM$12, $R325, $Q325)</f>
        <v/>
      </c>
      <c r="T325" s="28" t="str">
        <f t="shared" si="36"/>
        <v/>
      </c>
      <c r="U325" s="8" t="str">
        <f t="shared" si="37"/>
        <v/>
      </c>
      <c r="V325" s="28" t="str">
        <f>IF($T325="", "", $T325-SUM($V$11:$V324))</f>
        <v/>
      </c>
      <c r="W325" s="28" t="str">
        <f>IF($U325="", "", $U325-SUM($W$11:$W324))</f>
        <v/>
      </c>
      <c r="X325" s="28" t="str">
        <f t="shared" si="38"/>
        <v/>
      </c>
      <c r="Y325" s="34" t="str">
        <f t="shared" si="43"/>
        <v/>
      </c>
      <c r="Z325" s="35" t="str">
        <f t="shared" si="44"/>
        <v/>
      </c>
      <c r="AA325" s="36" t="str">
        <f t="shared" si="39"/>
        <v/>
      </c>
      <c r="AC325" s="41" t="str">
        <f>IF($B325="", "", IF(OR($B325&lt;'Intro &amp; Setup'!$BM$3, $B325&gt;'Intro &amp; Setup'!$BM$5), "X", ""))</f>
        <v/>
      </c>
      <c r="AE325" s="41" t="str">
        <f t="shared" si="40"/>
        <v/>
      </c>
      <c r="AG325" s="41" t="str">
        <f>IF($F325="", "", IF(COUNTIF('Intro &amp; Setup'!$T$17:$T$26, $F325)=0, "X", ""))</f>
        <v/>
      </c>
      <c r="AI325" s="41" t="str">
        <f t="shared" si="41"/>
        <v/>
      </c>
    </row>
    <row r="326" spans="1:35" x14ac:dyDescent="0.25">
      <c r="A326" s="21"/>
      <c r="B326" s="238"/>
      <c r="C326" s="239"/>
      <c r="D326" s="239"/>
      <c r="E326" s="239"/>
      <c r="F326" s="240"/>
      <c r="G326" s="239"/>
      <c r="H326" s="241"/>
      <c r="I326" s="21"/>
      <c r="L326" s="68" t="str">
        <f t="shared" si="42"/>
        <v/>
      </c>
      <c r="N326" s="71" t="str">
        <f>IF($L326="", "", IFERROR(INDEX('Intro &amp; Setup'!$J$23:$J$32, MATCH($L326, 'Intro &amp; Setup'!$B$23:$B$32, 0)), ""))</f>
        <v/>
      </c>
      <c r="O326" s="71" t="str">
        <f>IF($L326="", "", IFERROR(INDEX('Intro &amp; Setup'!$N$23:$N$32, MATCH($L326, 'Intro &amp; Setup'!$B$23:$B$32, 0)), ""))</f>
        <v/>
      </c>
      <c r="Q326" s="63" t="str">
        <f>IF($H326="", "", SUM($H$11:$H326))</f>
        <v/>
      </c>
      <c r="R326" s="28" t="str">
        <f>IF($L326="", "", SUMIF($L$11:$L326, $L326, $H$11:$H326))</f>
        <v/>
      </c>
      <c r="S326" s="27" t="str">
        <f>IF('Intro &amp; Setup'!$BM$13='Intro &amp; Setup'!$BM$12, $R326, $Q326)</f>
        <v/>
      </c>
      <c r="T326" s="28" t="str">
        <f t="shared" si="36"/>
        <v/>
      </c>
      <c r="U326" s="8" t="str">
        <f t="shared" si="37"/>
        <v/>
      </c>
      <c r="V326" s="28" t="str">
        <f>IF($T326="", "", $T326-SUM($V$11:$V325))</f>
        <v/>
      </c>
      <c r="W326" s="28" t="str">
        <f>IF($U326="", "", $U326-SUM($W$11:$W325))</f>
        <v/>
      </c>
      <c r="X326" s="28" t="str">
        <f t="shared" si="38"/>
        <v/>
      </c>
      <c r="Y326" s="34" t="str">
        <f t="shared" si="43"/>
        <v/>
      </c>
      <c r="Z326" s="35" t="str">
        <f t="shared" si="44"/>
        <v/>
      </c>
      <c r="AA326" s="36" t="str">
        <f t="shared" si="39"/>
        <v/>
      </c>
      <c r="AC326" s="41" t="str">
        <f>IF($B326="", "", IF(OR($B326&lt;'Intro &amp; Setup'!$BM$3, $B326&gt;'Intro &amp; Setup'!$BM$5), "X", ""))</f>
        <v/>
      </c>
      <c r="AE326" s="41" t="str">
        <f t="shared" si="40"/>
        <v/>
      </c>
      <c r="AG326" s="41" t="str">
        <f>IF($F326="", "", IF(COUNTIF('Intro &amp; Setup'!$T$17:$T$26, $F326)=0, "X", ""))</f>
        <v/>
      </c>
      <c r="AI326" s="41" t="str">
        <f t="shared" si="41"/>
        <v/>
      </c>
    </row>
    <row r="327" spans="1:35" x14ac:dyDescent="0.25">
      <c r="A327" s="21"/>
      <c r="B327" s="238"/>
      <c r="C327" s="239"/>
      <c r="D327" s="239"/>
      <c r="E327" s="239"/>
      <c r="F327" s="240"/>
      <c r="G327" s="239"/>
      <c r="H327" s="241"/>
      <c r="I327" s="21"/>
      <c r="L327" s="68" t="str">
        <f t="shared" si="42"/>
        <v/>
      </c>
      <c r="N327" s="71" t="str">
        <f>IF($L327="", "", IFERROR(INDEX('Intro &amp; Setup'!$J$23:$J$32, MATCH($L327, 'Intro &amp; Setup'!$B$23:$B$32, 0)), ""))</f>
        <v/>
      </c>
      <c r="O327" s="71" t="str">
        <f>IF($L327="", "", IFERROR(INDEX('Intro &amp; Setup'!$N$23:$N$32, MATCH($L327, 'Intro &amp; Setup'!$B$23:$B$32, 0)), ""))</f>
        <v/>
      </c>
      <c r="Q327" s="63" t="str">
        <f>IF($H327="", "", SUM($H$11:$H327))</f>
        <v/>
      </c>
      <c r="R327" s="28" t="str">
        <f>IF($L327="", "", SUMIF($L$11:$L327, $L327, $H$11:$H327))</f>
        <v/>
      </c>
      <c r="S327" s="27" t="str">
        <f>IF('Intro &amp; Setup'!$BM$13='Intro &amp; Setup'!$BM$12, $R327, $Q327)</f>
        <v/>
      </c>
      <c r="T327" s="28" t="str">
        <f t="shared" si="36"/>
        <v/>
      </c>
      <c r="U327" s="8" t="str">
        <f t="shared" si="37"/>
        <v/>
      </c>
      <c r="V327" s="28" t="str">
        <f>IF($T327="", "", $T327-SUM($V$11:$V326))</f>
        <v/>
      </c>
      <c r="W327" s="28" t="str">
        <f>IF($U327="", "", $U327-SUM($W$11:$W326))</f>
        <v/>
      </c>
      <c r="X327" s="28" t="str">
        <f t="shared" si="38"/>
        <v/>
      </c>
      <c r="Y327" s="34" t="str">
        <f t="shared" si="43"/>
        <v/>
      </c>
      <c r="Z327" s="35" t="str">
        <f t="shared" si="44"/>
        <v/>
      </c>
      <c r="AA327" s="36" t="str">
        <f t="shared" si="39"/>
        <v/>
      </c>
      <c r="AC327" s="41" t="str">
        <f>IF($B327="", "", IF(OR($B327&lt;'Intro &amp; Setup'!$BM$3, $B327&gt;'Intro &amp; Setup'!$BM$5), "X", ""))</f>
        <v/>
      </c>
      <c r="AE327" s="41" t="str">
        <f t="shared" si="40"/>
        <v/>
      </c>
      <c r="AG327" s="41" t="str">
        <f>IF($F327="", "", IF(COUNTIF('Intro &amp; Setup'!$T$17:$T$26, $F327)=0, "X", ""))</f>
        <v/>
      </c>
      <c r="AI327" s="41" t="str">
        <f t="shared" si="41"/>
        <v/>
      </c>
    </row>
    <row r="328" spans="1:35" x14ac:dyDescent="0.25">
      <c r="A328" s="21"/>
      <c r="B328" s="238"/>
      <c r="C328" s="239"/>
      <c r="D328" s="239"/>
      <c r="E328" s="239"/>
      <c r="F328" s="240"/>
      <c r="G328" s="239"/>
      <c r="H328" s="241"/>
      <c r="I328" s="21"/>
      <c r="L328" s="68" t="str">
        <f t="shared" si="42"/>
        <v/>
      </c>
      <c r="N328" s="71" t="str">
        <f>IF($L328="", "", IFERROR(INDEX('Intro &amp; Setup'!$J$23:$J$32, MATCH($L328, 'Intro &amp; Setup'!$B$23:$B$32, 0)), ""))</f>
        <v/>
      </c>
      <c r="O328" s="71" t="str">
        <f>IF($L328="", "", IFERROR(INDEX('Intro &amp; Setup'!$N$23:$N$32, MATCH($L328, 'Intro &amp; Setup'!$B$23:$B$32, 0)), ""))</f>
        <v/>
      </c>
      <c r="Q328" s="63" t="str">
        <f>IF($H328="", "", SUM($H$11:$H328))</f>
        <v/>
      </c>
      <c r="R328" s="28" t="str">
        <f>IF($L328="", "", SUMIF($L$11:$L328, $L328, $H$11:$H328))</f>
        <v/>
      </c>
      <c r="S328" s="27" t="str">
        <f>IF('Intro &amp; Setup'!$BM$13='Intro &amp; Setup'!$BM$12, $R328, $Q328)</f>
        <v/>
      </c>
      <c r="T328" s="28" t="str">
        <f t="shared" si="36"/>
        <v/>
      </c>
      <c r="U328" s="8" t="str">
        <f t="shared" si="37"/>
        <v/>
      </c>
      <c r="V328" s="28" t="str">
        <f>IF($T328="", "", $T328-SUM($V$11:$V327))</f>
        <v/>
      </c>
      <c r="W328" s="28" t="str">
        <f>IF($U328="", "", $U328-SUM($W$11:$W327))</f>
        <v/>
      </c>
      <c r="X328" s="28" t="str">
        <f t="shared" si="38"/>
        <v/>
      </c>
      <c r="Y328" s="34" t="str">
        <f t="shared" si="43"/>
        <v/>
      </c>
      <c r="Z328" s="35" t="str">
        <f t="shared" si="44"/>
        <v/>
      </c>
      <c r="AA328" s="36" t="str">
        <f t="shared" si="39"/>
        <v/>
      </c>
      <c r="AC328" s="41" t="str">
        <f>IF($B328="", "", IF(OR($B328&lt;'Intro &amp; Setup'!$BM$3, $B328&gt;'Intro &amp; Setup'!$BM$5), "X", ""))</f>
        <v/>
      </c>
      <c r="AE328" s="41" t="str">
        <f t="shared" si="40"/>
        <v/>
      </c>
      <c r="AG328" s="41" t="str">
        <f>IF($F328="", "", IF(COUNTIF('Intro &amp; Setup'!$T$17:$T$26, $F328)=0, "X", ""))</f>
        <v/>
      </c>
      <c r="AI328" s="41" t="str">
        <f t="shared" si="41"/>
        <v/>
      </c>
    </row>
    <row r="329" spans="1:35" x14ac:dyDescent="0.25">
      <c r="A329" s="21"/>
      <c r="B329" s="238"/>
      <c r="C329" s="239"/>
      <c r="D329" s="239"/>
      <c r="E329" s="239"/>
      <c r="F329" s="240"/>
      <c r="G329" s="239"/>
      <c r="H329" s="241"/>
      <c r="I329" s="21"/>
      <c r="L329" s="68" t="str">
        <f t="shared" si="42"/>
        <v/>
      </c>
      <c r="N329" s="71" t="str">
        <f>IF($L329="", "", IFERROR(INDEX('Intro &amp; Setup'!$J$23:$J$32, MATCH($L329, 'Intro &amp; Setup'!$B$23:$B$32, 0)), ""))</f>
        <v/>
      </c>
      <c r="O329" s="71" t="str">
        <f>IF($L329="", "", IFERROR(INDEX('Intro &amp; Setup'!$N$23:$N$32, MATCH($L329, 'Intro &amp; Setup'!$B$23:$B$32, 0)), ""))</f>
        <v/>
      </c>
      <c r="Q329" s="63" t="str">
        <f>IF($H329="", "", SUM($H$11:$H329))</f>
        <v/>
      </c>
      <c r="R329" s="28" t="str">
        <f>IF($L329="", "", SUMIF($L$11:$L329, $L329, $H$11:$H329))</f>
        <v/>
      </c>
      <c r="S329" s="27" t="str">
        <f>IF('Intro &amp; Setup'!$BM$13='Intro &amp; Setup'!$BM$12, $R329, $Q329)</f>
        <v/>
      </c>
      <c r="T329" s="28" t="str">
        <f t="shared" si="36"/>
        <v/>
      </c>
      <c r="U329" s="8" t="str">
        <f t="shared" si="37"/>
        <v/>
      </c>
      <c r="V329" s="28" t="str">
        <f>IF($T329="", "", $T329-SUM($V$11:$V328))</f>
        <v/>
      </c>
      <c r="W329" s="28" t="str">
        <f>IF($U329="", "", $U329-SUM($W$11:$W328))</f>
        <v/>
      </c>
      <c r="X329" s="28" t="str">
        <f t="shared" si="38"/>
        <v/>
      </c>
      <c r="Y329" s="34" t="str">
        <f t="shared" si="43"/>
        <v/>
      </c>
      <c r="Z329" s="35" t="str">
        <f t="shared" si="44"/>
        <v/>
      </c>
      <c r="AA329" s="36" t="str">
        <f t="shared" si="39"/>
        <v/>
      </c>
      <c r="AC329" s="41" t="str">
        <f>IF($B329="", "", IF(OR($B329&lt;'Intro &amp; Setup'!$BM$3, $B329&gt;'Intro &amp; Setup'!$BM$5), "X", ""))</f>
        <v/>
      </c>
      <c r="AE329" s="41" t="str">
        <f t="shared" si="40"/>
        <v/>
      </c>
      <c r="AG329" s="41" t="str">
        <f>IF($F329="", "", IF(COUNTIF('Intro &amp; Setup'!$T$17:$T$26, $F329)=0, "X", ""))</f>
        <v/>
      </c>
      <c r="AI329" s="41" t="str">
        <f t="shared" si="41"/>
        <v/>
      </c>
    </row>
    <row r="330" spans="1:35" x14ac:dyDescent="0.25">
      <c r="A330" s="21"/>
      <c r="B330" s="238"/>
      <c r="C330" s="239"/>
      <c r="D330" s="239"/>
      <c r="E330" s="239"/>
      <c r="F330" s="240"/>
      <c r="G330" s="239"/>
      <c r="H330" s="241"/>
      <c r="I330" s="21"/>
      <c r="L330" s="68" t="str">
        <f t="shared" si="42"/>
        <v/>
      </c>
      <c r="N330" s="71" t="str">
        <f>IF($L330="", "", IFERROR(INDEX('Intro &amp; Setup'!$J$23:$J$32, MATCH($L330, 'Intro &amp; Setup'!$B$23:$B$32, 0)), ""))</f>
        <v/>
      </c>
      <c r="O330" s="71" t="str">
        <f>IF($L330="", "", IFERROR(INDEX('Intro &amp; Setup'!$N$23:$N$32, MATCH($L330, 'Intro &amp; Setup'!$B$23:$B$32, 0)), ""))</f>
        <v/>
      </c>
      <c r="Q330" s="63" t="str">
        <f>IF($H330="", "", SUM($H$11:$H330))</f>
        <v/>
      </c>
      <c r="R330" s="28" t="str">
        <f>IF($L330="", "", SUMIF($L$11:$L330, $L330, $H$11:$H330))</f>
        <v/>
      </c>
      <c r="S330" s="27" t="str">
        <f>IF('Intro &amp; Setup'!$BM$13='Intro &amp; Setup'!$BM$12, $R330, $Q330)</f>
        <v/>
      </c>
      <c r="T330" s="28" t="str">
        <f t="shared" si="36"/>
        <v/>
      </c>
      <c r="U330" s="8" t="str">
        <f t="shared" si="37"/>
        <v/>
      </c>
      <c r="V330" s="28" t="str">
        <f>IF($T330="", "", $T330-SUM($V$11:$V329))</f>
        <v/>
      </c>
      <c r="W330" s="28" t="str">
        <f>IF($U330="", "", $U330-SUM($W$11:$W329))</f>
        <v/>
      </c>
      <c r="X330" s="28" t="str">
        <f t="shared" si="38"/>
        <v/>
      </c>
      <c r="Y330" s="34" t="str">
        <f t="shared" si="43"/>
        <v/>
      </c>
      <c r="Z330" s="35" t="str">
        <f t="shared" si="44"/>
        <v/>
      </c>
      <c r="AA330" s="36" t="str">
        <f t="shared" si="39"/>
        <v/>
      </c>
      <c r="AC330" s="41" t="str">
        <f>IF($B330="", "", IF(OR($B330&lt;'Intro &amp; Setup'!$BM$3, $B330&gt;'Intro &amp; Setup'!$BM$5), "X", ""))</f>
        <v/>
      </c>
      <c r="AE330" s="41" t="str">
        <f t="shared" si="40"/>
        <v/>
      </c>
      <c r="AG330" s="41" t="str">
        <f>IF($F330="", "", IF(COUNTIF('Intro &amp; Setup'!$T$17:$T$26, $F330)=0, "X", ""))</f>
        <v/>
      </c>
      <c r="AI330" s="41" t="str">
        <f t="shared" si="41"/>
        <v/>
      </c>
    </row>
    <row r="331" spans="1:35" x14ac:dyDescent="0.25">
      <c r="A331" s="21"/>
      <c r="B331" s="238"/>
      <c r="C331" s="239"/>
      <c r="D331" s="239"/>
      <c r="E331" s="239"/>
      <c r="F331" s="240"/>
      <c r="G331" s="239"/>
      <c r="H331" s="241"/>
      <c r="I331" s="21"/>
      <c r="L331" s="68" t="str">
        <f t="shared" si="42"/>
        <v/>
      </c>
      <c r="N331" s="71" t="str">
        <f>IF($L331="", "", IFERROR(INDEX('Intro &amp; Setup'!$J$23:$J$32, MATCH($L331, 'Intro &amp; Setup'!$B$23:$B$32, 0)), ""))</f>
        <v/>
      </c>
      <c r="O331" s="71" t="str">
        <f>IF($L331="", "", IFERROR(INDEX('Intro &amp; Setup'!$N$23:$N$32, MATCH($L331, 'Intro &amp; Setup'!$B$23:$B$32, 0)), ""))</f>
        <v/>
      </c>
      <c r="Q331" s="63" t="str">
        <f>IF($H331="", "", SUM($H$11:$H331))</f>
        <v/>
      </c>
      <c r="R331" s="28" t="str">
        <f>IF($L331="", "", SUMIF($L$11:$L331, $L331, $H$11:$H331))</f>
        <v/>
      </c>
      <c r="S331" s="27" t="str">
        <f>IF('Intro &amp; Setup'!$BM$13='Intro &amp; Setup'!$BM$12, $R331, $Q331)</f>
        <v/>
      </c>
      <c r="T331" s="28" t="str">
        <f t="shared" ref="T331:T394" si="45">IF($S331="", "", IF($S331&lt;=$T$4, $S331, $T$4))</f>
        <v/>
      </c>
      <c r="U331" s="8" t="str">
        <f t="shared" ref="U331:U394" si="46">IF($S331="", "", IF($S331&lt;=$T$4, 0, $S331-$T$4))</f>
        <v/>
      </c>
      <c r="V331" s="28" t="str">
        <f>IF($T331="", "", $T331-SUM($V$11:$V330))</f>
        <v/>
      </c>
      <c r="W331" s="28" t="str">
        <f>IF($U331="", "", $U331-SUM($W$11:$W330))</f>
        <v/>
      </c>
      <c r="X331" s="28" t="str">
        <f t="shared" ref="X331:X394" si="47">IF($H331="", "", SUM($V331:$W331))</f>
        <v/>
      </c>
      <c r="Y331" s="34" t="str">
        <f t="shared" si="43"/>
        <v/>
      </c>
      <c r="Z331" s="35" t="str">
        <f t="shared" si="44"/>
        <v/>
      </c>
      <c r="AA331" s="36" t="str">
        <f t="shared" ref="AA331:AA394" si="48">IF($H331="", "", SUM($Y331:$Z331))</f>
        <v/>
      </c>
      <c r="AC331" s="41" t="str">
        <f>IF($B331="", "", IF(OR($B331&lt;'Intro &amp; Setup'!$BM$3, $B331&gt;'Intro &amp; Setup'!$BM$5), "X", ""))</f>
        <v/>
      </c>
      <c r="AE331" s="41" t="str">
        <f t="shared" ref="AE331:AE394" si="49">IF(B331="", "", TEXT(B331, "mmm yyyy"))</f>
        <v/>
      </c>
      <c r="AG331" s="41" t="str">
        <f>IF($F331="", "", IF(COUNTIF('Intro &amp; Setup'!$T$17:$T$26, $F331)=0, "X", ""))</f>
        <v/>
      </c>
      <c r="AI331" s="41" t="str">
        <f t="shared" ref="AI331:AI394" si="50">IF($B331="", "", IF(AND(NOT($AE331=""), $F331=""), _xlfn.CONCAT($AE331, " - ", $AI$9), _xlfn.CONCAT($AE331, " - ", $F331)))</f>
        <v/>
      </c>
    </row>
    <row r="332" spans="1:35" x14ac:dyDescent="0.25">
      <c r="A332" s="21"/>
      <c r="B332" s="238"/>
      <c r="C332" s="239"/>
      <c r="D332" s="239"/>
      <c r="E332" s="239"/>
      <c r="F332" s="240"/>
      <c r="G332" s="239"/>
      <c r="H332" s="241"/>
      <c r="I332" s="21"/>
      <c r="L332" s="68" t="str">
        <f t="shared" ref="L332:L395" si="51">IF($H332="", "", IF($E332="", IF($E$3="", "", $E$3), $E332))</f>
        <v/>
      </c>
      <c r="N332" s="71" t="str">
        <f>IF($L332="", "", IFERROR(INDEX('Intro &amp; Setup'!$J$23:$J$32, MATCH($L332, 'Intro &amp; Setup'!$B$23:$B$32, 0)), ""))</f>
        <v/>
      </c>
      <c r="O332" s="71" t="str">
        <f>IF($L332="", "", IFERROR(INDEX('Intro &amp; Setup'!$N$23:$N$32, MATCH($L332, 'Intro &amp; Setup'!$B$23:$B$32, 0)), ""))</f>
        <v/>
      </c>
      <c r="Q332" s="63" t="str">
        <f>IF($H332="", "", SUM($H$11:$H332))</f>
        <v/>
      </c>
      <c r="R332" s="28" t="str">
        <f>IF($L332="", "", SUMIF($L$11:$L332, $L332, $H$11:$H332))</f>
        <v/>
      </c>
      <c r="S332" s="27" t="str">
        <f>IF('Intro &amp; Setup'!$BM$13='Intro &amp; Setup'!$BM$12, $R332, $Q332)</f>
        <v/>
      </c>
      <c r="T332" s="28" t="str">
        <f t="shared" si="45"/>
        <v/>
      </c>
      <c r="U332" s="8" t="str">
        <f t="shared" si="46"/>
        <v/>
      </c>
      <c r="V332" s="28" t="str">
        <f>IF($T332="", "", $T332-SUM($V$11:$V331))</f>
        <v/>
      </c>
      <c r="W332" s="28" t="str">
        <f>IF($U332="", "", $U332-SUM($W$11:$W331))</f>
        <v/>
      </c>
      <c r="X332" s="28" t="str">
        <f t="shared" si="47"/>
        <v/>
      </c>
      <c r="Y332" s="34" t="str">
        <f t="shared" ref="Y332:Y395" si="52">IF($H332="", "", $V332*$N332)</f>
        <v/>
      </c>
      <c r="Z332" s="35" t="str">
        <f t="shared" ref="Z332:Z395" si="53">IF($H332="", "", $W332*$O332)</f>
        <v/>
      </c>
      <c r="AA332" s="36" t="str">
        <f t="shared" si="48"/>
        <v/>
      </c>
      <c r="AC332" s="41" t="str">
        <f>IF($B332="", "", IF(OR($B332&lt;'Intro &amp; Setup'!$BM$3, $B332&gt;'Intro &amp; Setup'!$BM$5), "X", ""))</f>
        <v/>
      </c>
      <c r="AE332" s="41" t="str">
        <f t="shared" si="49"/>
        <v/>
      </c>
      <c r="AG332" s="41" t="str">
        <f>IF($F332="", "", IF(COUNTIF('Intro &amp; Setup'!$T$17:$T$26, $F332)=0, "X", ""))</f>
        <v/>
      </c>
      <c r="AI332" s="41" t="str">
        <f t="shared" si="50"/>
        <v/>
      </c>
    </row>
    <row r="333" spans="1:35" x14ac:dyDescent="0.25">
      <c r="A333" s="21"/>
      <c r="B333" s="238"/>
      <c r="C333" s="239"/>
      <c r="D333" s="239"/>
      <c r="E333" s="239"/>
      <c r="F333" s="240"/>
      <c r="G333" s="239"/>
      <c r="H333" s="241"/>
      <c r="I333" s="21"/>
      <c r="L333" s="68" t="str">
        <f t="shared" si="51"/>
        <v/>
      </c>
      <c r="N333" s="71" t="str">
        <f>IF($L333="", "", IFERROR(INDEX('Intro &amp; Setup'!$J$23:$J$32, MATCH($L333, 'Intro &amp; Setup'!$B$23:$B$32, 0)), ""))</f>
        <v/>
      </c>
      <c r="O333" s="71" t="str">
        <f>IF($L333="", "", IFERROR(INDEX('Intro &amp; Setup'!$N$23:$N$32, MATCH($L333, 'Intro &amp; Setup'!$B$23:$B$32, 0)), ""))</f>
        <v/>
      </c>
      <c r="Q333" s="63" t="str">
        <f>IF($H333="", "", SUM($H$11:$H333))</f>
        <v/>
      </c>
      <c r="R333" s="28" t="str">
        <f>IF($L333="", "", SUMIF($L$11:$L333, $L333, $H$11:$H333))</f>
        <v/>
      </c>
      <c r="S333" s="27" t="str">
        <f>IF('Intro &amp; Setup'!$BM$13='Intro &amp; Setup'!$BM$12, $R333, $Q333)</f>
        <v/>
      </c>
      <c r="T333" s="28" t="str">
        <f t="shared" si="45"/>
        <v/>
      </c>
      <c r="U333" s="8" t="str">
        <f t="shared" si="46"/>
        <v/>
      </c>
      <c r="V333" s="28" t="str">
        <f>IF($T333="", "", $T333-SUM($V$11:$V332))</f>
        <v/>
      </c>
      <c r="W333" s="28" t="str">
        <f>IF($U333="", "", $U333-SUM($W$11:$W332))</f>
        <v/>
      </c>
      <c r="X333" s="28" t="str">
        <f t="shared" si="47"/>
        <v/>
      </c>
      <c r="Y333" s="34" t="str">
        <f t="shared" si="52"/>
        <v/>
      </c>
      <c r="Z333" s="35" t="str">
        <f t="shared" si="53"/>
        <v/>
      </c>
      <c r="AA333" s="36" t="str">
        <f t="shared" si="48"/>
        <v/>
      </c>
      <c r="AC333" s="41" t="str">
        <f>IF($B333="", "", IF(OR($B333&lt;'Intro &amp; Setup'!$BM$3, $B333&gt;'Intro &amp; Setup'!$BM$5), "X", ""))</f>
        <v/>
      </c>
      <c r="AE333" s="41" t="str">
        <f t="shared" si="49"/>
        <v/>
      </c>
      <c r="AG333" s="41" t="str">
        <f>IF($F333="", "", IF(COUNTIF('Intro &amp; Setup'!$T$17:$T$26, $F333)=0, "X", ""))</f>
        <v/>
      </c>
      <c r="AI333" s="41" t="str">
        <f t="shared" si="50"/>
        <v/>
      </c>
    </row>
    <row r="334" spans="1:35" x14ac:dyDescent="0.25">
      <c r="A334" s="21"/>
      <c r="B334" s="238"/>
      <c r="C334" s="239"/>
      <c r="D334" s="239"/>
      <c r="E334" s="239"/>
      <c r="F334" s="240"/>
      <c r="G334" s="239"/>
      <c r="H334" s="241"/>
      <c r="I334" s="21"/>
      <c r="L334" s="68" t="str">
        <f t="shared" si="51"/>
        <v/>
      </c>
      <c r="N334" s="71" t="str">
        <f>IF($L334="", "", IFERROR(INDEX('Intro &amp; Setup'!$J$23:$J$32, MATCH($L334, 'Intro &amp; Setup'!$B$23:$B$32, 0)), ""))</f>
        <v/>
      </c>
      <c r="O334" s="71" t="str">
        <f>IF($L334="", "", IFERROR(INDEX('Intro &amp; Setup'!$N$23:$N$32, MATCH($L334, 'Intro &amp; Setup'!$B$23:$B$32, 0)), ""))</f>
        <v/>
      </c>
      <c r="Q334" s="63" t="str">
        <f>IF($H334="", "", SUM($H$11:$H334))</f>
        <v/>
      </c>
      <c r="R334" s="28" t="str">
        <f>IF($L334="", "", SUMIF($L$11:$L334, $L334, $H$11:$H334))</f>
        <v/>
      </c>
      <c r="S334" s="27" t="str">
        <f>IF('Intro &amp; Setup'!$BM$13='Intro &amp; Setup'!$BM$12, $R334, $Q334)</f>
        <v/>
      </c>
      <c r="T334" s="28" t="str">
        <f t="shared" si="45"/>
        <v/>
      </c>
      <c r="U334" s="8" t="str">
        <f t="shared" si="46"/>
        <v/>
      </c>
      <c r="V334" s="28" t="str">
        <f>IF($T334="", "", $T334-SUM($V$11:$V333))</f>
        <v/>
      </c>
      <c r="W334" s="28" t="str">
        <f>IF($U334="", "", $U334-SUM($W$11:$W333))</f>
        <v/>
      </c>
      <c r="X334" s="28" t="str">
        <f t="shared" si="47"/>
        <v/>
      </c>
      <c r="Y334" s="34" t="str">
        <f t="shared" si="52"/>
        <v/>
      </c>
      <c r="Z334" s="35" t="str">
        <f t="shared" si="53"/>
        <v/>
      </c>
      <c r="AA334" s="36" t="str">
        <f t="shared" si="48"/>
        <v/>
      </c>
      <c r="AC334" s="41" t="str">
        <f>IF($B334="", "", IF(OR($B334&lt;'Intro &amp; Setup'!$BM$3, $B334&gt;'Intro &amp; Setup'!$BM$5), "X", ""))</f>
        <v/>
      </c>
      <c r="AE334" s="41" t="str">
        <f t="shared" si="49"/>
        <v/>
      </c>
      <c r="AG334" s="41" t="str">
        <f>IF($F334="", "", IF(COUNTIF('Intro &amp; Setup'!$T$17:$T$26, $F334)=0, "X", ""))</f>
        <v/>
      </c>
      <c r="AI334" s="41" t="str">
        <f t="shared" si="50"/>
        <v/>
      </c>
    </row>
    <row r="335" spans="1:35" x14ac:dyDescent="0.25">
      <c r="A335" s="21"/>
      <c r="B335" s="238"/>
      <c r="C335" s="239"/>
      <c r="D335" s="239"/>
      <c r="E335" s="239"/>
      <c r="F335" s="240"/>
      <c r="G335" s="239"/>
      <c r="H335" s="241"/>
      <c r="I335" s="21"/>
      <c r="L335" s="68" t="str">
        <f t="shared" si="51"/>
        <v/>
      </c>
      <c r="N335" s="71" t="str">
        <f>IF($L335="", "", IFERROR(INDEX('Intro &amp; Setup'!$J$23:$J$32, MATCH($L335, 'Intro &amp; Setup'!$B$23:$B$32, 0)), ""))</f>
        <v/>
      </c>
      <c r="O335" s="71" t="str">
        <f>IF($L335="", "", IFERROR(INDEX('Intro &amp; Setup'!$N$23:$N$32, MATCH($L335, 'Intro &amp; Setup'!$B$23:$B$32, 0)), ""))</f>
        <v/>
      </c>
      <c r="Q335" s="63" t="str">
        <f>IF($H335="", "", SUM($H$11:$H335))</f>
        <v/>
      </c>
      <c r="R335" s="28" t="str">
        <f>IF($L335="", "", SUMIF($L$11:$L335, $L335, $H$11:$H335))</f>
        <v/>
      </c>
      <c r="S335" s="27" t="str">
        <f>IF('Intro &amp; Setup'!$BM$13='Intro &amp; Setup'!$BM$12, $R335, $Q335)</f>
        <v/>
      </c>
      <c r="T335" s="28" t="str">
        <f t="shared" si="45"/>
        <v/>
      </c>
      <c r="U335" s="8" t="str">
        <f t="shared" si="46"/>
        <v/>
      </c>
      <c r="V335" s="28" t="str">
        <f>IF($T335="", "", $T335-SUM($V$11:$V334))</f>
        <v/>
      </c>
      <c r="W335" s="28" t="str">
        <f>IF($U335="", "", $U335-SUM($W$11:$W334))</f>
        <v/>
      </c>
      <c r="X335" s="28" t="str">
        <f t="shared" si="47"/>
        <v/>
      </c>
      <c r="Y335" s="34" t="str">
        <f t="shared" si="52"/>
        <v/>
      </c>
      <c r="Z335" s="35" t="str">
        <f t="shared" si="53"/>
        <v/>
      </c>
      <c r="AA335" s="36" t="str">
        <f t="shared" si="48"/>
        <v/>
      </c>
      <c r="AC335" s="41" t="str">
        <f>IF($B335="", "", IF(OR($B335&lt;'Intro &amp; Setup'!$BM$3, $B335&gt;'Intro &amp; Setup'!$BM$5), "X", ""))</f>
        <v/>
      </c>
      <c r="AE335" s="41" t="str">
        <f t="shared" si="49"/>
        <v/>
      </c>
      <c r="AG335" s="41" t="str">
        <f>IF($F335="", "", IF(COUNTIF('Intro &amp; Setup'!$T$17:$T$26, $F335)=0, "X", ""))</f>
        <v/>
      </c>
      <c r="AI335" s="41" t="str">
        <f t="shared" si="50"/>
        <v/>
      </c>
    </row>
    <row r="336" spans="1:35" x14ac:dyDescent="0.25">
      <c r="A336" s="21"/>
      <c r="B336" s="238"/>
      <c r="C336" s="239"/>
      <c r="D336" s="239"/>
      <c r="E336" s="239"/>
      <c r="F336" s="240"/>
      <c r="G336" s="239"/>
      <c r="H336" s="241"/>
      <c r="I336" s="21"/>
      <c r="L336" s="68" t="str">
        <f t="shared" si="51"/>
        <v/>
      </c>
      <c r="N336" s="71" t="str">
        <f>IF($L336="", "", IFERROR(INDEX('Intro &amp; Setup'!$J$23:$J$32, MATCH($L336, 'Intro &amp; Setup'!$B$23:$B$32, 0)), ""))</f>
        <v/>
      </c>
      <c r="O336" s="71" t="str">
        <f>IF($L336="", "", IFERROR(INDEX('Intro &amp; Setup'!$N$23:$N$32, MATCH($L336, 'Intro &amp; Setup'!$B$23:$B$32, 0)), ""))</f>
        <v/>
      </c>
      <c r="Q336" s="63" t="str">
        <f>IF($H336="", "", SUM($H$11:$H336))</f>
        <v/>
      </c>
      <c r="R336" s="28" t="str">
        <f>IF($L336="", "", SUMIF($L$11:$L336, $L336, $H$11:$H336))</f>
        <v/>
      </c>
      <c r="S336" s="27" t="str">
        <f>IF('Intro &amp; Setup'!$BM$13='Intro &amp; Setup'!$BM$12, $R336, $Q336)</f>
        <v/>
      </c>
      <c r="T336" s="28" t="str">
        <f t="shared" si="45"/>
        <v/>
      </c>
      <c r="U336" s="8" t="str">
        <f t="shared" si="46"/>
        <v/>
      </c>
      <c r="V336" s="28" t="str">
        <f>IF($T336="", "", $T336-SUM($V$11:$V335))</f>
        <v/>
      </c>
      <c r="W336" s="28" t="str">
        <f>IF($U336="", "", $U336-SUM($W$11:$W335))</f>
        <v/>
      </c>
      <c r="X336" s="28" t="str">
        <f t="shared" si="47"/>
        <v/>
      </c>
      <c r="Y336" s="34" t="str">
        <f t="shared" si="52"/>
        <v/>
      </c>
      <c r="Z336" s="35" t="str">
        <f t="shared" si="53"/>
        <v/>
      </c>
      <c r="AA336" s="36" t="str">
        <f t="shared" si="48"/>
        <v/>
      </c>
      <c r="AC336" s="41" t="str">
        <f>IF($B336="", "", IF(OR($B336&lt;'Intro &amp; Setup'!$BM$3, $B336&gt;'Intro &amp; Setup'!$BM$5), "X", ""))</f>
        <v/>
      </c>
      <c r="AE336" s="41" t="str">
        <f t="shared" si="49"/>
        <v/>
      </c>
      <c r="AG336" s="41" t="str">
        <f>IF($F336="", "", IF(COUNTIF('Intro &amp; Setup'!$T$17:$T$26, $F336)=0, "X", ""))</f>
        <v/>
      </c>
      <c r="AI336" s="41" t="str">
        <f t="shared" si="50"/>
        <v/>
      </c>
    </row>
    <row r="337" spans="1:35" x14ac:dyDescent="0.25">
      <c r="A337" s="21"/>
      <c r="B337" s="238"/>
      <c r="C337" s="239"/>
      <c r="D337" s="239"/>
      <c r="E337" s="239"/>
      <c r="F337" s="240"/>
      <c r="G337" s="239"/>
      <c r="H337" s="241"/>
      <c r="I337" s="21"/>
      <c r="L337" s="68" t="str">
        <f t="shared" si="51"/>
        <v/>
      </c>
      <c r="N337" s="71" t="str">
        <f>IF($L337="", "", IFERROR(INDEX('Intro &amp; Setup'!$J$23:$J$32, MATCH($L337, 'Intro &amp; Setup'!$B$23:$B$32, 0)), ""))</f>
        <v/>
      </c>
      <c r="O337" s="71" t="str">
        <f>IF($L337="", "", IFERROR(INDEX('Intro &amp; Setup'!$N$23:$N$32, MATCH($L337, 'Intro &amp; Setup'!$B$23:$B$32, 0)), ""))</f>
        <v/>
      </c>
      <c r="Q337" s="63" t="str">
        <f>IF($H337="", "", SUM($H$11:$H337))</f>
        <v/>
      </c>
      <c r="R337" s="28" t="str">
        <f>IF($L337="", "", SUMIF($L$11:$L337, $L337, $H$11:$H337))</f>
        <v/>
      </c>
      <c r="S337" s="27" t="str">
        <f>IF('Intro &amp; Setup'!$BM$13='Intro &amp; Setup'!$BM$12, $R337, $Q337)</f>
        <v/>
      </c>
      <c r="T337" s="28" t="str">
        <f t="shared" si="45"/>
        <v/>
      </c>
      <c r="U337" s="8" t="str">
        <f t="shared" si="46"/>
        <v/>
      </c>
      <c r="V337" s="28" t="str">
        <f>IF($T337="", "", $T337-SUM($V$11:$V336))</f>
        <v/>
      </c>
      <c r="W337" s="28" t="str">
        <f>IF($U337="", "", $U337-SUM($W$11:$W336))</f>
        <v/>
      </c>
      <c r="X337" s="28" t="str">
        <f t="shared" si="47"/>
        <v/>
      </c>
      <c r="Y337" s="34" t="str">
        <f t="shared" si="52"/>
        <v/>
      </c>
      <c r="Z337" s="35" t="str">
        <f t="shared" si="53"/>
        <v/>
      </c>
      <c r="AA337" s="36" t="str">
        <f t="shared" si="48"/>
        <v/>
      </c>
      <c r="AC337" s="41" t="str">
        <f>IF($B337="", "", IF(OR($B337&lt;'Intro &amp; Setup'!$BM$3, $B337&gt;'Intro &amp; Setup'!$BM$5), "X", ""))</f>
        <v/>
      </c>
      <c r="AE337" s="41" t="str">
        <f t="shared" si="49"/>
        <v/>
      </c>
      <c r="AG337" s="41" t="str">
        <f>IF($F337="", "", IF(COUNTIF('Intro &amp; Setup'!$T$17:$T$26, $F337)=0, "X", ""))</f>
        <v/>
      </c>
      <c r="AI337" s="41" t="str">
        <f t="shared" si="50"/>
        <v/>
      </c>
    </row>
    <row r="338" spans="1:35" x14ac:dyDescent="0.25">
      <c r="A338" s="21"/>
      <c r="B338" s="238"/>
      <c r="C338" s="239"/>
      <c r="D338" s="239"/>
      <c r="E338" s="239"/>
      <c r="F338" s="240"/>
      <c r="G338" s="239"/>
      <c r="H338" s="241"/>
      <c r="I338" s="21"/>
      <c r="L338" s="68" t="str">
        <f t="shared" si="51"/>
        <v/>
      </c>
      <c r="N338" s="71" t="str">
        <f>IF($L338="", "", IFERROR(INDEX('Intro &amp; Setup'!$J$23:$J$32, MATCH($L338, 'Intro &amp; Setup'!$B$23:$B$32, 0)), ""))</f>
        <v/>
      </c>
      <c r="O338" s="71" t="str">
        <f>IF($L338="", "", IFERROR(INDEX('Intro &amp; Setup'!$N$23:$N$32, MATCH($L338, 'Intro &amp; Setup'!$B$23:$B$32, 0)), ""))</f>
        <v/>
      </c>
      <c r="Q338" s="63" t="str">
        <f>IF($H338="", "", SUM($H$11:$H338))</f>
        <v/>
      </c>
      <c r="R338" s="28" t="str">
        <f>IF($L338="", "", SUMIF($L$11:$L338, $L338, $H$11:$H338))</f>
        <v/>
      </c>
      <c r="S338" s="27" t="str">
        <f>IF('Intro &amp; Setup'!$BM$13='Intro &amp; Setup'!$BM$12, $R338, $Q338)</f>
        <v/>
      </c>
      <c r="T338" s="28" t="str">
        <f t="shared" si="45"/>
        <v/>
      </c>
      <c r="U338" s="8" t="str">
        <f t="shared" si="46"/>
        <v/>
      </c>
      <c r="V338" s="28" t="str">
        <f>IF($T338="", "", $T338-SUM($V$11:$V337))</f>
        <v/>
      </c>
      <c r="W338" s="28" t="str">
        <f>IF($U338="", "", $U338-SUM($W$11:$W337))</f>
        <v/>
      </c>
      <c r="X338" s="28" t="str">
        <f t="shared" si="47"/>
        <v/>
      </c>
      <c r="Y338" s="34" t="str">
        <f t="shared" si="52"/>
        <v/>
      </c>
      <c r="Z338" s="35" t="str">
        <f t="shared" si="53"/>
        <v/>
      </c>
      <c r="AA338" s="36" t="str">
        <f t="shared" si="48"/>
        <v/>
      </c>
      <c r="AC338" s="41" t="str">
        <f>IF($B338="", "", IF(OR($B338&lt;'Intro &amp; Setup'!$BM$3, $B338&gt;'Intro &amp; Setup'!$BM$5), "X", ""))</f>
        <v/>
      </c>
      <c r="AE338" s="41" t="str">
        <f t="shared" si="49"/>
        <v/>
      </c>
      <c r="AG338" s="41" t="str">
        <f>IF($F338="", "", IF(COUNTIF('Intro &amp; Setup'!$T$17:$T$26, $F338)=0, "X", ""))</f>
        <v/>
      </c>
      <c r="AI338" s="41" t="str">
        <f t="shared" si="50"/>
        <v/>
      </c>
    </row>
    <row r="339" spans="1:35" x14ac:dyDescent="0.25">
      <c r="A339" s="21"/>
      <c r="B339" s="238"/>
      <c r="C339" s="239"/>
      <c r="D339" s="239"/>
      <c r="E339" s="239"/>
      <c r="F339" s="240"/>
      <c r="G339" s="239"/>
      <c r="H339" s="241"/>
      <c r="I339" s="21"/>
      <c r="L339" s="68" t="str">
        <f t="shared" si="51"/>
        <v/>
      </c>
      <c r="N339" s="71" t="str">
        <f>IF($L339="", "", IFERROR(INDEX('Intro &amp; Setup'!$J$23:$J$32, MATCH($L339, 'Intro &amp; Setup'!$B$23:$B$32, 0)), ""))</f>
        <v/>
      </c>
      <c r="O339" s="71" t="str">
        <f>IF($L339="", "", IFERROR(INDEX('Intro &amp; Setup'!$N$23:$N$32, MATCH($L339, 'Intro &amp; Setup'!$B$23:$B$32, 0)), ""))</f>
        <v/>
      </c>
      <c r="Q339" s="63" t="str">
        <f>IF($H339="", "", SUM($H$11:$H339))</f>
        <v/>
      </c>
      <c r="R339" s="28" t="str">
        <f>IF($L339="", "", SUMIF($L$11:$L339, $L339, $H$11:$H339))</f>
        <v/>
      </c>
      <c r="S339" s="27" t="str">
        <f>IF('Intro &amp; Setup'!$BM$13='Intro &amp; Setup'!$BM$12, $R339, $Q339)</f>
        <v/>
      </c>
      <c r="T339" s="28" t="str">
        <f t="shared" si="45"/>
        <v/>
      </c>
      <c r="U339" s="8" t="str">
        <f t="shared" si="46"/>
        <v/>
      </c>
      <c r="V339" s="28" t="str">
        <f>IF($T339="", "", $T339-SUM($V$11:$V338))</f>
        <v/>
      </c>
      <c r="W339" s="28" t="str">
        <f>IF($U339="", "", $U339-SUM($W$11:$W338))</f>
        <v/>
      </c>
      <c r="X339" s="28" t="str">
        <f t="shared" si="47"/>
        <v/>
      </c>
      <c r="Y339" s="34" t="str">
        <f t="shared" si="52"/>
        <v/>
      </c>
      <c r="Z339" s="35" t="str">
        <f t="shared" si="53"/>
        <v/>
      </c>
      <c r="AA339" s="36" t="str">
        <f t="shared" si="48"/>
        <v/>
      </c>
      <c r="AC339" s="41" t="str">
        <f>IF($B339="", "", IF(OR($B339&lt;'Intro &amp; Setup'!$BM$3, $B339&gt;'Intro &amp; Setup'!$BM$5), "X", ""))</f>
        <v/>
      </c>
      <c r="AE339" s="41" t="str">
        <f t="shared" si="49"/>
        <v/>
      </c>
      <c r="AG339" s="41" t="str">
        <f>IF($F339="", "", IF(COUNTIF('Intro &amp; Setup'!$T$17:$T$26, $F339)=0, "X", ""))</f>
        <v/>
      </c>
      <c r="AI339" s="41" t="str">
        <f t="shared" si="50"/>
        <v/>
      </c>
    </row>
    <row r="340" spans="1:35" x14ac:dyDescent="0.25">
      <c r="A340" s="21"/>
      <c r="B340" s="238"/>
      <c r="C340" s="239"/>
      <c r="D340" s="239"/>
      <c r="E340" s="239"/>
      <c r="F340" s="240"/>
      <c r="G340" s="239"/>
      <c r="H340" s="241"/>
      <c r="I340" s="21"/>
      <c r="L340" s="68" t="str">
        <f t="shared" si="51"/>
        <v/>
      </c>
      <c r="N340" s="71" t="str">
        <f>IF($L340="", "", IFERROR(INDEX('Intro &amp; Setup'!$J$23:$J$32, MATCH($L340, 'Intro &amp; Setup'!$B$23:$B$32, 0)), ""))</f>
        <v/>
      </c>
      <c r="O340" s="71" t="str">
        <f>IF($L340="", "", IFERROR(INDEX('Intro &amp; Setup'!$N$23:$N$32, MATCH($L340, 'Intro &amp; Setup'!$B$23:$B$32, 0)), ""))</f>
        <v/>
      </c>
      <c r="Q340" s="63" t="str">
        <f>IF($H340="", "", SUM($H$11:$H340))</f>
        <v/>
      </c>
      <c r="R340" s="28" t="str">
        <f>IF($L340="", "", SUMIF($L$11:$L340, $L340, $H$11:$H340))</f>
        <v/>
      </c>
      <c r="S340" s="27" t="str">
        <f>IF('Intro &amp; Setup'!$BM$13='Intro &amp; Setup'!$BM$12, $R340, $Q340)</f>
        <v/>
      </c>
      <c r="T340" s="28" t="str">
        <f t="shared" si="45"/>
        <v/>
      </c>
      <c r="U340" s="8" t="str">
        <f t="shared" si="46"/>
        <v/>
      </c>
      <c r="V340" s="28" t="str">
        <f>IF($T340="", "", $T340-SUM($V$11:$V339))</f>
        <v/>
      </c>
      <c r="W340" s="28" t="str">
        <f>IF($U340="", "", $U340-SUM($W$11:$W339))</f>
        <v/>
      </c>
      <c r="X340" s="28" t="str">
        <f t="shared" si="47"/>
        <v/>
      </c>
      <c r="Y340" s="34" t="str">
        <f t="shared" si="52"/>
        <v/>
      </c>
      <c r="Z340" s="35" t="str">
        <f t="shared" si="53"/>
        <v/>
      </c>
      <c r="AA340" s="36" t="str">
        <f t="shared" si="48"/>
        <v/>
      </c>
      <c r="AC340" s="41" t="str">
        <f>IF($B340="", "", IF(OR($B340&lt;'Intro &amp; Setup'!$BM$3, $B340&gt;'Intro &amp; Setup'!$BM$5), "X", ""))</f>
        <v/>
      </c>
      <c r="AE340" s="41" t="str">
        <f t="shared" si="49"/>
        <v/>
      </c>
      <c r="AG340" s="41" t="str">
        <f>IF($F340="", "", IF(COUNTIF('Intro &amp; Setup'!$T$17:$T$26, $F340)=0, "X", ""))</f>
        <v/>
      </c>
      <c r="AI340" s="41" t="str">
        <f t="shared" si="50"/>
        <v/>
      </c>
    </row>
    <row r="341" spans="1:35" x14ac:dyDescent="0.25">
      <c r="A341" s="21"/>
      <c r="B341" s="238"/>
      <c r="C341" s="239"/>
      <c r="D341" s="239"/>
      <c r="E341" s="239"/>
      <c r="F341" s="240"/>
      <c r="G341" s="239"/>
      <c r="H341" s="241"/>
      <c r="I341" s="21"/>
      <c r="L341" s="68" t="str">
        <f t="shared" si="51"/>
        <v/>
      </c>
      <c r="N341" s="71" t="str">
        <f>IF($L341="", "", IFERROR(INDEX('Intro &amp; Setup'!$J$23:$J$32, MATCH($L341, 'Intro &amp; Setup'!$B$23:$B$32, 0)), ""))</f>
        <v/>
      </c>
      <c r="O341" s="71" t="str">
        <f>IF($L341="", "", IFERROR(INDEX('Intro &amp; Setup'!$N$23:$N$32, MATCH($L341, 'Intro &amp; Setup'!$B$23:$B$32, 0)), ""))</f>
        <v/>
      </c>
      <c r="Q341" s="63" t="str">
        <f>IF($H341="", "", SUM($H$11:$H341))</f>
        <v/>
      </c>
      <c r="R341" s="28" t="str">
        <f>IF($L341="", "", SUMIF($L$11:$L341, $L341, $H$11:$H341))</f>
        <v/>
      </c>
      <c r="S341" s="27" t="str">
        <f>IF('Intro &amp; Setup'!$BM$13='Intro &amp; Setup'!$BM$12, $R341, $Q341)</f>
        <v/>
      </c>
      <c r="T341" s="28" t="str">
        <f t="shared" si="45"/>
        <v/>
      </c>
      <c r="U341" s="8" t="str">
        <f t="shared" si="46"/>
        <v/>
      </c>
      <c r="V341" s="28" t="str">
        <f>IF($T341="", "", $T341-SUM($V$11:$V340))</f>
        <v/>
      </c>
      <c r="W341" s="28" t="str">
        <f>IF($U341="", "", $U341-SUM($W$11:$W340))</f>
        <v/>
      </c>
      <c r="X341" s="28" t="str">
        <f t="shared" si="47"/>
        <v/>
      </c>
      <c r="Y341" s="34" t="str">
        <f t="shared" si="52"/>
        <v/>
      </c>
      <c r="Z341" s="35" t="str">
        <f t="shared" si="53"/>
        <v/>
      </c>
      <c r="AA341" s="36" t="str">
        <f t="shared" si="48"/>
        <v/>
      </c>
      <c r="AC341" s="41" t="str">
        <f>IF($B341="", "", IF(OR($B341&lt;'Intro &amp; Setup'!$BM$3, $B341&gt;'Intro &amp; Setup'!$BM$5), "X", ""))</f>
        <v/>
      </c>
      <c r="AE341" s="41" t="str">
        <f t="shared" si="49"/>
        <v/>
      </c>
      <c r="AG341" s="41" t="str">
        <f>IF($F341="", "", IF(COUNTIF('Intro &amp; Setup'!$T$17:$T$26, $F341)=0, "X", ""))</f>
        <v/>
      </c>
      <c r="AI341" s="41" t="str">
        <f t="shared" si="50"/>
        <v/>
      </c>
    </row>
    <row r="342" spans="1:35" x14ac:dyDescent="0.25">
      <c r="A342" s="21"/>
      <c r="B342" s="238"/>
      <c r="C342" s="239"/>
      <c r="D342" s="239"/>
      <c r="E342" s="239"/>
      <c r="F342" s="240"/>
      <c r="G342" s="239"/>
      <c r="H342" s="241"/>
      <c r="I342" s="21"/>
      <c r="L342" s="68" t="str">
        <f t="shared" si="51"/>
        <v/>
      </c>
      <c r="N342" s="71" t="str">
        <f>IF($L342="", "", IFERROR(INDEX('Intro &amp; Setup'!$J$23:$J$32, MATCH($L342, 'Intro &amp; Setup'!$B$23:$B$32, 0)), ""))</f>
        <v/>
      </c>
      <c r="O342" s="71" t="str">
        <f>IF($L342="", "", IFERROR(INDEX('Intro &amp; Setup'!$N$23:$N$32, MATCH($L342, 'Intro &amp; Setup'!$B$23:$B$32, 0)), ""))</f>
        <v/>
      </c>
      <c r="Q342" s="63" t="str">
        <f>IF($H342="", "", SUM($H$11:$H342))</f>
        <v/>
      </c>
      <c r="R342" s="28" t="str">
        <f>IF($L342="", "", SUMIF($L$11:$L342, $L342, $H$11:$H342))</f>
        <v/>
      </c>
      <c r="S342" s="27" t="str">
        <f>IF('Intro &amp; Setup'!$BM$13='Intro &amp; Setup'!$BM$12, $R342, $Q342)</f>
        <v/>
      </c>
      <c r="T342" s="28" t="str">
        <f t="shared" si="45"/>
        <v/>
      </c>
      <c r="U342" s="8" t="str">
        <f t="shared" si="46"/>
        <v/>
      </c>
      <c r="V342" s="28" t="str">
        <f>IF($T342="", "", $T342-SUM($V$11:$V341))</f>
        <v/>
      </c>
      <c r="W342" s="28" t="str">
        <f>IF($U342="", "", $U342-SUM($W$11:$W341))</f>
        <v/>
      </c>
      <c r="X342" s="28" t="str">
        <f t="shared" si="47"/>
        <v/>
      </c>
      <c r="Y342" s="34" t="str">
        <f t="shared" si="52"/>
        <v/>
      </c>
      <c r="Z342" s="35" t="str">
        <f t="shared" si="53"/>
        <v/>
      </c>
      <c r="AA342" s="36" t="str">
        <f t="shared" si="48"/>
        <v/>
      </c>
      <c r="AC342" s="41" t="str">
        <f>IF($B342="", "", IF(OR($B342&lt;'Intro &amp; Setup'!$BM$3, $B342&gt;'Intro &amp; Setup'!$BM$5), "X", ""))</f>
        <v/>
      </c>
      <c r="AE342" s="41" t="str">
        <f t="shared" si="49"/>
        <v/>
      </c>
      <c r="AG342" s="41" t="str">
        <f>IF($F342="", "", IF(COUNTIF('Intro &amp; Setup'!$T$17:$T$26, $F342)=0, "X", ""))</f>
        <v/>
      </c>
      <c r="AI342" s="41" t="str">
        <f t="shared" si="50"/>
        <v/>
      </c>
    </row>
    <row r="343" spans="1:35" x14ac:dyDescent="0.25">
      <c r="A343" s="21"/>
      <c r="B343" s="238"/>
      <c r="C343" s="239"/>
      <c r="D343" s="239"/>
      <c r="E343" s="239"/>
      <c r="F343" s="240"/>
      <c r="G343" s="239"/>
      <c r="H343" s="241"/>
      <c r="I343" s="21"/>
      <c r="L343" s="68" t="str">
        <f t="shared" si="51"/>
        <v/>
      </c>
      <c r="N343" s="71" t="str">
        <f>IF($L343="", "", IFERROR(INDEX('Intro &amp; Setup'!$J$23:$J$32, MATCH($L343, 'Intro &amp; Setup'!$B$23:$B$32, 0)), ""))</f>
        <v/>
      </c>
      <c r="O343" s="71" t="str">
        <f>IF($L343="", "", IFERROR(INDEX('Intro &amp; Setup'!$N$23:$N$32, MATCH($L343, 'Intro &amp; Setup'!$B$23:$B$32, 0)), ""))</f>
        <v/>
      </c>
      <c r="Q343" s="63" t="str">
        <f>IF($H343="", "", SUM($H$11:$H343))</f>
        <v/>
      </c>
      <c r="R343" s="28" t="str">
        <f>IF($L343="", "", SUMIF($L$11:$L343, $L343, $H$11:$H343))</f>
        <v/>
      </c>
      <c r="S343" s="27" t="str">
        <f>IF('Intro &amp; Setup'!$BM$13='Intro &amp; Setup'!$BM$12, $R343, $Q343)</f>
        <v/>
      </c>
      <c r="T343" s="28" t="str">
        <f t="shared" si="45"/>
        <v/>
      </c>
      <c r="U343" s="8" t="str">
        <f t="shared" si="46"/>
        <v/>
      </c>
      <c r="V343" s="28" t="str">
        <f>IF($T343="", "", $T343-SUM($V$11:$V342))</f>
        <v/>
      </c>
      <c r="W343" s="28" t="str">
        <f>IF($U343="", "", $U343-SUM($W$11:$W342))</f>
        <v/>
      </c>
      <c r="X343" s="28" t="str">
        <f t="shared" si="47"/>
        <v/>
      </c>
      <c r="Y343" s="34" t="str">
        <f t="shared" si="52"/>
        <v/>
      </c>
      <c r="Z343" s="35" t="str">
        <f t="shared" si="53"/>
        <v/>
      </c>
      <c r="AA343" s="36" t="str">
        <f t="shared" si="48"/>
        <v/>
      </c>
      <c r="AC343" s="41" t="str">
        <f>IF($B343="", "", IF(OR($B343&lt;'Intro &amp; Setup'!$BM$3, $B343&gt;'Intro &amp; Setup'!$BM$5), "X", ""))</f>
        <v/>
      </c>
      <c r="AE343" s="41" t="str">
        <f t="shared" si="49"/>
        <v/>
      </c>
      <c r="AG343" s="41" t="str">
        <f>IF($F343="", "", IF(COUNTIF('Intro &amp; Setup'!$T$17:$T$26, $F343)=0, "X", ""))</f>
        <v/>
      </c>
      <c r="AI343" s="41" t="str">
        <f t="shared" si="50"/>
        <v/>
      </c>
    </row>
    <row r="344" spans="1:35" x14ac:dyDescent="0.25">
      <c r="A344" s="21"/>
      <c r="B344" s="238"/>
      <c r="C344" s="239"/>
      <c r="D344" s="239"/>
      <c r="E344" s="239"/>
      <c r="F344" s="240"/>
      <c r="G344" s="239"/>
      <c r="H344" s="241"/>
      <c r="I344" s="21"/>
      <c r="L344" s="68" t="str">
        <f t="shared" si="51"/>
        <v/>
      </c>
      <c r="N344" s="71" t="str">
        <f>IF($L344="", "", IFERROR(INDEX('Intro &amp; Setup'!$J$23:$J$32, MATCH($L344, 'Intro &amp; Setup'!$B$23:$B$32, 0)), ""))</f>
        <v/>
      </c>
      <c r="O344" s="71" t="str">
        <f>IF($L344="", "", IFERROR(INDEX('Intro &amp; Setup'!$N$23:$N$32, MATCH($L344, 'Intro &amp; Setup'!$B$23:$B$32, 0)), ""))</f>
        <v/>
      </c>
      <c r="Q344" s="63" t="str">
        <f>IF($H344="", "", SUM($H$11:$H344))</f>
        <v/>
      </c>
      <c r="R344" s="28" t="str">
        <f>IF($L344="", "", SUMIF($L$11:$L344, $L344, $H$11:$H344))</f>
        <v/>
      </c>
      <c r="S344" s="27" t="str">
        <f>IF('Intro &amp; Setup'!$BM$13='Intro &amp; Setup'!$BM$12, $R344, $Q344)</f>
        <v/>
      </c>
      <c r="T344" s="28" t="str">
        <f t="shared" si="45"/>
        <v/>
      </c>
      <c r="U344" s="8" t="str">
        <f t="shared" si="46"/>
        <v/>
      </c>
      <c r="V344" s="28" t="str">
        <f>IF($T344="", "", $T344-SUM($V$11:$V343))</f>
        <v/>
      </c>
      <c r="W344" s="28" t="str">
        <f>IF($U344="", "", $U344-SUM($W$11:$W343))</f>
        <v/>
      </c>
      <c r="X344" s="28" t="str">
        <f t="shared" si="47"/>
        <v/>
      </c>
      <c r="Y344" s="34" t="str">
        <f t="shared" si="52"/>
        <v/>
      </c>
      <c r="Z344" s="35" t="str">
        <f t="shared" si="53"/>
        <v/>
      </c>
      <c r="AA344" s="36" t="str">
        <f t="shared" si="48"/>
        <v/>
      </c>
      <c r="AC344" s="41" t="str">
        <f>IF($B344="", "", IF(OR($B344&lt;'Intro &amp; Setup'!$BM$3, $B344&gt;'Intro &amp; Setup'!$BM$5), "X", ""))</f>
        <v/>
      </c>
      <c r="AE344" s="41" t="str">
        <f t="shared" si="49"/>
        <v/>
      </c>
      <c r="AG344" s="41" t="str">
        <f>IF($F344="", "", IF(COUNTIF('Intro &amp; Setup'!$T$17:$T$26, $F344)=0, "X", ""))</f>
        <v/>
      </c>
      <c r="AI344" s="41" t="str">
        <f t="shared" si="50"/>
        <v/>
      </c>
    </row>
    <row r="345" spans="1:35" x14ac:dyDescent="0.25">
      <c r="A345" s="21"/>
      <c r="B345" s="238"/>
      <c r="C345" s="239"/>
      <c r="D345" s="239"/>
      <c r="E345" s="239"/>
      <c r="F345" s="240"/>
      <c r="G345" s="239"/>
      <c r="H345" s="241"/>
      <c r="I345" s="21"/>
      <c r="L345" s="68" t="str">
        <f t="shared" si="51"/>
        <v/>
      </c>
      <c r="N345" s="71" t="str">
        <f>IF($L345="", "", IFERROR(INDEX('Intro &amp; Setup'!$J$23:$J$32, MATCH($L345, 'Intro &amp; Setup'!$B$23:$B$32, 0)), ""))</f>
        <v/>
      </c>
      <c r="O345" s="71" t="str">
        <f>IF($L345="", "", IFERROR(INDEX('Intro &amp; Setup'!$N$23:$N$32, MATCH($L345, 'Intro &amp; Setup'!$B$23:$B$32, 0)), ""))</f>
        <v/>
      </c>
      <c r="Q345" s="63" t="str">
        <f>IF($H345="", "", SUM($H$11:$H345))</f>
        <v/>
      </c>
      <c r="R345" s="28" t="str">
        <f>IF($L345="", "", SUMIF($L$11:$L345, $L345, $H$11:$H345))</f>
        <v/>
      </c>
      <c r="S345" s="27" t="str">
        <f>IF('Intro &amp; Setup'!$BM$13='Intro &amp; Setup'!$BM$12, $R345, $Q345)</f>
        <v/>
      </c>
      <c r="T345" s="28" t="str">
        <f t="shared" si="45"/>
        <v/>
      </c>
      <c r="U345" s="8" t="str">
        <f t="shared" si="46"/>
        <v/>
      </c>
      <c r="V345" s="28" t="str">
        <f>IF($T345="", "", $T345-SUM($V$11:$V344))</f>
        <v/>
      </c>
      <c r="W345" s="28" t="str">
        <f>IF($U345="", "", $U345-SUM($W$11:$W344))</f>
        <v/>
      </c>
      <c r="X345" s="28" t="str">
        <f t="shared" si="47"/>
        <v/>
      </c>
      <c r="Y345" s="34" t="str">
        <f t="shared" si="52"/>
        <v/>
      </c>
      <c r="Z345" s="35" t="str">
        <f t="shared" si="53"/>
        <v/>
      </c>
      <c r="AA345" s="36" t="str">
        <f t="shared" si="48"/>
        <v/>
      </c>
      <c r="AC345" s="41" t="str">
        <f>IF($B345="", "", IF(OR($B345&lt;'Intro &amp; Setup'!$BM$3, $B345&gt;'Intro &amp; Setup'!$BM$5), "X", ""))</f>
        <v/>
      </c>
      <c r="AE345" s="41" t="str">
        <f t="shared" si="49"/>
        <v/>
      </c>
      <c r="AG345" s="41" t="str">
        <f>IF($F345="", "", IF(COUNTIF('Intro &amp; Setup'!$T$17:$T$26, $F345)=0, "X", ""))</f>
        <v/>
      </c>
      <c r="AI345" s="41" t="str">
        <f t="shared" si="50"/>
        <v/>
      </c>
    </row>
    <row r="346" spans="1:35" x14ac:dyDescent="0.25">
      <c r="A346" s="21"/>
      <c r="B346" s="238"/>
      <c r="C346" s="239"/>
      <c r="D346" s="239"/>
      <c r="E346" s="239"/>
      <c r="F346" s="240"/>
      <c r="G346" s="239"/>
      <c r="H346" s="241"/>
      <c r="I346" s="21"/>
      <c r="L346" s="68" t="str">
        <f t="shared" si="51"/>
        <v/>
      </c>
      <c r="N346" s="71" t="str">
        <f>IF($L346="", "", IFERROR(INDEX('Intro &amp; Setup'!$J$23:$J$32, MATCH($L346, 'Intro &amp; Setup'!$B$23:$B$32, 0)), ""))</f>
        <v/>
      </c>
      <c r="O346" s="71" t="str">
        <f>IF($L346="", "", IFERROR(INDEX('Intro &amp; Setup'!$N$23:$N$32, MATCH($L346, 'Intro &amp; Setup'!$B$23:$B$32, 0)), ""))</f>
        <v/>
      </c>
      <c r="Q346" s="63" t="str">
        <f>IF($H346="", "", SUM($H$11:$H346))</f>
        <v/>
      </c>
      <c r="R346" s="28" t="str">
        <f>IF($L346="", "", SUMIF($L$11:$L346, $L346, $H$11:$H346))</f>
        <v/>
      </c>
      <c r="S346" s="27" t="str">
        <f>IF('Intro &amp; Setup'!$BM$13='Intro &amp; Setup'!$BM$12, $R346, $Q346)</f>
        <v/>
      </c>
      <c r="T346" s="28" t="str">
        <f t="shared" si="45"/>
        <v/>
      </c>
      <c r="U346" s="8" t="str">
        <f t="shared" si="46"/>
        <v/>
      </c>
      <c r="V346" s="28" t="str">
        <f>IF($T346="", "", $T346-SUM($V$11:$V345))</f>
        <v/>
      </c>
      <c r="W346" s="28" t="str">
        <f>IF($U346="", "", $U346-SUM($W$11:$W345))</f>
        <v/>
      </c>
      <c r="X346" s="28" t="str">
        <f t="shared" si="47"/>
        <v/>
      </c>
      <c r="Y346" s="34" t="str">
        <f t="shared" si="52"/>
        <v/>
      </c>
      <c r="Z346" s="35" t="str">
        <f t="shared" si="53"/>
        <v/>
      </c>
      <c r="AA346" s="36" t="str">
        <f t="shared" si="48"/>
        <v/>
      </c>
      <c r="AC346" s="41" t="str">
        <f>IF($B346="", "", IF(OR($B346&lt;'Intro &amp; Setup'!$BM$3, $B346&gt;'Intro &amp; Setup'!$BM$5), "X", ""))</f>
        <v/>
      </c>
      <c r="AE346" s="41" t="str">
        <f t="shared" si="49"/>
        <v/>
      </c>
      <c r="AG346" s="41" t="str">
        <f>IF($F346="", "", IF(COUNTIF('Intro &amp; Setup'!$T$17:$T$26, $F346)=0, "X", ""))</f>
        <v/>
      </c>
      <c r="AI346" s="41" t="str">
        <f t="shared" si="50"/>
        <v/>
      </c>
    </row>
    <row r="347" spans="1:35" x14ac:dyDescent="0.25">
      <c r="A347" s="21"/>
      <c r="B347" s="238"/>
      <c r="C347" s="239"/>
      <c r="D347" s="239"/>
      <c r="E347" s="239"/>
      <c r="F347" s="240"/>
      <c r="G347" s="239"/>
      <c r="H347" s="241"/>
      <c r="I347" s="21"/>
      <c r="L347" s="68" t="str">
        <f t="shared" si="51"/>
        <v/>
      </c>
      <c r="N347" s="71" t="str">
        <f>IF($L347="", "", IFERROR(INDEX('Intro &amp; Setup'!$J$23:$J$32, MATCH($L347, 'Intro &amp; Setup'!$B$23:$B$32, 0)), ""))</f>
        <v/>
      </c>
      <c r="O347" s="71" t="str">
        <f>IF($L347="", "", IFERROR(INDEX('Intro &amp; Setup'!$N$23:$N$32, MATCH($L347, 'Intro &amp; Setup'!$B$23:$B$32, 0)), ""))</f>
        <v/>
      </c>
      <c r="Q347" s="63" t="str">
        <f>IF($H347="", "", SUM($H$11:$H347))</f>
        <v/>
      </c>
      <c r="R347" s="28" t="str">
        <f>IF($L347="", "", SUMIF($L$11:$L347, $L347, $H$11:$H347))</f>
        <v/>
      </c>
      <c r="S347" s="27" t="str">
        <f>IF('Intro &amp; Setup'!$BM$13='Intro &amp; Setup'!$BM$12, $R347, $Q347)</f>
        <v/>
      </c>
      <c r="T347" s="28" t="str">
        <f t="shared" si="45"/>
        <v/>
      </c>
      <c r="U347" s="8" t="str">
        <f t="shared" si="46"/>
        <v/>
      </c>
      <c r="V347" s="28" t="str">
        <f>IF($T347="", "", $T347-SUM($V$11:$V346))</f>
        <v/>
      </c>
      <c r="W347" s="28" t="str">
        <f>IF($U347="", "", $U347-SUM($W$11:$W346))</f>
        <v/>
      </c>
      <c r="X347" s="28" t="str">
        <f t="shared" si="47"/>
        <v/>
      </c>
      <c r="Y347" s="34" t="str">
        <f t="shared" si="52"/>
        <v/>
      </c>
      <c r="Z347" s="35" t="str">
        <f t="shared" si="53"/>
        <v/>
      </c>
      <c r="AA347" s="36" t="str">
        <f t="shared" si="48"/>
        <v/>
      </c>
      <c r="AC347" s="41" t="str">
        <f>IF($B347="", "", IF(OR($B347&lt;'Intro &amp; Setup'!$BM$3, $B347&gt;'Intro &amp; Setup'!$BM$5), "X", ""))</f>
        <v/>
      </c>
      <c r="AE347" s="41" t="str">
        <f t="shared" si="49"/>
        <v/>
      </c>
      <c r="AG347" s="41" t="str">
        <f>IF($F347="", "", IF(COUNTIF('Intro &amp; Setup'!$T$17:$T$26, $F347)=0, "X", ""))</f>
        <v/>
      </c>
      <c r="AI347" s="41" t="str">
        <f t="shared" si="50"/>
        <v/>
      </c>
    </row>
    <row r="348" spans="1:35" x14ac:dyDescent="0.25">
      <c r="A348" s="21"/>
      <c r="B348" s="238"/>
      <c r="C348" s="239"/>
      <c r="D348" s="239"/>
      <c r="E348" s="239"/>
      <c r="F348" s="240"/>
      <c r="G348" s="239"/>
      <c r="H348" s="241"/>
      <c r="I348" s="21"/>
      <c r="L348" s="68" t="str">
        <f t="shared" si="51"/>
        <v/>
      </c>
      <c r="N348" s="71" t="str">
        <f>IF($L348="", "", IFERROR(INDEX('Intro &amp; Setup'!$J$23:$J$32, MATCH($L348, 'Intro &amp; Setup'!$B$23:$B$32, 0)), ""))</f>
        <v/>
      </c>
      <c r="O348" s="71" t="str">
        <f>IF($L348="", "", IFERROR(INDEX('Intro &amp; Setup'!$N$23:$N$32, MATCH($L348, 'Intro &amp; Setup'!$B$23:$B$32, 0)), ""))</f>
        <v/>
      </c>
      <c r="Q348" s="63" t="str">
        <f>IF($H348="", "", SUM($H$11:$H348))</f>
        <v/>
      </c>
      <c r="R348" s="28" t="str">
        <f>IF($L348="", "", SUMIF($L$11:$L348, $L348, $H$11:$H348))</f>
        <v/>
      </c>
      <c r="S348" s="27" t="str">
        <f>IF('Intro &amp; Setup'!$BM$13='Intro &amp; Setup'!$BM$12, $R348, $Q348)</f>
        <v/>
      </c>
      <c r="T348" s="28" t="str">
        <f t="shared" si="45"/>
        <v/>
      </c>
      <c r="U348" s="8" t="str">
        <f t="shared" si="46"/>
        <v/>
      </c>
      <c r="V348" s="28" t="str">
        <f>IF($T348="", "", $T348-SUM($V$11:$V347))</f>
        <v/>
      </c>
      <c r="W348" s="28" t="str">
        <f>IF($U348="", "", $U348-SUM($W$11:$W347))</f>
        <v/>
      </c>
      <c r="X348" s="28" t="str">
        <f t="shared" si="47"/>
        <v/>
      </c>
      <c r="Y348" s="34" t="str">
        <f t="shared" si="52"/>
        <v/>
      </c>
      <c r="Z348" s="35" t="str">
        <f t="shared" si="53"/>
        <v/>
      </c>
      <c r="AA348" s="36" t="str">
        <f t="shared" si="48"/>
        <v/>
      </c>
      <c r="AC348" s="41" t="str">
        <f>IF($B348="", "", IF(OR($B348&lt;'Intro &amp; Setup'!$BM$3, $B348&gt;'Intro &amp; Setup'!$BM$5), "X", ""))</f>
        <v/>
      </c>
      <c r="AE348" s="41" t="str">
        <f t="shared" si="49"/>
        <v/>
      </c>
      <c r="AG348" s="41" t="str">
        <f>IF($F348="", "", IF(COUNTIF('Intro &amp; Setup'!$T$17:$T$26, $F348)=0, "X", ""))</f>
        <v/>
      </c>
      <c r="AI348" s="41" t="str">
        <f t="shared" si="50"/>
        <v/>
      </c>
    </row>
    <row r="349" spans="1:35" x14ac:dyDescent="0.25">
      <c r="A349" s="21"/>
      <c r="B349" s="238"/>
      <c r="C349" s="239"/>
      <c r="D349" s="239"/>
      <c r="E349" s="239"/>
      <c r="F349" s="240"/>
      <c r="G349" s="239"/>
      <c r="H349" s="241"/>
      <c r="I349" s="21"/>
      <c r="L349" s="68" t="str">
        <f t="shared" si="51"/>
        <v/>
      </c>
      <c r="N349" s="71" t="str">
        <f>IF($L349="", "", IFERROR(INDEX('Intro &amp; Setup'!$J$23:$J$32, MATCH($L349, 'Intro &amp; Setup'!$B$23:$B$32, 0)), ""))</f>
        <v/>
      </c>
      <c r="O349" s="71" t="str">
        <f>IF($L349="", "", IFERROR(INDEX('Intro &amp; Setup'!$N$23:$N$32, MATCH($L349, 'Intro &amp; Setup'!$B$23:$B$32, 0)), ""))</f>
        <v/>
      </c>
      <c r="Q349" s="63" t="str">
        <f>IF($H349="", "", SUM($H$11:$H349))</f>
        <v/>
      </c>
      <c r="R349" s="28" t="str">
        <f>IF($L349="", "", SUMIF($L$11:$L349, $L349, $H$11:$H349))</f>
        <v/>
      </c>
      <c r="S349" s="27" t="str">
        <f>IF('Intro &amp; Setup'!$BM$13='Intro &amp; Setup'!$BM$12, $R349, $Q349)</f>
        <v/>
      </c>
      <c r="T349" s="28" t="str">
        <f t="shared" si="45"/>
        <v/>
      </c>
      <c r="U349" s="8" t="str">
        <f t="shared" si="46"/>
        <v/>
      </c>
      <c r="V349" s="28" t="str">
        <f>IF($T349="", "", $T349-SUM($V$11:$V348))</f>
        <v/>
      </c>
      <c r="W349" s="28" t="str">
        <f>IF($U349="", "", $U349-SUM($W$11:$W348))</f>
        <v/>
      </c>
      <c r="X349" s="28" t="str">
        <f t="shared" si="47"/>
        <v/>
      </c>
      <c r="Y349" s="34" t="str">
        <f t="shared" si="52"/>
        <v/>
      </c>
      <c r="Z349" s="35" t="str">
        <f t="shared" si="53"/>
        <v/>
      </c>
      <c r="AA349" s="36" t="str">
        <f t="shared" si="48"/>
        <v/>
      </c>
      <c r="AC349" s="41" t="str">
        <f>IF($B349="", "", IF(OR($B349&lt;'Intro &amp; Setup'!$BM$3, $B349&gt;'Intro &amp; Setup'!$BM$5), "X", ""))</f>
        <v/>
      </c>
      <c r="AE349" s="41" t="str">
        <f t="shared" si="49"/>
        <v/>
      </c>
      <c r="AG349" s="41" t="str">
        <f>IF($F349="", "", IF(COUNTIF('Intro &amp; Setup'!$T$17:$T$26, $F349)=0, "X", ""))</f>
        <v/>
      </c>
      <c r="AI349" s="41" t="str">
        <f t="shared" si="50"/>
        <v/>
      </c>
    </row>
    <row r="350" spans="1:35" x14ac:dyDescent="0.25">
      <c r="A350" s="21"/>
      <c r="B350" s="238"/>
      <c r="C350" s="239"/>
      <c r="D350" s="239"/>
      <c r="E350" s="239"/>
      <c r="F350" s="240"/>
      <c r="G350" s="239"/>
      <c r="H350" s="241"/>
      <c r="I350" s="21"/>
      <c r="L350" s="68" t="str">
        <f t="shared" si="51"/>
        <v/>
      </c>
      <c r="N350" s="71" t="str">
        <f>IF($L350="", "", IFERROR(INDEX('Intro &amp; Setup'!$J$23:$J$32, MATCH($L350, 'Intro &amp; Setup'!$B$23:$B$32, 0)), ""))</f>
        <v/>
      </c>
      <c r="O350" s="71" t="str">
        <f>IF($L350="", "", IFERROR(INDEX('Intro &amp; Setup'!$N$23:$N$32, MATCH($L350, 'Intro &amp; Setup'!$B$23:$B$32, 0)), ""))</f>
        <v/>
      </c>
      <c r="Q350" s="63" t="str">
        <f>IF($H350="", "", SUM($H$11:$H350))</f>
        <v/>
      </c>
      <c r="R350" s="28" t="str">
        <f>IF($L350="", "", SUMIF($L$11:$L350, $L350, $H$11:$H350))</f>
        <v/>
      </c>
      <c r="S350" s="27" t="str">
        <f>IF('Intro &amp; Setup'!$BM$13='Intro &amp; Setup'!$BM$12, $R350, $Q350)</f>
        <v/>
      </c>
      <c r="T350" s="28" t="str">
        <f t="shared" si="45"/>
        <v/>
      </c>
      <c r="U350" s="8" t="str">
        <f t="shared" si="46"/>
        <v/>
      </c>
      <c r="V350" s="28" t="str">
        <f>IF($T350="", "", $T350-SUM($V$11:$V349))</f>
        <v/>
      </c>
      <c r="W350" s="28" t="str">
        <f>IF($U350="", "", $U350-SUM($W$11:$W349))</f>
        <v/>
      </c>
      <c r="X350" s="28" t="str">
        <f t="shared" si="47"/>
        <v/>
      </c>
      <c r="Y350" s="34" t="str">
        <f t="shared" si="52"/>
        <v/>
      </c>
      <c r="Z350" s="35" t="str">
        <f t="shared" si="53"/>
        <v/>
      </c>
      <c r="AA350" s="36" t="str">
        <f t="shared" si="48"/>
        <v/>
      </c>
      <c r="AC350" s="41" t="str">
        <f>IF($B350="", "", IF(OR($B350&lt;'Intro &amp; Setup'!$BM$3, $B350&gt;'Intro &amp; Setup'!$BM$5), "X", ""))</f>
        <v/>
      </c>
      <c r="AE350" s="41" t="str">
        <f t="shared" si="49"/>
        <v/>
      </c>
      <c r="AG350" s="41" t="str">
        <f>IF($F350="", "", IF(COUNTIF('Intro &amp; Setup'!$T$17:$T$26, $F350)=0, "X", ""))</f>
        <v/>
      </c>
      <c r="AI350" s="41" t="str">
        <f t="shared" si="50"/>
        <v/>
      </c>
    </row>
    <row r="351" spans="1:35" x14ac:dyDescent="0.25">
      <c r="A351" s="21"/>
      <c r="B351" s="238"/>
      <c r="C351" s="239"/>
      <c r="D351" s="239"/>
      <c r="E351" s="239"/>
      <c r="F351" s="240"/>
      <c r="G351" s="239"/>
      <c r="H351" s="241"/>
      <c r="I351" s="21"/>
      <c r="L351" s="68" t="str">
        <f t="shared" si="51"/>
        <v/>
      </c>
      <c r="N351" s="71" t="str">
        <f>IF($L351="", "", IFERROR(INDEX('Intro &amp; Setup'!$J$23:$J$32, MATCH($L351, 'Intro &amp; Setup'!$B$23:$B$32, 0)), ""))</f>
        <v/>
      </c>
      <c r="O351" s="71" t="str">
        <f>IF($L351="", "", IFERROR(INDEX('Intro &amp; Setup'!$N$23:$N$32, MATCH($L351, 'Intro &amp; Setup'!$B$23:$B$32, 0)), ""))</f>
        <v/>
      </c>
      <c r="Q351" s="63" t="str">
        <f>IF($H351="", "", SUM($H$11:$H351))</f>
        <v/>
      </c>
      <c r="R351" s="28" t="str">
        <f>IF($L351="", "", SUMIF($L$11:$L351, $L351, $H$11:$H351))</f>
        <v/>
      </c>
      <c r="S351" s="27" t="str">
        <f>IF('Intro &amp; Setup'!$BM$13='Intro &amp; Setup'!$BM$12, $R351, $Q351)</f>
        <v/>
      </c>
      <c r="T351" s="28" t="str">
        <f t="shared" si="45"/>
        <v/>
      </c>
      <c r="U351" s="8" t="str">
        <f t="shared" si="46"/>
        <v/>
      </c>
      <c r="V351" s="28" t="str">
        <f>IF($T351="", "", $T351-SUM($V$11:$V350))</f>
        <v/>
      </c>
      <c r="W351" s="28" t="str">
        <f>IF($U351="", "", $U351-SUM($W$11:$W350))</f>
        <v/>
      </c>
      <c r="X351" s="28" t="str">
        <f t="shared" si="47"/>
        <v/>
      </c>
      <c r="Y351" s="34" t="str">
        <f t="shared" si="52"/>
        <v/>
      </c>
      <c r="Z351" s="35" t="str">
        <f t="shared" si="53"/>
        <v/>
      </c>
      <c r="AA351" s="36" t="str">
        <f t="shared" si="48"/>
        <v/>
      </c>
      <c r="AC351" s="41" t="str">
        <f>IF($B351="", "", IF(OR($B351&lt;'Intro &amp; Setup'!$BM$3, $B351&gt;'Intro &amp; Setup'!$BM$5), "X", ""))</f>
        <v/>
      </c>
      <c r="AE351" s="41" t="str">
        <f t="shared" si="49"/>
        <v/>
      </c>
      <c r="AG351" s="41" t="str">
        <f>IF($F351="", "", IF(COUNTIF('Intro &amp; Setup'!$T$17:$T$26, $F351)=0, "X", ""))</f>
        <v/>
      </c>
      <c r="AI351" s="41" t="str">
        <f t="shared" si="50"/>
        <v/>
      </c>
    </row>
    <row r="352" spans="1:35" x14ac:dyDescent="0.25">
      <c r="A352" s="21"/>
      <c r="B352" s="238"/>
      <c r="C352" s="239"/>
      <c r="D352" s="239"/>
      <c r="E352" s="239"/>
      <c r="F352" s="240"/>
      <c r="G352" s="239"/>
      <c r="H352" s="241"/>
      <c r="I352" s="21"/>
      <c r="L352" s="68" t="str">
        <f t="shared" si="51"/>
        <v/>
      </c>
      <c r="N352" s="71" t="str">
        <f>IF($L352="", "", IFERROR(INDEX('Intro &amp; Setup'!$J$23:$J$32, MATCH($L352, 'Intro &amp; Setup'!$B$23:$B$32, 0)), ""))</f>
        <v/>
      </c>
      <c r="O352" s="71" t="str">
        <f>IF($L352="", "", IFERROR(INDEX('Intro &amp; Setup'!$N$23:$N$32, MATCH($L352, 'Intro &amp; Setup'!$B$23:$B$32, 0)), ""))</f>
        <v/>
      </c>
      <c r="Q352" s="63" t="str">
        <f>IF($H352="", "", SUM($H$11:$H352))</f>
        <v/>
      </c>
      <c r="R352" s="28" t="str">
        <f>IF($L352="", "", SUMIF($L$11:$L352, $L352, $H$11:$H352))</f>
        <v/>
      </c>
      <c r="S352" s="27" t="str">
        <f>IF('Intro &amp; Setup'!$BM$13='Intro &amp; Setup'!$BM$12, $R352, $Q352)</f>
        <v/>
      </c>
      <c r="T352" s="28" t="str">
        <f t="shared" si="45"/>
        <v/>
      </c>
      <c r="U352" s="8" t="str">
        <f t="shared" si="46"/>
        <v/>
      </c>
      <c r="V352" s="28" t="str">
        <f>IF($T352="", "", $T352-SUM($V$11:$V351))</f>
        <v/>
      </c>
      <c r="W352" s="28" t="str">
        <f>IF($U352="", "", $U352-SUM($W$11:$W351))</f>
        <v/>
      </c>
      <c r="X352" s="28" t="str">
        <f t="shared" si="47"/>
        <v/>
      </c>
      <c r="Y352" s="34" t="str">
        <f t="shared" si="52"/>
        <v/>
      </c>
      <c r="Z352" s="35" t="str">
        <f t="shared" si="53"/>
        <v/>
      </c>
      <c r="AA352" s="36" t="str">
        <f t="shared" si="48"/>
        <v/>
      </c>
      <c r="AC352" s="41" t="str">
        <f>IF($B352="", "", IF(OR($B352&lt;'Intro &amp; Setup'!$BM$3, $B352&gt;'Intro &amp; Setup'!$BM$5), "X", ""))</f>
        <v/>
      </c>
      <c r="AE352" s="41" t="str">
        <f t="shared" si="49"/>
        <v/>
      </c>
      <c r="AG352" s="41" t="str">
        <f>IF($F352="", "", IF(COUNTIF('Intro &amp; Setup'!$T$17:$T$26, $F352)=0, "X", ""))</f>
        <v/>
      </c>
      <c r="AI352" s="41" t="str">
        <f t="shared" si="50"/>
        <v/>
      </c>
    </row>
    <row r="353" spans="1:35" x14ac:dyDescent="0.25">
      <c r="A353" s="21"/>
      <c r="B353" s="238"/>
      <c r="C353" s="239"/>
      <c r="D353" s="239"/>
      <c r="E353" s="239"/>
      <c r="F353" s="240"/>
      <c r="G353" s="239"/>
      <c r="H353" s="241"/>
      <c r="I353" s="21"/>
      <c r="L353" s="68" t="str">
        <f t="shared" si="51"/>
        <v/>
      </c>
      <c r="N353" s="71" t="str">
        <f>IF($L353="", "", IFERROR(INDEX('Intro &amp; Setup'!$J$23:$J$32, MATCH($L353, 'Intro &amp; Setup'!$B$23:$B$32, 0)), ""))</f>
        <v/>
      </c>
      <c r="O353" s="71" t="str">
        <f>IF($L353="", "", IFERROR(INDEX('Intro &amp; Setup'!$N$23:$N$32, MATCH($L353, 'Intro &amp; Setup'!$B$23:$B$32, 0)), ""))</f>
        <v/>
      </c>
      <c r="Q353" s="63" t="str">
        <f>IF($H353="", "", SUM($H$11:$H353))</f>
        <v/>
      </c>
      <c r="R353" s="28" t="str">
        <f>IF($L353="", "", SUMIF($L$11:$L353, $L353, $H$11:$H353))</f>
        <v/>
      </c>
      <c r="S353" s="27" t="str">
        <f>IF('Intro &amp; Setup'!$BM$13='Intro &amp; Setup'!$BM$12, $R353, $Q353)</f>
        <v/>
      </c>
      <c r="T353" s="28" t="str">
        <f t="shared" si="45"/>
        <v/>
      </c>
      <c r="U353" s="8" t="str">
        <f t="shared" si="46"/>
        <v/>
      </c>
      <c r="V353" s="28" t="str">
        <f>IF($T353="", "", $T353-SUM($V$11:$V352))</f>
        <v/>
      </c>
      <c r="W353" s="28" t="str">
        <f>IF($U353="", "", $U353-SUM($W$11:$W352))</f>
        <v/>
      </c>
      <c r="X353" s="28" t="str">
        <f t="shared" si="47"/>
        <v/>
      </c>
      <c r="Y353" s="34" t="str">
        <f t="shared" si="52"/>
        <v/>
      </c>
      <c r="Z353" s="35" t="str">
        <f t="shared" si="53"/>
        <v/>
      </c>
      <c r="AA353" s="36" t="str">
        <f t="shared" si="48"/>
        <v/>
      </c>
      <c r="AC353" s="41" t="str">
        <f>IF($B353="", "", IF(OR($B353&lt;'Intro &amp; Setup'!$BM$3, $B353&gt;'Intro &amp; Setup'!$BM$5), "X", ""))</f>
        <v/>
      </c>
      <c r="AE353" s="41" t="str">
        <f t="shared" si="49"/>
        <v/>
      </c>
      <c r="AG353" s="41" t="str">
        <f>IF($F353="", "", IF(COUNTIF('Intro &amp; Setup'!$T$17:$T$26, $F353)=0, "X", ""))</f>
        <v/>
      </c>
      <c r="AI353" s="41" t="str">
        <f t="shared" si="50"/>
        <v/>
      </c>
    </row>
    <row r="354" spans="1:35" x14ac:dyDescent="0.25">
      <c r="A354" s="21"/>
      <c r="B354" s="238"/>
      <c r="C354" s="239"/>
      <c r="D354" s="239"/>
      <c r="E354" s="239"/>
      <c r="F354" s="240"/>
      <c r="G354" s="239"/>
      <c r="H354" s="241"/>
      <c r="I354" s="21"/>
      <c r="L354" s="68" t="str">
        <f t="shared" si="51"/>
        <v/>
      </c>
      <c r="N354" s="71" t="str">
        <f>IF($L354="", "", IFERROR(INDEX('Intro &amp; Setup'!$J$23:$J$32, MATCH($L354, 'Intro &amp; Setup'!$B$23:$B$32, 0)), ""))</f>
        <v/>
      </c>
      <c r="O354" s="71" t="str">
        <f>IF($L354="", "", IFERROR(INDEX('Intro &amp; Setup'!$N$23:$N$32, MATCH($L354, 'Intro &amp; Setup'!$B$23:$B$32, 0)), ""))</f>
        <v/>
      </c>
      <c r="Q354" s="63" t="str">
        <f>IF($H354="", "", SUM($H$11:$H354))</f>
        <v/>
      </c>
      <c r="R354" s="28" t="str">
        <f>IF($L354="", "", SUMIF($L$11:$L354, $L354, $H$11:$H354))</f>
        <v/>
      </c>
      <c r="S354" s="27" t="str">
        <f>IF('Intro &amp; Setup'!$BM$13='Intro &amp; Setup'!$BM$12, $R354, $Q354)</f>
        <v/>
      </c>
      <c r="T354" s="28" t="str">
        <f t="shared" si="45"/>
        <v/>
      </c>
      <c r="U354" s="8" t="str">
        <f t="shared" si="46"/>
        <v/>
      </c>
      <c r="V354" s="28" t="str">
        <f>IF($T354="", "", $T354-SUM($V$11:$V353))</f>
        <v/>
      </c>
      <c r="W354" s="28" t="str">
        <f>IF($U354="", "", $U354-SUM($W$11:$W353))</f>
        <v/>
      </c>
      <c r="X354" s="28" t="str">
        <f t="shared" si="47"/>
        <v/>
      </c>
      <c r="Y354" s="34" t="str">
        <f t="shared" si="52"/>
        <v/>
      </c>
      <c r="Z354" s="35" t="str">
        <f t="shared" si="53"/>
        <v/>
      </c>
      <c r="AA354" s="36" t="str">
        <f t="shared" si="48"/>
        <v/>
      </c>
      <c r="AC354" s="41" t="str">
        <f>IF($B354="", "", IF(OR($B354&lt;'Intro &amp; Setup'!$BM$3, $B354&gt;'Intro &amp; Setup'!$BM$5), "X", ""))</f>
        <v/>
      </c>
      <c r="AE354" s="41" t="str">
        <f t="shared" si="49"/>
        <v/>
      </c>
      <c r="AG354" s="41" t="str">
        <f>IF($F354="", "", IF(COUNTIF('Intro &amp; Setup'!$T$17:$T$26, $F354)=0, "X", ""))</f>
        <v/>
      </c>
      <c r="AI354" s="41" t="str">
        <f t="shared" si="50"/>
        <v/>
      </c>
    </row>
    <row r="355" spans="1:35" x14ac:dyDescent="0.25">
      <c r="A355" s="21"/>
      <c r="B355" s="238"/>
      <c r="C355" s="239"/>
      <c r="D355" s="239"/>
      <c r="E355" s="239"/>
      <c r="F355" s="240"/>
      <c r="G355" s="239"/>
      <c r="H355" s="241"/>
      <c r="I355" s="21"/>
      <c r="L355" s="68" t="str">
        <f t="shared" si="51"/>
        <v/>
      </c>
      <c r="N355" s="71" t="str">
        <f>IF($L355="", "", IFERROR(INDEX('Intro &amp; Setup'!$J$23:$J$32, MATCH($L355, 'Intro &amp; Setup'!$B$23:$B$32, 0)), ""))</f>
        <v/>
      </c>
      <c r="O355" s="71" t="str">
        <f>IF($L355="", "", IFERROR(INDEX('Intro &amp; Setup'!$N$23:$N$32, MATCH($L355, 'Intro &amp; Setup'!$B$23:$B$32, 0)), ""))</f>
        <v/>
      </c>
      <c r="Q355" s="63" t="str">
        <f>IF($H355="", "", SUM($H$11:$H355))</f>
        <v/>
      </c>
      <c r="R355" s="28" t="str">
        <f>IF($L355="", "", SUMIF($L$11:$L355, $L355, $H$11:$H355))</f>
        <v/>
      </c>
      <c r="S355" s="27" t="str">
        <f>IF('Intro &amp; Setup'!$BM$13='Intro &amp; Setup'!$BM$12, $R355, $Q355)</f>
        <v/>
      </c>
      <c r="T355" s="28" t="str">
        <f t="shared" si="45"/>
        <v/>
      </c>
      <c r="U355" s="8" t="str">
        <f t="shared" si="46"/>
        <v/>
      </c>
      <c r="V355" s="28" t="str">
        <f>IF($T355="", "", $T355-SUM($V$11:$V354))</f>
        <v/>
      </c>
      <c r="W355" s="28" t="str">
        <f>IF($U355="", "", $U355-SUM($W$11:$W354))</f>
        <v/>
      </c>
      <c r="X355" s="28" t="str">
        <f t="shared" si="47"/>
        <v/>
      </c>
      <c r="Y355" s="34" t="str">
        <f t="shared" si="52"/>
        <v/>
      </c>
      <c r="Z355" s="35" t="str">
        <f t="shared" si="53"/>
        <v/>
      </c>
      <c r="AA355" s="36" t="str">
        <f t="shared" si="48"/>
        <v/>
      </c>
      <c r="AC355" s="41" t="str">
        <f>IF($B355="", "", IF(OR($B355&lt;'Intro &amp; Setup'!$BM$3, $B355&gt;'Intro &amp; Setup'!$BM$5), "X", ""))</f>
        <v/>
      </c>
      <c r="AE355" s="41" t="str">
        <f t="shared" si="49"/>
        <v/>
      </c>
      <c r="AG355" s="41" t="str">
        <f>IF($F355="", "", IF(COUNTIF('Intro &amp; Setup'!$T$17:$T$26, $F355)=0, "X", ""))</f>
        <v/>
      </c>
      <c r="AI355" s="41" t="str">
        <f t="shared" si="50"/>
        <v/>
      </c>
    </row>
    <row r="356" spans="1:35" x14ac:dyDescent="0.25">
      <c r="A356" s="21"/>
      <c r="B356" s="238"/>
      <c r="C356" s="239"/>
      <c r="D356" s="239"/>
      <c r="E356" s="239"/>
      <c r="F356" s="240"/>
      <c r="G356" s="239"/>
      <c r="H356" s="241"/>
      <c r="I356" s="21"/>
      <c r="L356" s="68" t="str">
        <f t="shared" si="51"/>
        <v/>
      </c>
      <c r="N356" s="71" t="str">
        <f>IF($L356="", "", IFERROR(INDEX('Intro &amp; Setup'!$J$23:$J$32, MATCH($L356, 'Intro &amp; Setup'!$B$23:$B$32, 0)), ""))</f>
        <v/>
      </c>
      <c r="O356" s="71" t="str">
        <f>IF($L356="", "", IFERROR(INDEX('Intro &amp; Setup'!$N$23:$N$32, MATCH($L356, 'Intro &amp; Setup'!$B$23:$B$32, 0)), ""))</f>
        <v/>
      </c>
      <c r="Q356" s="63" t="str">
        <f>IF($H356="", "", SUM($H$11:$H356))</f>
        <v/>
      </c>
      <c r="R356" s="28" t="str">
        <f>IF($L356="", "", SUMIF($L$11:$L356, $L356, $H$11:$H356))</f>
        <v/>
      </c>
      <c r="S356" s="27" t="str">
        <f>IF('Intro &amp; Setup'!$BM$13='Intro &amp; Setup'!$BM$12, $R356, $Q356)</f>
        <v/>
      </c>
      <c r="T356" s="28" t="str">
        <f t="shared" si="45"/>
        <v/>
      </c>
      <c r="U356" s="8" t="str">
        <f t="shared" si="46"/>
        <v/>
      </c>
      <c r="V356" s="28" t="str">
        <f>IF($T356="", "", $T356-SUM($V$11:$V355))</f>
        <v/>
      </c>
      <c r="W356" s="28" t="str">
        <f>IF($U356="", "", $U356-SUM($W$11:$W355))</f>
        <v/>
      </c>
      <c r="X356" s="28" t="str">
        <f t="shared" si="47"/>
        <v/>
      </c>
      <c r="Y356" s="34" t="str">
        <f t="shared" si="52"/>
        <v/>
      </c>
      <c r="Z356" s="35" t="str">
        <f t="shared" si="53"/>
        <v/>
      </c>
      <c r="AA356" s="36" t="str">
        <f t="shared" si="48"/>
        <v/>
      </c>
      <c r="AC356" s="41" t="str">
        <f>IF($B356="", "", IF(OR($B356&lt;'Intro &amp; Setup'!$BM$3, $B356&gt;'Intro &amp; Setup'!$BM$5), "X", ""))</f>
        <v/>
      </c>
      <c r="AE356" s="41" t="str">
        <f t="shared" si="49"/>
        <v/>
      </c>
      <c r="AG356" s="41" t="str">
        <f>IF($F356="", "", IF(COUNTIF('Intro &amp; Setup'!$T$17:$T$26, $F356)=0, "X", ""))</f>
        <v/>
      </c>
      <c r="AI356" s="41" t="str">
        <f t="shared" si="50"/>
        <v/>
      </c>
    </row>
    <row r="357" spans="1:35" x14ac:dyDescent="0.25">
      <c r="A357" s="21"/>
      <c r="B357" s="238"/>
      <c r="C357" s="239"/>
      <c r="D357" s="239"/>
      <c r="E357" s="239"/>
      <c r="F357" s="240"/>
      <c r="G357" s="239"/>
      <c r="H357" s="241"/>
      <c r="I357" s="21"/>
      <c r="L357" s="68" t="str">
        <f t="shared" si="51"/>
        <v/>
      </c>
      <c r="N357" s="71" t="str">
        <f>IF($L357="", "", IFERROR(INDEX('Intro &amp; Setup'!$J$23:$J$32, MATCH($L357, 'Intro &amp; Setup'!$B$23:$B$32, 0)), ""))</f>
        <v/>
      </c>
      <c r="O357" s="71" t="str">
        <f>IF($L357="", "", IFERROR(INDEX('Intro &amp; Setup'!$N$23:$N$32, MATCH($L357, 'Intro &amp; Setup'!$B$23:$B$32, 0)), ""))</f>
        <v/>
      </c>
      <c r="Q357" s="63" t="str">
        <f>IF($H357="", "", SUM($H$11:$H357))</f>
        <v/>
      </c>
      <c r="R357" s="28" t="str">
        <f>IF($L357="", "", SUMIF($L$11:$L357, $L357, $H$11:$H357))</f>
        <v/>
      </c>
      <c r="S357" s="27" t="str">
        <f>IF('Intro &amp; Setup'!$BM$13='Intro &amp; Setup'!$BM$12, $R357, $Q357)</f>
        <v/>
      </c>
      <c r="T357" s="28" t="str">
        <f t="shared" si="45"/>
        <v/>
      </c>
      <c r="U357" s="8" t="str">
        <f t="shared" si="46"/>
        <v/>
      </c>
      <c r="V357" s="28" t="str">
        <f>IF($T357="", "", $T357-SUM($V$11:$V356))</f>
        <v/>
      </c>
      <c r="W357" s="28" t="str">
        <f>IF($U357="", "", $U357-SUM($W$11:$W356))</f>
        <v/>
      </c>
      <c r="X357" s="28" t="str">
        <f t="shared" si="47"/>
        <v/>
      </c>
      <c r="Y357" s="34" t="str">
        <f t="shared" si="52"/>
        <v/>
      </c>
      <c r="Z357" s="35" t="str">
        <f t="shared" si="53"/>
        <v/>
      </c>
      <c r="AA357" s="36" t="str">
        <f t="shared" si="48"/>
        <v/>
      </c>
      <c r="AC357" s="41" t="str">
        <f>IF($B357="", "", IF(OR($B357&lt;'Intro &amp; Setup'!$BM$3, $B357&gt;'Intro &amp; Setup'!$BM$5), "X", ""))</f>
        <v/>
      </c>
      <c r="AE357" s="41" t="str">
        <f t="shared" si="49"/>
        <v/>
      </c>
      <c r="AG357" s="41" t="str">
        <f>IF($F357="", "", IF(COUNTIF('Intro &amp; Setup'!$T$17:$T$26, $F357)=0, "X", ""))</f>
        <v/>
      </c>
      <c r="AI357" s="41" t="str">
        <f t="shared" si="50"/>
        <v/>
      </c>
    </row>
    <row r="358" spans="1:35" x14ac:dyDescent="0.25">
      <c r="A358" s="21"/>
      <c r="B358" s="238"/>
      <c r="C358" s="239"/>
      <c r="D358" s="239"/>
      <c r="E358" s="239"/>
      <c r="F358" s="240"/>
      <c r="G358" s="239"/>
      <c r="H358" s="241"/>
      <c r="I358" s="21"/>
      <c r="L358" s="68" t="str">
        <f t="shared" si="51"/>
        <v/>
      </c>
      <c r="N358" s="71" t="str">
        <f>IF($L358="", "", IFERROR(INDEX('Intro &amp; Setup'!$J$23:$J$32, MATCH($L358, 'Intro &amp; Setup'!$B$23:$B$32, 0)), ""))</f>
        <v/>
      </c>
      <c r="O358" s="71" t="str">
        <f>IF($L358="", "", IFERROR(INDEX('Intro &amp; Setup'!$N$23:$N$32, MATCH($L358, 'Intro &amp; Setup'!$B$23:$B$32, 0)), ""))</f>
        <v/>
      </c>
      <c r="Q358" s="63" t="str">
        <f>IF($H358="", "", SUM($H$11:$H358))</f>
        <v/>
      </c>
      <c r="R358" s="28" t="str">
        <f>IF($L358="", "", SUMIF($L$11:$L358, $L358, $H$11:$H358))</f>
        <v/>
      </c>
      <c r="S358" s="27" t="str">
        <f>IF('Intro &amp; Setup'!$BM$13='Intro &amp; Setup'!$BM$12, $R358, $Q358)</f>
        <v/>
      </c>
      <c r="T358" s="28" t="str">
        <f t="shared" si="45"/>
        <v/>
      </c>
      <c r="U358" s="8" t="str">
        <f t="shared" si="46"/>
        <v/>
      </c>
      <c r="V358" s="28" t="str">
        <f>IF($T358="", "", $T358-SUM($V$11:$V357))</f>
        <v/>
      </c>
      <c r="W358" s="28" t="str">
        <f>IF($U358="", "", $U358-SUM($W$11:$W357))</f>
        <v/>
      </c>
      <c r="X358" s="28" t="str">
        <f t="shared" si="47"/>
        <v/>
      </c>
      <c r="Y358" s="34" t="str">
        <f t="shared" si="52"/>
        <v/>
      </c>
      <c r="Z358" s="35" t="str">
        <f t="shared" si="53"/>
        <v/>
      </c>
      <c r="AA358" s="36" t="str">
        <f t="shared" si="48"/>
        <v/>
      </c>
      <c r="AC358" s="41" t="str">
        <f>IF($B358="", "", IF(OR($B358&lt;'Intro &amp; Setup'!$BM$3, $B358&gt;'Intro &amp; Setup'!$BM$5), "X", ""))</f>
        <v/>
      </c>
      <c r="AE358" s="41" t="str">
        <f t="shared" si="49"/>
        <v/>
      </c>
      <c r="AG358" s="41" t="str">
        <f>IF($F358="", "", IF(COUNTIF('Intro &amp; Setup'!$T$17:$T$26, $F358)=0, "X", ""))</f>
        <v/>
      </c>
      <c r="AI358" s="41" t="str">
        <f t="shared" si="50"/>
        <v/>
      </c>
    </row>
    <row r="359" spans="1:35" x14ac:dyDescent="0.25">
      <c r="A359" s="21"/>
      <c r="B359" s="238"/>
      <c r="C359" s="239"/>
      <c r="D359" s="239"/>
      <c r="E359" s="239"/>
      <c r="F359" s="240"/>
      <c r="G359" s="239"/>
      <c r="H359" s="241"/>
      <c r="I359" s="21"/>
      <c r="L359" s="68" t="str">
        <f t="shared" si="51"/>
        <v/>
      </c>
      <c r="N359" s="71" t="str">
        <f>IF($L359="", "", IFERROR(INDEX('Intro &amp; Setup'!$J$23:$J$32, MATCH($L359, 'Intro &amp; Setup'!$B$23:$B$32, 0)), ""))</f>
        <v/>
      </c>
      <c r="O359" s="71" t="str">
        <f>IF($L359="", "", IFERROR(INDEX('Intro &amp; Setup'!$N$23:$N$32, MATCH($L359, 'Intro &amp; Setup'!$B$23:$B$32, 0)), ""))</f>
        <v/>
      </c>
      <c r="Q359" s="63" t="str">
        <f>IF($H359="", "", SUM($H$11:$H359))</f>
        <v/>
      </c>
      <c r="R359" s="28" t="str">
        <f>IF($L359="", "", SUMIF($L$11:$L359, $L359, $H$11:$H359))</f>
        <v/>
      </c>
      <c r="S359" s="27" t="str">
        <f>IF('Intro &amp; Setup'!$BM$13='Intro &amp; Setup'!$BM$12, $R359, $Q359)</f>
        <v/>
      </c>
      <c r="T359" s="28" t="str">
        <f t="shared" si="45"/>
        <v/>
      </c>
      <c r="U359" s="8" t="str">
        <f t="shared" si="46"/>
        <v/>
      </c>
      <c r="V359" s="28" t="str">
        <f>IF($T359="", "", $T359-SUM($V$11:$V358))</f>
        <v/>
      </c>
      <c r="W359" s="28" t="str">
        <f>IF($U359="", "", $U359-SUM($W$11:$W358))</f>
        <v/>
      </c>
      <c r="X359" s="28" t="str">
        <f t="shared" si="47"/>
        <v/>
      </c>
      <c r="Y359" s="34" t="str">
        <f t="shared" si="52"/>
        <v/>
      </c>
      <c r="Z359" s="35" t="str">
        <f t="shared" si="53"/>
        <v/>
      </c>
      <c r="AA359" s="36" t="str">
        <f t="shared" si="48"/>
        <v/>
      </c>
      <c r="AC359" s="41" t="str">
        <f>IF($B359="", "", IF(OR($B359&lt;'Intro &amp; Setup'!$BM$3, $B359&gt;'Intro &amp; Setup'!$BM$5), "X", ""))</f>
        <v/>
      </c>
      <c r="AE359" s="41" t="str">
        <f t="shared" si="49"/>
        <v/>
      </c>
      <c r="AG359" s="41" t="str">
        <f>IF($F359="", "", IF(COUNTIF('Intro &amp; Setup'!$T$17:$T$26, $F359)=0, "X", ""))</f>
        <v/>
      </c>
      <c r="AI359" s="41" t="str">
        <f t="shared" si="50"/>
        <v/>
      </c>
    </row>
    <row r="360" spans="1:35" x14ac:dyDescent="0.25">
      <c r="A360" s="21"/>
      <c r="B360" s="238"/>
      <c r="C360" s="239"/>
      <c r="D360" s="239"/>
      <c r="E360" s="239"/>
      <c r="F360" s="240"/>
      <c r="G360" s="239"/>
      <c r="H360" s="241"/>
      <c r="I360" s="21"/>
      <c r="L360" s="68" t="str">
        <f t="shared" si="51"/>
        <v/>
      </c>
      <c r="N360" s="71" t="str">
        <f>IF($L360="", "", IFERROR(INDEX('Intro &amp; Setup'!$J$23:$J$32, MATCH($L360, 'Intro &amp; Setup'!$B$23:$B$32, 0)), ""))</f>
        <v/>
      </c>
      <c r="O360" s="71" t="str">
        <f>IF($L360="", "", IFERROR(INDEX('Intro &amp; Setup'!$N$23:$N$32, MATCH($L360, 'Intro &amp; Setup'!$B$23:$B$32, 0)), ""))</f>
        <v/>
      </c>
      <c r="Q360" s="63" t="str">
        <f>IF($H360="", "", SUM($H$11:$H360))</f>
        <v/>
      </c>
      <c r="R360" s="28" t="str">
        <f>IF($L360="", "", SUMIF($L$11:$L360, $L360, $H$11:$H360))</f>
        <v/>
      </c>
      <c r="S360" s="27" t="str">
        <f>IF('Intro &amp; Setup'!$BM$13='Intro &amp; Setup'!$BM$12, $R360, $Q360)</f>
        <v/>
      </c>
      <c r="T360" s="28" t="str">
        <f t="shared" si="45"/>
        <v/>
      </c>
      <c r="U360" s="8" t="str">
        <f t="shared" si="46"/>
        <v/>
      </c>
      <c r="V360" s="28" t="str">
        <f>IF($T360="", "", $T360-SUM($V$11:$V359))</f>
        <v/>
      </c>
      <c r="W360" s="28" t="str">
        <f>IF($U360="", "", $U360-SUM($W$11:$W359))</f>
        <v/>
      </c>
      <c r="X360" s="28" t="str">
        <f t="shared" si="47"/>
        <v/>
      </c>
      <c r="Y360" s="34" t="str">
        <f t="shared" si="52"/>
        <v/>
      </c>
      <c r="Z360" s="35" t="str">
        <f t="shared" si="53"/>
        <v/>
      </c>
      <c r="AA360" s="36" t="str">
        <f t="shared" si="48"/>
        <v/>
      </c>
      <c r="AC360" s="41" t="str">
        <f>IF($B360="", "", IF(OR($B360&lt;'Intro &amp; Setup'!$BM$3, $B360&gt;'Intro &amp; Setup'!$BM$5), "X", ""))</f>
        <v/>
      </c>
      <c r="AE360" s="41" t="str">
        <f t="shared" si="49"/>
        <v/>
      </c>
      <c r="AG360" s="41" t="str">
        <f>IF($F360="", "", IF(COUNTIF('Intro &amp; Setup'!$T$17:$T$26, $F360)=0, "X", ""))</f>
        <v/>
      </c>
      <c r="AI360" s="41" t="str">
        <f t="shared" si="50"/>
        <v/>
      </c>
    </row>
    <row r="361" spans="1:35" x14ac:dyDescent="0.25">
      <c r="A361" s="21"/>
      <c r="B361" s="238"/>
      <c r="C361" s="239"/>
      <c r="D361" s="239"/>
      <c r="E361" s="239"/>
      <c r="F361" s="240"/>
      <c r="G361" s="239"/>
      <c r="H361" s="241"/>
      <c r="I361" s="21"/>
      <c r="L361" s="68" t="str">
        <f t="shared" si="51"/>
        <v/>
      </c>
      <c r="N361" s="71" t="str">
        <f>IF($L361="", "", IFERROR(INDEX('Intro &amp; Setup'!$J$23:$J$32, MATCH($L361, 'Intro &amp; Setup'!$B$23:$B$32, 0)), ""))</f>
        <v/>
      </c>
      <c r="O361" s="71" t="str">
        <f>IF($L361="", "", IFERROR(INDEX('Intro &amp; Setup'!$N$23:$N$32, MATCH($L361, 'Intro &amp; Setup'!$B$23:$B$32, 0)), ""))</f>
        <v/>
      </c>
      <c r="Q361" s="63" t="str">
        <f>IF($H361="", "", SUM($H$11:$H361))</f>
        <v/>
      </c>
      <c r="R361" s="28" t="str">
        <f>IF($L361="", "", SUMIF($L$11:$L361, $L361, $H$11:$H361))</f>
        <v/>
      </c>
      <c r="S361" s="27" t="str">
        <f>IF('Intro &amp; Setup'!$BM$13='Intro &amp; Setup'!$BM$12, $R361, $Q361)</f>
        <v/>
      </c>
      <c r="T361" s="28" t="str">
        <f t="shared" si="45"/>
        <v/>
      </c>
      <c r="U361" s="8" t="str">
        <f t="shared" si="46"/>
        <v/>
      </c>
      <c r="V361" s="28" t="str">
        <f>IF($T361="", "", $T361-SUM($V$11:$V360))</f>
        <v/>
      </c>
      <c r="W361" s="28" t="str">
        <f>IF($U361="", "", $U361-SUM($W$11:$W360))</f>
        <v/>
      </c>
      <c r="X361" s="28" t="str">
        <f t="shared" si="47"/>
        <v/>
      </c>
      <c r="Y361" s="34" t="str">
        <f t="shared" si="52"/>
        <v/>
      </c>
      <c r="Z361" s="35" t="str">
        <f t="shared" si="53"/>
        <v/>
      </c>
      <c r="AA361" s="36" t="str">
        <f t="shared" si="48"/>
        <v/>
      </c>
      <c r="AC361" s="41" t="str">
        <f>IF($B361="", "", IF(OR($B361&lt;'Intro &amp; Setup'!$BM$3, $B361&gt;'Intro &amp; Setup'!$BM$5), "X", ""))</f>
        <v/>
      </c>
      <c r="AE361" s="41" t="str">
        <f t="shared" si="49"/>
        <v/>
      </c>
      <c r="AG361" s="41" t="str">
        <f>IF($F361="", "", IF(COUNTIF('Intro &amp; Setup'!$T$17:$T$26, $F361)=0, "X", ""))</f>
        <v/>
      </c>
      <c r="AI361" s="41" t="str">
        <f t="shared" si="50"/>
        <v/>
      </c>
    </row>
    <row r="362" spans="1:35" x14ac:dyDescent="0.25">
      <c r="A362" s="21"/>
      <c r="B362" s="238"/>
      <c r="C362" s="239"/>
      <c r="D362" s="239"/>
      <c r="E362" s="239"/>
      <c r="F362" s="240"/>
      <c r="G362" s="239"/>
      <c r="H362" s="241"/>
      <c r="I362" s="21"/>
      <c r="L362" s="68" t="str">
        <f t="shared" si="51"/>
        <v/>
      </c>
      <c r="N362" s="71" t="str">
        <f>IF($L362="", "", IFERROR(INDEX('Intro &amp; Setup'!$J$23:$J$32, MATCH($L362, 'Intro &amp; Setup'!$B$23:$B$32, 0)), ""))</f>
        <v/>
      </c>
      <c r="O362" s="71" t="str">
        <f>IF($L362="", "", IFERROR(INDEX('Intro &amp; Setup'!$N$23:$N$32, MATCH($L362, 'Intro &amp; Setup'!$B$23:$B$32, 0)), ""))</f>
        <v/>
      </c>
      <c r="Q362" s="63" t="str">
        <f>IF($H362="", "", SUM($H$11:$H362))</f>
        <v/>
      </c>
      <c r="R362" s="28" t="str">
        <f>IF($L362="", "", SUMIF($L$11:$L362, $L362, $H$11:$H362))</f>
        <v/>
      </c>
      <c r="S362" s="27" t="str">
        <f>IF('Intro &amp; Setup'!$BM$13='Intro &amp; Setup'!$BM$12, $R362, $Q362)</f>
        <v/>
      </c>
      <c r="T362" s="28" t="str">
        <f t="shared" si="45"/>
        <v/>
      </c>
      <c r="U362" s="8" t="str">
        <f t="shared" si="46"/>
        <v/>
      </c>
      <c r="V362" s="28" t="str">
        <f>IF($T362="", "", $T362-SUM($V$11:$V361))</f>
        <v/>
      </c>
      <c r="W362" s="28" t="str">
        <f>IF($U362="", "", $U362-SUM($W$11:$W361))</f>
        <v/>
      </c>
      <c r="X362" s="28" t="str">
        <f t="shared" si="47"/>
        <v/>
      </c>
      <c r="Y362" s="34" t="str">
        <f t="shared" si="52"/>
        <v/>
      </c>
      <c r="Z362" s="35" t="str">
        <f t="shared" si="53"/>
        <v/>
      </c>
      <c r="AA362" s="36" t="str">
        <f t="shared" si="48"/>
        <v/>
      </c>
      <c r="AC362" s="41" t="str">
        <f>IF($B362="", "", IF(OR($B362&lt;'Intro &amp; Setup'!$BM$3, $B362&gt;'Intro &amp; Setup'!$BM$5), "X", ""))</f>
        <v/>
      </c>
      <c r="AE362" s="41" t="str">
        <f t="shared" si="49"/>
        <v/>
      </c>
      <c r="AG362" s="41" t="str">
        <f>IF($F362="", "", IF(COUNTIF('Intro &amp; Setup'!$T$17:$T$26, $F362)=0, "X", ""))</f>
        <v/>
      </c>
      <c r="AI362" s="41" t="str">
        <f t="shared" si="50"/>
        <v/>
      </c>
    </row>
    <row r="363" spans="1:35" x14ac:dyDescent="0.25">
      <c r="A363" s="21"/>
      <c r="B363" s="238"/>
      <c r="C363" s="239"/>
      <c r="D363" s="239"/>
      <c r="E363" s="239"/>
      <c r="F363" s="240"/>
      <c r="G363" s="239"/>
      <c r="H363" s="241"/>
      <c r="I363" s="21"/>
      <c r="L363" s="68" t="str">
        <f t="shared" si="51"/>
        <v/>
      </c>
      <c r="N363" s="71" t="str">
        <f>IF($L363="", "", IFERROR(INDEX('Intro &amp; Setup'!$J$23:$J$32, MATCH($L363, 'Intro &amp; Setup'!$B$23:$B$32, 0)), ""))</f>
        <v/>
      </c>
      <c r="O363" s="71" t="str">
        <f>IF($L363="", "", IFERROR(INDEX('Intro &amp; Setup'!$N$23:$N$32, MATCH($L363, 'Intro &amp; Setup'!$B$23:$B$32, 0)), ""))</f>
        <v/>
      </c>
      <c r="Q363" s="63" t="str">
        <f>IF($H363="", "", SUM($H$11:$H363))</f>
        <v/>
      </c>
      <c r="R363" s="28" t="str">
        <f>IF($L363="", "", SUMIF($L$11:$L363, $L363, $H$11:$H363))</f>
        <v/>
      </c>
      <c r="S363" s="27" t="str">
        <f>IF('Intro &amp; Setup'!$BM$13='Intro &amp; Setup'!$BM$12, $R363, $Q363)</f>
        <v/>
      </c>
      <c r="T363" s="28" t="str">
        <f t="shared" si="45"/>
        <v/>
      </c>
      <c r="U363" s="8" t="str">
        <f t="shared" si="46"/>
        <v/>
      </c>
      <c r="V363" s="28" t="str">
        <f>IF($T363="", "", $T363-SUM($V$11:$V362))</f>
        <v/>
      </c>
      <c r="W363" s="28" t="str">
        <f>IF($U363="", "", $U363-SUM($W$11:$W362))</f>
        <v/>
      </c>
      <c r="X363" s="28" t="str">
        <f t="shared" si="47"/>
        <v/>
      </c>
      <c r="Y363" s="34" t="str">
        <f t="shared" si="52"/>
        <v/>
      </c>
      <c r="Z363" s="35" t="str">
        <f t="shared" si="53"/>
        <v/>
      </c>
      <c r="AA363" s="36" t="str">
        <f t="shared" si="48"/>
        <v/>
      </c>
      <c r="AC363" s="41" t="str">
        <f>IF($B363="", "", IF(OR($B363&lt;'Intro &amp; Setup'!$BM$3, $B363&gt;'Intro &amp; Setup'!$BM$5), "X", ""))</f>
        <v/>
      </c>
      <c r="AE363" s="41" t="str">
        <f t="shared" si="49"/>
        <v/>
      </c>
      <c r="AG363" s="41" t="str">
        <f>IF($F363="", "", IF(COUNTIF('Intro &amp; Setup'!$T$17:$T$26, $F363)=0, "X", ""))</f>
        <v/>
      </c>
      <c r="AI363" s="41" t="str">
        <f t="shared" si="50"/>
        <v/>
      </c>
    </row>
    <row r="364" spans="1:35" x14ac:dyDescent="0.25">
      <c r="A364" s="21"/>
      <c r="B364" s="238"/>
      <c r="C364" s="239"/>
      <c r="D364" s="239"/>
      <c r="E364" s="239"/>
      <c r="F364" s="240"/>
      <c r="G364" s="239"/>
      <c r="H364" s="241"/>
      <c r="I364" s="21"/>
      <c r="L364" s="68" t="str">
        <f t="shared" si="51"/>
        <v/>
      </c>
      <c r="N364" s="71" t="str">
        <f>IF($L364="", "", IFERROR(INDEX('Intro &amp; Setup'!$J$23:$J$32, MATCH($L364, 'Intro &amp; Setup'!$B$23:$B$32, 0)), ""))</f>
        <v/>
      </c>
      <c r="O364" s="71" t="str">
        <f>IF($L364="", "", IFERROR(INDEX('Intro &amp; Setup'!$N$23:$N$32, MATCH($L364, 'Intro &amp; Setup'!$B$23:$B$32, 0)), ""))</f>
        <v/>
      </c>
      <c r="Q364" s="63" t="str">
        <f>IF($H364="", "", SUM($H$11:$H364))</f>
        <v/>
      </c>
      <c r="R364" s="28" t="str">
        <f>IF($L364="", "", SUMIF($L$11:$L364, $L364, $H$11:$H364))</f>
        <v/>
      </c>
      <c r="S364" s="27" t="str">
        <f>IF('Intro &amp; Setup'!$BM$13='Intro &amp; Setup'!$BM$12, $R364, $Q364)</f>
        <v/>
      </c>
      <c r="T364" s="28" t="str">
        <f t="shared" si="45"/>
        <v/>
      </c>
      <c r="U364" s="8" t="str">
        <f t="shared" si="46"/>
        <v/>
      </c>
      <c r="V364" s="28" t="str">
        <f>IF($T364="", "", $T364-SUM($V$11:$V363))</f>
        <v/>
      </c>
      <c r="W364" s="28" t="str">
        <f>IF($U364="", "", $U364-SUM($W$11:$W363))</f>
        <v/>
      </c>
      <c r="X364" s="28" t="str">
        <f t="shared" si="47"/>
        <v/>
      </c>
      <c r="Y364" s="34" t="str">
        <f t="shared" si="52"/>
        <v/>
      </c>
      <c r="Z364" s="35" t="str">
        <f t="shared" si="53"/>
        <v/>
      </c>
      <c r="AA364" s="36" t="str">
        <f t="shared" si="48"/>
        <v/>
      </c>
      <c r="AC364" s="41" t="str">
        <f>IF($B364="", "", IF(OR($B364&lt;'Intro &amp; Setup'!$BM$3, $B364&gt;'Intro &amp; Setup'!$BM$5), "X", ""))</f>
        <v/>
      </c>
      <c r="AE364" s="41" t="str">
        <f t="shared" si="49"/>
        <v/>
      </c>
      <c r="AG364" s="41" t="str">
        <f>IF($F364="", "", IF(COUNTIF('Intro &amp; Setup'!$T$17:$T$26, $F364)=0, "X", ""))</f>
        <v/>
      </c>
      <c r="AI364" s="41" t="str">
        <f t="shared" si="50"/>
        <v/>
      </c>
    </row>
    <row r="365" spans="1:35" x14ac:dyDescent="0.25">
      <c r="A365" s="21"/>
      <c r="B365" s="238"/>
      <c r="C365" s="239"/>
      <c r="D365" s="239"/>
      <c r="E365" s="239"/>
      <c r="F365" s="240"/>
      <c r="G365" s="239"/>
      <c r="H365" s="241"/>
      <c r="I365" s="21"/>
      <c r="L365" s="68" t="str">
        <f t="shared" si="51"/>
        <v/>
      </c>
      <c r="N365" s="71" t="str">
        <f>IF($L365="", "", IFERROR(INDEX('Intro &amp; Setup'!$J$23:$J$32, MATCH($L365, 'Intro &amp; Setup'!$B$23:$B$32, 0)), ""))</f>
        <v/>
      </c>
      <c r="O365" s="71" t="str">
        <f>IF($L365="", "", IFERROR(INDEX('Intro &amp; Setup'!$N$23:$N$32, MATCH($L365, 'Intro &amp; Setup'!$B$23:$B$32, 0)), ""))</f>
        <v/>
      </c>
      <c r="Q365" s="63" t="str">
        <f>IF($H365="", "", SUM($H$11:$H365))</f>
        <v/>
      </c>
      <c r="R365" s="28" t="str">
        <f>IF($L365="", "", SUMIF($L$11:$L365, $L365, $H$11:$H365))</f>
        <v/>
      </c>
      <c r="S365" s="27" t="str">
        <f>IF('Intro &amp; Setup'!$BM$13='Intro &amp; Setup'!$BM$12, $R365, $Q365)</f>
        <v/>
      </c>
      <c r="T365" s="28" t="str">
        <f t="shared" si="45"/>
        <v/>
      </c>
      <c r="U365" s="8" t="str">
        <f t="shared" si="46"/>
        <v/>
      </c>
      <c r="V365" s="28" t="str">
        <f>IF($T365="", "", $T365-SUM($V$11:$V364))</f>
        <v/>
      </c>
      <c r="W365" s="28" t="str">
        <f>IF($U365="", "", $U365-SUM($W$11:$W364))</f>
        <v/>
      </c>
      <c r="X365" s="28" t="str">
        <f t="shared" si="47"/>
        <v/>
      </c>
      <c r="Y365" s="34" t="str">
        <f t="shared" si="52"/>
        <v/>
      </c>
      <c r="Z365" s="35" t="str">
        <f t="shared" si="53"/>
        <v/>
      </c>
      <c r="AA365" s="36" t="str">
        <f t="shared" si="48"/>
        <v/>
      </c>
      <c r="AC365" s="41" t="str">
        <f>IF($B365="", "", IF(OR($B365&lt;'Intro &amp; Setup'!$BM$3, $B365&gt;'Intro &amp; Setup'!$BM$5), "X", ""))</f>
        <v/>
      </c>
      <c r="AE365" s="41" t="str">
        <f t="shared" si="49"/>
        <v/>
      </c>
      <c r="AG365" s="41" t="str">
        <f>IF($F365="", "", IF(COUNTIF('Intro &amp; Setup'!$T$17:$T$26, $F365)=0, "X", ""))</f>
        <v/>
      </c>
      <c r="AI365" s="41" t="str">
        <f t="shared" si="50"/>
        <v/>
      </c>
    </row>
    <row r="366" spans="1:35" x14ac:dyDescent="0.25">
      <c r="A366" s="21"/>
      <c r="B366" s="238"/>
      <c r="C366" s="239"/>
      <c r="D366" s="239"/>
      <c r="E366" s="239"/>
      <c r="F366" s="240"/>
      <c r="G366" s="239"/>
      <c r="H366" s="241"/>
      <c r="I366" s="21"/>
      <c r="L366" s="68" t="str">
        <f t="shared" si="51"/>
        <v/>
      </c>
      <c r="N366" s="71" t="str">
        <f>IF($L366="", "", IFERROR(INDEX('Intro &amp; Setup'!$J$23:$J$32, MATCH($L366, 'Intro &amp; Setup'!$B$23:$B$32, 0)), ""))</f>
        <v/>
      </c>
      <c r="O366" s="71" t="str">
        <f>IF($L366="", "", IFERROR(INDEX('Intro &amp; Setup'!$N$23:$N$32, MATCH($L366, 'Intro &amp; Setup'!$B$23:$B$32, 0)), ""))</f>
        <v/>
      </c>
      <c r="Q366" s="63" t="str">
        <f>IF($H366="", "", SUM($H$11:$H366))</f>
        <v/>
      </c>
      <c r="R366" s="28" t="str">
        <f>IF($L366="", "", SUMIF($L$11:$L366, $L366, $H$11:$H366))</f>
        <v/>
      </c>
      <c r="S366" s="27" t="str">
        <f>IF('Intro &amp; Setup'!$BM$13='Intro &amp; Setup'!$BM$12, $R366, $Q366)</f>
        <v/>
      </c>
      <c r="T366" s="28" t="str">
        <f t="shared" si="45"/>
        <v/>
      </c>
      <c r="U366" s="8" t="str">
        <f t="shared" si="46"/>
        <v/>
      </c>
      <c r="V366" s="28" t="str">
        <f>IF($T366="", "", $T366-SUM($V$11:$V365))</f>
        <v/>
      </c>
      <c r="W366" s="28" t="str">
        <f>IF($U366="", "", $U366-SUM($W$11:$W365))</f>
        <v/>
      </c>
      <c r="X366" s="28" t="str">
        <f t="shared" si="47"/>
        <v/>
      </c>
      <c r="Y366" s="34" t="str">
        <f t="shared" si="52"/>
        <v/>
      </c>
      <c r="Z366" s="35" t="str">
        <f t="shared" si="53"/>
        <v/>
      </c>
      <c r="AA366" s="36" t="str">
        <f t="shared" si="48"/>
        <v/>
      </c>
      <c r="AC366" s="41" t="str">
        <f>IF($B366="", "", IF(OR($B366&lt;'Intro &amp; Setup'!$BM$3, $B366&gt;'Intro &amp; Setup'!$BM$5), "X", ""))</f>
        <v/>
      </c>
      <c r="AE366" s="41" t="str">
        <f t="shared" si="49"/>
        <v/>
      </c>
      <c r="AG366" s="41" t="str">
        <f>IF($F366="", "", IF(COUNTIF('Intro &amp; Setup'!$T$17:$T$26, $F366)=0, "X", ""))</f>
        <v/>
      </c>
      <c r="AI366" s="41" t="str">
        <f t="shared" si="50"/>
        <v/>
      </c>
    </row>
    <row r="367" spans="1:35" x14ac:dyDescent="0.25">
      <c r="A367" s="21"/>
      <c r="B367" s="238"/>
      <c r="C367" s="239"/>
      <c r="D367" s="239"/>
      <c r="E367" s="239"/>
      <c r="F367" s="240"/>
      <c r="G367" s="239"/>
      <c r="H367" s="241"/>
      <c r="I367" s="21"/>
      <c r="L367" s="68" t="str">
        <f t="shared" si="51"/>
        <v/>
      </c>
      <c r="N367" s="71" t="str">
        <f>IF($L367="", "", IFERROR(INDEX('Intro &amp; Setup'!$J$23:$J$32, MATCH($L367, 'Intro &amp; Setup'!$B$23:$B$32, 0)), ""))</f>
        <v/>
      </c>
      <c r="O367" s="71" t="str">
        <f>IF($L367="", "", IFERROR(INDEX('Intro &amp; Setup'!$N$23:$N$32, MATCH($L367, 'Intro &amp; Setup'!$B$23:$B$32, 0)), ""))</f>
        <v/>
      </c>
      <c r="Q367" s="63" t="str">
        <f>IF($H367="", "", SUM($H$11:$H367))</f>
        <v/>
      </c>
      <c r="R367" s="28" t="str">
        <f>IF($L367="", "", SUMIF($L$11:$L367, $L367, $H$11:$H367))</f>
        <v/>
      </c>
      <c r="S367" s="27" t="str">
        <f>IF('Intro &amp; Setup'!$BM$13='Intro &amp; Setup'!$BM$12, $R367, $Q367)</f>
        <v/>
      </c>
      <c r="T367" s="28" t="str">
        <f t="shared" si="45"/>
        <v/>
      </c>
      <c r="U367" s="8" t="str">
        <f t="shared" si="46"/>
        <v/>
      </c>
      <c r="V367" s="28" t="str">
        <f>IF($T367="", "", $T367-SUM($V$11:$V366))</f>
        <v/>
      </c>
      <c r="W367" s="28" t="str">
        <f>IF($U367="", "", $U367-SUM($W$11:$W366))</f>
        <v/>
      </c>
      <c r="X367" s="28" t="str">
        <f t="shared" si="47"/>
        <v/>
      </c>
      <c r="Y367" s="34" t="str">
        <f t="shared" si="52"/>
        <v/>
      </c>
      <c r="Z367" s="35" t="str">
        <f t="shared" si="53"/>
        <v/>
      </c>
      <c r="AA367" s="36" t="str">
        <f t="shared" si="48"/>
        <v/>
      </c>
      <c r="AC367" s="41" t="str">
        <f>IF($B367="", "", IF(OR($B367&lt;'Intro &amp; Setup'!$BM$3, $B367&gt;'Intro &amp; Setup'!$BM$5), "X", ""))</f>
        <v/>
      </c>
      <c r="AE367" s="41" t="str">
        <f t="shared" si="49"/>
        <v/>
      </c>
      <c r="AG367" s="41" t="str">
        <f>IF($F367="", "", IF(COUNTIF('Intro &amp; Setup'!$T$17:$T$26, $F367)=0, "X", ""))</f>
        <v/>
      </c>
      <c r="AI367" s="41" t="str">
        <f t="shared" si="50"/>
        <v/>
      </c>
    </row>
    <row r="368" spans="1:35" x14ac:dyDescent="0.25">
      <c r="A368" s="21"/>
      <c r="B368" s="238"/>
      <c r="C368" s="239"/>
      <c r="D368" s="239"/>
      <c r="E368" s="239"/>
      <c r="F368" s="240"/>
      <c r="G368" s="239"/>
      <c r="H368" s="241"/>
      <c r="I368" s="21"/>
      <c r="L368" s="68" t="str">
        <f t="shared" si="51"/>
        <v/>
      </c>
      <c r="N368" s="71" t="str">
        <f>IF($L368="", "", IFERROR(INDEX('Intro &amp; Setup'!$J$23:$J$32, MATCH($L368, 'Intro &amp; Setup'!$B$23:$B$32, 0)), ""))</f>
        <v/>
      </c>
      <c r="O368" s="71" t="str">
        <f>IF($L368="", "", IFERROR(INDEX('Intro &amp; Setup'!$N$23:$N$32, MATCH($L368, 'Intro &amp; Setup'!$B$23:$B$32, 0)), ""))</f>
        <v/>
      </c>
      <c r="Q368" s="63" t="str">
        <f>IF($H368="", "", SUM($H$11:$H368))</f>
        <v/>
      </c>
      <c r="R368" s="28" t="str">
        <f>IF($L368="", "", SUMIF($L$11:$L368, $L368, $H$11:$H368))</f>
        <v/>
      </c>
      <c r="S368" s="27" t="str">
        <f>IF('Intro &amp; Setup'!$BM$13='Intro &amp; Setup'!$BM$12, $R368, $Q368)</f>
        <v/>
      </c>
      <c r="T368" s="28" t="str">
        <f t="shared" si="45"/>
        <v/>
      </c>
      <c r="U368" s="8" t="str">
        <f t="shared" si="46"/>
        <v/>
      </c>
      <c r="V368" s="28" t="str">
        <f>IF($T368="", "", $T368-SUM($V$11:$V367))</f>
        <v/>
      </c>
      <c r="W368" s="28" t="str">
        <f>IF($U368="", "", $U368-SUM($W$11:$W367))</f>
        <v/>
      </c>
      <c r="X368" s="28" t="str">
        <f t="shared" si="47"/>
        <v/>
      </c>
      <c r="Y368" s="34" t="str">
        <f t="shared" si="52"/>
        <v/>
      </c>
      <c r="Z368" s="35" t="str">
        <f t="shared" si="53"/>
        <v/>
      </c>
      <c r="AA368" s="36" t="str">
        <f t="shared" si="48"/>
        <v/>
      </c>
      <c r="AC368" s="41" t="str">
        <f>IF($B368="", "", IF(OR($B368&lt;'Intro &amp; Setup'!$BM$3, $B368&gt;'Intro &amp; Setup'!$BM$5), "X", ""))</f>
        <v/>
      </c>
      <c r="AE368" s="41" t="str">
        <f t="shared" si="49"/>
        <v/>
      </c>
      <c r="AG368" s="41" t="str">
        <f>IF($F368="", "", IF(COUNTIF('Intro &amp; Setup'!$T$17:$T$26, $F368)=0, "X", ""))</f>
        <v/>
      </c>
      <c r="AI368" s="41" t="str">
        <f t="shared" si="50"/>
        <v/>
      </c>
    </row>
    <row r="369" spans="1:35" x14ac:dyDescent="0.25">
      <c r="A369" s="21"/>
      <c r="B369" s="238"/>
      <c r="C369" s="239"/>
      <c r="D369" s="239"/>
      <c r="E369" s="239"/>
      <c r="F369" s="240"/>
      <c r="G369" s="239"/>
      <c r="H369" s="241"/>
      <c r="I369" s="21"/>
      <c r="L369" s="68" t="str">
        <f t="shared" si="51"/>
        <v/>
      </c>
      <c r="N369" s="71" t="str">
        <f>IF($L369="", "", IFERROR(INDEX('Intro &amp; Setup'!$J$23:$J$32, MATCH($L369, 'Intro &amp; Setup'!$B$23:$B$32, 0)), ""))</f>
        <v/>
      </c>
      <c r="O369" s="71" t="str">
        <f>IF($L369="", "", IFERROR(INDEX('Intro &amp; Setup'!$N$23:$N$32, MATCH($L369, 'Intro &amp; Setup'!$B$23:$B$32, 0)), ""))</f>
        <v/>
      </c>
      <c r="Q369" s="63" t="str">
        <f>IF($H369="", "", SUM($H$11:$H369))</f>
        <v/>
      </c>
      <c r="R369" s="28" t="str">
        <f>IF($L369="", "", SUMIF($L$11:$L369, $L369, $H$11:$H369))</f>
        <v/>
      </c>
      <c r="S369" s="27" t="str">
        <f>IF('Intro &amp; Setup'!$BM$13='Intro &amp; Setup'!$BM$12, $R369, $Q369)</f>
        <v/>
      </c>
      <c r="T369" s="28" t="str">
        <f t="shared" si="45"/>
        <v/>
      </c>
      <c r="U369" s="8" t="str">
        <f t="shared" si="46"/>
        <v/>
      </c>
      <c r="V369" s="28" t="str">
        <f>IF($T369="", "", $T369-SUM($V$11:$V368))</f>
        <v/>
      </c>
      <c r="W369" s="28" t="str">
        <f>IF($U369="", "", $U369-SUM($W$11:$W368))</f>
        <v/>
      </c>
      <c r="X369" s="28" t="str">
        <f t="shared" si="47"/>
        <v/>
      </c>
      <c r="Y369" s="34" t="str">
        <f t="shared" si="52"/>
        <v/>
      </c>
      <c r="Z369" s="35" t="str">
        <f t="shared" si="53"/>
        <v/>
      </c>
      <c r="AA369" s="36" t="str">
        <f t="shared" si="48"/>
        <v/>
      </c>
      <c r="AC369" s="41" t="str">
        <f>IF($B369="", "", IF(OR($B369&lt;'Intro &amp; Setup'!$BM$3, $B369&gt;'Intro &amp; Setup'!$BM$5), "X", ""))</f>
        <v/>
      </c>
      <c r="AE369" s="41" t="str">
        <f t="shared" si="49"/>
        <v/>
      </c>
      <c r="AG369" s="41" t="str">
        <f>IF($F369="", "", IF(COUNTIF('Intro &amp; Setup'!$T$17:$T$26, $F369)=0, "X", ""))</f>
        <v/>
      </c>
      <c r="AI369" s="41" t="str">
        <f t="shared" si="50"/>
        <v/>
      </c>
    </row>
    <row r="370" spans="1:35" x14ac:dyDescent="0.25">
      <c r="A370" s="21"/>
      <c r="B370" s="238"/>
      <c r="C370" s="239"/>
      <c r="D370" s="239"/>
      <c r="E370" s="239"/>
      <c r="F370" s="240"/>
      <c r="G370" s="239"/>
      <c r="H370" s="241"/>
      <c r="I370" s="21"/>
      <c r="L370" s="68" t="str">
        <f t="shared" si="51"/>
        <v/>
      </c>
      <c r="N370" s="71" t="str">
        <f>IF($L370="", "", IFERROR(INDEX('Intro &amp; Setup'!$J$23:$J$32, MATCH($L370, 'Intro &amp; Setup'!$B$23:$B$32, 0)), ""))</f>
        <v/>
      </c>
      <c r="O370" s="71" t="str">
        <f>IF($L370="", "", IFERROR(INDEX('Intro &amp; Setup'!$N$23:$N$32, MATCH($L370, 'Intro &amp; Setup'!$B$23:$B$32, 0)), ""))</f>
        <v/>
      </c>
      <c r="Q370" s="63" t="str">
        <f>IF($H370="", "", SUM($H$11:$H370))</f>
        <v/>
      </c>
      <c r="R370" s="28" t="str">
        <f>IF($L370="", "", SUMIF($L$11:$L370, $L370, $H$11:$H370))</f>
        <v/>
      </c>
      <c r="S370" s="27" t="str">
        <f>IF('Intro &amp; Setup'!$BM$13='Intro &amp; Setup'!$BM$12, $R370, $Q370)</f>
        <v/>
      </c>
      <c r="T370" s="28" t="str">
        <f t="shared" si="45"/>
        <v/>
      </c>
      <c r="U370" s="8" t="str">
        <f t="shared" si="46"/>
        <v/>
      </c>
      <c r="V370" s="28" t="str">
        <f>IF($T370="", "", $T370-SUM($V$11:$V369))</f>
        <v/>
      </c>
      <c r="W370" s="28" t="str">
        <f>IF($U370="", "", $U370-SUM($W$11:$W369))</f>
        <v/>
      </c>
      <c r="X370" s="28" t="str">
        <f t="shared" si="47"/>
        <v/>
      </c>
      <c r="Y370" s="34" t="str">
        <f t="shared" si="52"/>
        <v/>
      </c>
      <c r="Z370" s="35" t="str">
        <f t="shared" si="53"/>
        <v/>
      </c>
      <c r="AA370" s="36" t="str">
        <f t="shared" si="48"/>
        <v/>
      </c>
      <c r="AC370" s="41" t="str">
        <f>IF($B370="", "", IF(OR($B370&lt;'Intro &amp; Setup'!$BM$3, $B370&gt;'Intro &amp; Setup'!$BM$5), "X", ""))</f>
        <v/>
      </c>
      <c r="AE370" s="41" t="str">
        <f t="shared" si="49"/>
        <v/>
      </c>
      <c r="AG370" s="41" t="str">
        <f>IF($F370="", "", IF(COUNTIF('Intro &amp; Setup'!$T$17:$T$26, $F370)=0, "X", ""))</f>
        <v/>
      </c>
      <c r="AI370" s="41" t="str">
        <f t="shared" si="50"/>
        <v/>
      </c>
    </row>
    <row r="371" spans="1:35" x14ac:dyDescent="0.25">
      <c r="A371" s="21"/>
      <c r="B371" s="238"/>
      <c r="C371" s="239"/>
      <c r="D371" s="239"/>
      <c r="E371" s="239"/>
      <c r="F371" s="240"/>
      <c r="G371" s="239"/>
      <c r="H371" s="241"/>
      <c r="I371" s="21"/>
      <c r="L371" s="68" t="str">
        <f t="shared" si="51"/>
        <v/>
      </c>
      <c r="N371" s="71" t="str">
        <f>IF($L371="", "", IFERROR(INDEX('Intro &amp; Setup'!$J$23:$J$32, MATCH($L371, 'Intro &amp; Setup'!$B$23:$B$32, 0)), ""))</f>
        <v/>
      </c>
      <c r="O371" s="71" t="str">
        <f>IF($L371="", "", IFERROR(INDEX('Intro &amp; Setup'!$N$23:$N$32, MATCH($L371, 'Intro &amp; Setup'!$B$23:$B$32, 0)), ""))</f>
        <v/>
      </c>
      <c r="Q371" s="63" t="str">
        <f>IF($H371="", "", SUM($H$11:$H371))</f>
        <v/>
      </c>
      <c r="R371" s="28" t="str">
        <f>IF($L371="", "", SUMIF($L$11:$L371, $L371, $H$11:$H371))</f>
        <v/>
      </c>
      <c r="S371" s="27" t="str">
        <f>IF('Intro &amp; Setup'!$BM$13='Intro &amp; Setup'!$BM$12, $R371, $Q371)</f>
        <v/>
      </c>
      <c r="T371" s="28" t="str">
        <f t="shared" si="45"/>
        <v/>
      </c>
      <c r="U371" s="8" t="str">
        <f t="shared" si="46"/>
        <v/>
      </c>
      <c r="V371" s="28" t="str">
        <f>IF($T371="", "", $T371-SUM($V$11:$V370))</f>
        <v/>
      </c>
      <c r="W371" s="28" t="str">
        <f>IF($U371="", "", $U371-SUM($W$11:$W370))</f>
        <v/>
      </c>
      <c r="X371" s="28" t="str">
        <f t="shared" si="47"/>
        <v/>
      </c>
      <c r="Y371" s="34" t="str">
        <f t="shared" si="52"/>
        <v/>
      </c>
      <c r="Z371" s="35" t="str">
        <f t="shared" si="53"/>
        <v/>
      </c>
      <c r="AA371" s="36" t="str">
        <f t="shared" si="48"/>
        <v/>
      </c>
      <c r="AC371" s="41" t="str">
        <f>IF($B371="", "", IF(OR($B371&lt;'Intro &amp; Setup'!$BM$3, $B371&gt;'Intro &amp; Setup'!$BM$5), "X", ""))</f>
        <v/>
      </c>
      <c r="AE371" s="41" t="str">
        <f t="shared" si="49"/>
        <v/>
      </c>
      <c r="AG371" s="41" t="str">
        <f>IF($F371="", "", IF(COUNTIF('Intro &amp; Setup'!$T$17:$T$26, $F371)=0, "X", ""))</f>
        <v/>
      </c>
      <c r="AI371" s="41" t="str">
        <f t="shared" si="50"/>
        <v/>
      </c>
    </row>
    <row r="372" spans="1:35" x14ac:dyDescent="0.25">
      <c r="A372" s="21"/>
      <c r="B372" s="238"/>
      <c r="C372" s="239"/>
      <c r="D372" s="239"/>
      <c r="E372" s="239"/>
      <c r="F372" s="240"/>
      <c r="G372" s="239"/>
      <c r="H372" s="241"/>
      <c r="I372" s="21"/>
      <c r="L372" s="68" t="str">
        <f t="shared" si="51"/>
        <v/>
      </c>
      <c r="N372" s="71" t="str">
        <f>IF($L372="", "", IFERROR(INDEX('Intro &amp; Setup'!$J$23:$J$32, MATCH($L372, 'Intro &amp; Setup'!$B$23:$B$32, 0)), ""))</f>
        <v/>
      </c>
      <c r="O372" s="71" t="str">
        <f>IF($L372="", "", IFERROR(INDEX('Intro &amp; Setup'!$N$23:$N$32, MATCH($L372, 'Intro &amp; Setup'!$B$23:$B$32, 0)), ""))</f>
        <v/>
      </c>
      <c r="Q372" s="63" t="str">
        <f>IF($H372="", "", SUM($H$11:$H372))</f>
        <v/>
      </c>
      <c r="R372" s="28" t="str">
        <f>IF($L372="", "", SUMIF($L$11:$L372, $L372, $H$11:$H372))</f>
        <v/>
      </c>
      <c r="S372" s="27" t="str">
        <f>IF('Intro &amp; Setup'!$BM$13='Intro &amp; Setup'!$BM$12, $R372, $Q372)</f>
        <v/>
      </c>
      <c r="T372" s="28" t="str">
        <f t="shared" si="45"/>
        <v/>
      </c>
      <c r="U372" s="8" t="str">
        <f t="shared" si="46"/>
        <v/>
      </c>
      <c r="V372" s="28" t="str">
        <f>IF($T372="", "", $T372-SUM($V$11:$V371))</f>
        <v/>
      </c>
      <c r="W372" s="28" t="str">
        <f>IF($U372="", "", $U372-SUM($W$11:$W371))</f>
        <v/>
      </c>
      <c r="X372" s="28" t="str">
        <f t="shared" si="47"/>
        <v/>
      </c>
      <c r="Y372" s="34" t="str">
        <f t="shared" si="52"/>
        <v/>
      </c>
      <c r="Z372" s="35" t="str">
        <f t="shared" si="53"/>
        <v/>
      </c>
      <c r="AA372" s="36" t="str">
        <f t="shared" si="48"/>
        <v/>
      </c>
      <c r="AC372" s="41" t="str">
        <f>IF($B372="", "", IF(OR($B372&lt;'Intro &amp; Setup'!$BM$3, $B372&gt;'Intro &amp; Setup'!$BM$5), "X", ""))</f>
        <v/>
      </c>
      <c r="AE372" s="41" t="str">
        <f t="shared" si="49"/>
        <v/>
      </c>
      <c r="AG372" s="41" t="str">
        <f>IF($F372="", "", IF(COUNTIF('Intro &amp; Setup'!$T$17:$T$26, $F372)=0, "X", ""))</f>
        <v/>
      </c>
      <c r="AI372" s="41" t="str">
        <f t="shared" si="50"/>
        <v/>
      </c>
    </row>
    <row r="373" spans="1:35" x14ac:dyDescent="0.25">
      <c r="A373" s="21"/>
      <c r="B373" s="238"/>
      <c r="C373" s="239"/>
      <c r="D373" s="239"/>
      <c r="E373" s="239"/>
      <c r="F373" s="240"/>
      <c r="G373" s="239"/>
      <c r="H373" s="241"/>
      <c r="I373" s="21"/>
      <c r="L373" s="68" t="str">
        <f t="shared" si="51"/>
        <v/>
      </c>
      <c r="N373" s="71" t="str">
        <f>IF($L373="", "", IFERROR(INDEX('Intro &amp; Setup'!$J$23:$J$32, MATCH($L373, 'Intro &amp; Setup'!$B$23:$B$32, 0)), ""))</f>
        <v/>
      </c>
      <c r="O373" s="71" t="str">
        <f>IF($L373="", "", IFERROR(INDEX('Intro &amp; Setup'!$N$23:$N$32, MATCH($L373, 'Intro &amp; Setup'!$B$23:$B$32, 0)), ""))</f>
        <v/>
      </c>
      <c r="Q373" s="63" t="str">
        <f>IF($H373="", "", SUM($H$11:$H373))</f>
        <v/>
      </c>
      <c r="R373" s="28" t="str">
        <f>IF($L373="", "", SUMIF($L$11:$L373, $L373, $H$11:$H373))</f>
        <v/>
      </c>
      <c r="S373" s="27" t="str">
        <f>IF('Intro &amp; Setup'!$BM$13='Intro &amp; Setup'!$BM$12, $R373, $Q373)</f>
        <v/>
      </c>
      <c r="T373" s="28" t="str">
        <f t="shared" si="45"/>
        <v/>
      </c>
      <c r="U373" s="8" t="str">
        <f t="shared" si="46"/>
        <v/>
      </c>
      <c r="V373" s="28" t="str">
        <f>IF($T373="", "", $T373-SUM($V$11:$V372))</f>
        <v/>
      </c>
      <c r="W373" s="28" t="str">
        <f>IF($U373="", "", $U373-SUM($W$11:$W372))</f>
        <v/>
      </c>
      <c r="X373" s="28" t="str">
        <f t="shared" si="47"/>
        <v/>
      </c>
      <c r="Y373" s="34" t="str">
        <f t="shared" si="52"/>
        <v/>
      </c>
      <c r="Z373" s="35" t="str">
        <f t="shared" si="53"/>
        <v/>
      </c>
      <c r="AA373" s="36" t="str">
        <f t="shared" si="48"/>
        <v/>
      </c>
      <c r="AC373" s="41" t="str">
        <f>IF($B373="", "", IF(OR($B373&lt;'Intro &amp; Setup'!$BM$3, $B373&gt;'Intro &amp; Setup'!$BM$5), "X", ""))</f>
        <v/>
      </c>
      <c r="AE373" s="41" t="str">
        <f t="shared" si="49"/>
        <v/>
      </c>
      <c r="AG373" s="41" t="str">
        <f>IF($F373="", "", IF(COUNTIF('Intro &amp; Setup'!$T$17:$T$26, $F373)=0, "X", ""))</f>
        <v/>
      </c>
      <c r="AI373" s="41" t="str">
        <f t="shared" si="50"/>
        <v/>
      </c>
    </row>
    <row r="374" spans="1:35" x14ac:dyDescent="0.25">
      <c r="A374" s="21"/>
      <c r="B374" s="238"/>
      <c r="C374" s="239"/>
      <c r="D374" s="239"/>
      <c r="E374" s="239"/>
      <c r="F374" s="240"/>
      <c r="G374" s="239"/>
      <c r="H374" s="241"/>
      <c r="I374" s="21"/>
      <c r="L374" s="68" t="str">
        <f t="shared" si="51"/>
        <v/>
      </c>
      <c r="N374" s="71" t="str">
        <f>IF($L374="", "", IFERROR(INDEX('Intro &amp; Setup'!$J$23:$J$32, MATCH($L374, 'Intro &amp; Setup'!$B$23:$B$32, 0)), ""))</f>
        <v/>
      </c>
      <c r="O374" s="71" t="str">
        <f>IF($L374="", "", IFERROR(INDEX('Intro &amp; Setup'!$N$23:$N$32, MATCH($L374, 'Intro &amp; Setup'!$B$23:$B$32, 0)), ""))</f>
        <v/>
      </c>
      <c r="Q374" s="63" t="str">
        <f>IF($H374="", "", SUM($H$11:$H374))</f>
        <v/>
      </c>
      <c r="R374" s="28" t="str">
        <f>IF($L374="", "", SUMIF($L$11:$L374, $L374, $H$11:$H374))</f>
        <v/>
      </c>
      <c r="S374" s="27" t="str">
        <f>IF('Intro &amp; Setup'!$BM$13='Intro &amp; Setup'!$BM$12, $R374, $Q374)</f>
        <v/>
      </c>
      <c r="T374" s="28" t="str">
        <f t="shared" si="45"/>
        <v/>
      </c>
      <c r="U374" s="8" t="str">
        <f t="shared" si="46"/>
        <v/>
      </c>
      <c r="V374" s="28" t="str">
        <f>IF($T374="", "", $T374-SUM($V$11:$V373))</f>
        <v/>
      </c>
      <c r="W374" s="28" t="str">
        <f>IF($U374="", "", $U374-SUM($W$11:$W373))</f>
        <v/>
      </c>
      <c r="X374" s="28" t="str">
        <f t="shared" si="47"/>
        <v/>
      </c>
      <c r="Y374" s="34" t="str">
        <f t="shared" si="52"/>
        <v/>
      </c>
      <c r="Z374" s="35" t="str">
        <f t="shared" si="53"/>
        <v/>
      </c>
      <c r="AA374" s="36" t="str">
        <f t="shared" si="48"/>
        <v/>
      </c>
      <c r="AC374" s="41" t="str">
        <f>IF($B374="", "", IF(OR($B374&lt;'Intro &amp; Setup'!$BM$3, $B374&gt;'Intro &amp; Setup'!$BM$5), "X", ""))</f>
        <v/>
      </c>
      <c r="AE374" s="41" t="str">
        <f t="shared" si="49"/>
        <v/>
      </c>
      <c r="AG374" s="41" t="str">
        <f>IF($F374="", "", IF(COUNTIF('Intro &amp; Setup'!$T$17:$T$26, $F374)=0, "X", ""))</f>
        <v/>
      </c>
      <c r="AI374" s="41" t="str">
        <f t="shared" si="50"/>
        <v/>
      </c>
    </row>
    <row r="375" spans="1:35" x14ac:dyDescent="0.25">
      <c r="A375" s="21"/>
      <c r="B375" s="238"/>
      <c r="C375" s="239"/>
      <c r="D375" s="239"/>
      <c r="E375" s="239"/>
      <c r="F375" s="240"/>
      <c r="G375" s="239"/>
      <c r="H375" s="241"/>
      <c r="I375" s="21"/>
      <c r="L375" s="68" t="str">
        <f t="shared" si="51"/>
        <v/>
      </c>
      <c r="N375" s="71" t="str">
        <f>IF($L375="", "", IFERROR(INDEX('Intro &amp; Setup'!$J$23:$J$32, MATCH($L375, 'Intro &amp; Setup'!$B$23:$B$32, 0)), ""))</f>
        <v/>
      </c>
      <c r="O375" s="71" t="str">
        <f>IF($L375="", "", IFERROR(INDEX('Intro &amp; Setup'!$N$23:$N$32, MATCH($L375, 'Intro &amp; Setup'!$B$23:$B$32, 0)), ""))</f>
        <v/>
      </c>
      <c r="Q375" s="63" t="str">
        <f>IF($H375="", "", SUM($H$11:$H375))</f>
        <v/>
      </c>
      <c r="R375" s="28" t="str">
        <f>IF($L375="", "", SUMIF($L$11:$L375, $L375, $H$11:$H375))</f>
        <v/>
      </c>
      <c r="S375" s="27" t="str">
        <f>IF('Intro &amp; Setup'!$BM$13='Intro &amp; Setup'!$BM$12, $R375, $Q375)</f>
        <v/>
      </c>
      <c r="T375" s="28" t="str">
        <f t="shared" si="45"/>
        <v/>
      </c>
      <c r="U375" s="8" t="str">
        <f t="shared" si="46"/>
        <v/>
      </c>
      <c r="V375" s="28" t="str">
        <f>IF($T375="", "", $T375-SUM($V$11:$V374))</f>
        <v/>
      </c>
      <c r="W375" s="28" t="str">
        <f>IF($U375="", "", $U375-SUM($W$11:$W374))</f>
        <v/>
      </c>
      <c r="X375" s="28" t="str">
        <f t="shared" si="47"/>
        <v/>
      </c>
      <c r="Y375" s="34" t="str">
        <f t="shared" si="52"/>
        <v/>
      </c>
      <c r="Z375" s="35" t="str">
        <f t="shared" si="53"/>
        <v/>
      </c>
      <c r="AA375" s="36" t="str">
        <f t="shared" si="48"/>
        <v/>
      </c>
      <c r="AC375" s="41" t="str">
        <f>IF($B375="", "", IF(OR($B375&lt;'Intro &amp; Setup'!$BM$3, $B375&gt;'Intro &amp; Setup'!$BM$5), "X", ""))</f>
        <v/>
      </c>
      <c r="AE375" s="41" t="str">
        <f t="shared" si="49"/>
        <v/>
      </c>
      <c r="AG375" s="41" t="str">
        <f>IF($F375="", "", IF(COUNTIF('Intro &amp; Setup'!$T$17:$T$26, $F375)=0, "X", ""))</f>
        <v/>
      </c>
      <c r="AI375" s="41" t="str">
        <f t="shared" si="50"/>
        <v/>
      </c>
    </row>
    <row r="376" spans="1:35" x14ac:dyDescent="0.25">
      <c r="A376" s="21"/>
      <c r="B376" s="238"/>
      <c r="C376" s="239"/>
      <c r="D376" s="239"/>
      <c r="E376" s="239"/>
      <c r="F376" s="240"/>
      <c r="G376" s="239"/>
      <c r="H376" s="241"/>
      <c r="I376" s="21"/>
      <c r="L376" s="68" t="str">
        <f t="shared" si="51"/>
        <v/>
      </c>
      <c r="N376" s="71" t="str">
        <f>IF($L376="", "", IFERROR(INDEX('Intro &amp; Setup'!$J$23:$J$32, MATCH($L376, 'Intro &amp; Setup'!$B$23:$B$32, 0)), ""))</f>
        <v/>
      </c>
      <c r="O376" s="71" t="str">
        <f>IF($L376="", "", IFERROR(INDEX('Intro &amp; Setup'!$N$23:$N$32, MATCH($L376, 'Intro &amp; Setup'!$B$23:$B$32, 0)), ""))</f>
        <v/>
      </c>
      <c r="Q376" s="63" t="str">
        <f>IF($H376="", "", SUM($H$11:$H376))</f>
        <v/>
      </c>
      <c r="R376" s="28" t="str">
        <f>IF($L376="", "", SUMIF($L$11:$L376, $L376, $H$11:$H376))</f>
        <v/>
      </c>
      <c r="S376" s="27" t="str">
        <f>IF('Intro &amp; Setup'!$BM$13='Intro &amp; Setup'!$BM$12, $R376, $Q376)</f>
        <v/>
      </c>
      <c r="T376" s="28" t="str">
        <f t="shared" si="45"/>
        <v/>
      </c>
      <c r="U376" s="8" t="str">
        <f t="shared" si="46"/>
        <v/>
      </c>
      <c r="V376" s="28" t="str">
        <f>IF($T376="", "", $T376-SUM($V$11:$V375))</f>
        <v/>
      </c>
      <c r="W376" s="28" t="str">
        <f>IF($U376="", "", $U376-SUM($W$11:$W375))</f>
        <v/>
      </c>
      <c r="X376" s="28" t="str">
        <f t="shared" si="47"/>
        <v/>
      </c>
      <c r="Y376" s="34" t="str">
        <f t="shared" si="52"/>
        <v/>
      </c>
      <c r="Z376" s="35" t="str">
        <f t="shared" si="53"/>
        <v/>
      </c>
      <c r="AA376" s="36" t="str">
        <f t="shared" si="48"/>
        <v/>
      </c>
      <c r="AC376" s="41" t="str">
        <f>IF($B376="", "", IF(OR($B376&lt;'Intro &amp; Setup'!$BM$3, $B376&gt;'Intro &amp; Setup'!$BM$5), "X", ""))</f>
        <v/>
      </c>
      <c r="AE376" s="41" t="str">
        <f t="shared" si="49"/>
        <v/>
      </c>
      <c r="AG376" s="41" t="str">
        <f>IF($F376="", "", IF(COUNTIF('Intro &amp; Setup'!$T$17:$T$26, $F376)=0, "X", ""))</f>
        <v/>
      </c>
      <c r="AI376" s="41" t="str">
        <f t="shared" si="50"/>
        <v/>
      </c>
    </row>
    <row r="377" spans="1:35" x14ac:dyDescent="0.25">
      <c r="A377" s="21"/>
      <c r="B377" s="238"/>
      <c r="C377" s="239"/>
      <c r="D377" s="239"/>
      <c r="E377" s="239"/>
      <c r="F377" s="240"/>
      <c r="G377" s="239"/>
      <c r="H377" s="241"/>
      <c r="I377" s="21"/>
      <c r="L377" s="68" t="str">
        <f t="shared" si="51"/>
        <v/>
      </c>
      <c r="N377" s="71" t="str">
        <f>IF($L377="", "", IFERROR(INDEX('Intro &amp; Setup'!$J$23:$J$32, MATCH($L377, 'Intro &amp; Setup'!$B$23:$B$32, 0)), ""))</f>
        <v/>
      </c>
      <c r="O377" s="71" t="str">
        <f>IF($L377="", "", IFERROR(INDEX('Intro &amp; Setup'!$N$23:$N$32, MATCH($L377, 'Intro &amp; Setup'!$B$23:$B$32, 0)), ""))</f>
        <v/>
      </c>
      <c r="Q377" s="63" t="str">
        <f>IF($H377="", "", SUM($H$11:$H377))</f>
        <v/>
      </c>
      <c r="R377" s="28" t="str">
        <f>IF($L377="", "", SUMIF($L$11:$L377, $L377, $H$11:$H377))</f>
        <v/>
      </c>
      <c r="S377" s="27" t="str">
        <f>IF('Intro &amp; Setup'!$BM$13='Intro &amp; Setup'!$BM$12, $R377, $Q377)</f>
        <v/>
      </c>
      <c r="T377" s="28" t="str">
        <f t="shared" si="45"/>
        <v/>
      </c>
      <c r="U377" s="8" t="str">
        <f t="shared" si="46"/>
        <v/>
      </c>
      <c r="V377" s="28" t="str">
        <f>IF($T377="", "", $T377-SUM($V$11:$V376))</f>
        <v/>
      </c>
      <c r="W377" s="28" t="str">
        <f>IF($U377="", "", $U377-SUM($W$11:$W376))</f>
        <v/>
      </c>
      <c r="X377" s="28" t="str">
        <f t="shared" si="47"/>
        <v/>
      </c>
      <c r="Y377" s="34" t="str">
        <f t="shared" si="52"/>
        <v/>
      </c>
      <c r="Z377" s="35" t="str">
        <f t="shared" si="53"/>
        <v/>
      </c>
      <c r="AA377" s="36" t="str">
        <f t="shared" si="48"/>
        <v/>
      </c>
      <c r="AC377" s="41" t="str">
        <f>IF($B377="", "", IF(OR($B377&lt;'Intro &amp; Setup'!$BM$3, $B377&gt;'Intro &amp; Setup'!$BM$5), "X", ""))</f>
        <v/>
      </c>
      <c r="AE377" s="41" t="str">
        <f t="shared" si="49"/>
        <v/>
      </c>
      <c r="AG377" s="41" t="str">
        <f>IF($F377="", "", IF(COUNTIF('Intro &amp; Setup'!$T$17:$T$26, $F377)=0, "X", ""))</f>
        <v/>
      </c>
      <c r="AI377" s="41" t="str">
        <f t="shared" si="50"/>
        <v/>
      </c>
    </row>
    <row r="378" spans="1:35" x14ac:dyDescent="0.25">
      <c r="A378" s="21"/>
      <c r="B378" s="238"/>
      <c r="C378" s="239"/>
      <c r="D378" s="239"/>
      <c r="E378" s="239"/>
      <c r="F378" s="240"/>
      <c r="G378" s="239"/>
      <c r="H378" s="241"/>
      <c r="I378" s="21"/>
      <c r="L378" s="68" t="str">
        <f t="shared" si="51"/>
        <v/>
      </c>
      <c r="N378" s="71" t="str">
        <f>IF($L378="", "", IFERROR(INDEX('Intro &amp; Setup'!$J$23:$J$32, MATCH($L378, 'Intro &amp; Setup'!$B$23:$B$32, 0)), ""))</f>
        <v/>
      </c>
      <c r="O378" s="71" t="str">
        <f>IF($L378="", "", IFERROR(INDEX('Intro &amp; Setup'!$N$23:$N$32, MATCH($L378, 'Intro &amp; Setup'!$B$23:$B$32, 0)), ""))</f>
        <v/>
      </c>
      <c r="Q378" s="63" t="str">
        <f>IF($H378="", "", SUM($H$11:$H378))</f>
        <v/>
      </c>
      <c r="R378" s="28" t="str">
        <f>IF($L378="", "", SUMIF($L$11:$L378, $L378, $H$11:$H378))</f>
        <v/>
      </c>
      <c r="S378" s="27" t="str">
        <f>IF('Intro &amp; Setup'!$BM$13='Intro &amp; Setup'!$BM$12, $R378, $Q378)</f>
        <v/>
      </c>
      <c r="T378" s="28" t="str">
        <f t="shared" si="45"/>
        <v/>
      </c>
      <c r="U378" s="8" t="str">
        <f t="shared" si="46"/>
        <v/>
      </c>
      <c r="V378" s="28" t="str">
        <f>IF($T378="", "", $T378-SUM($V$11:$V377))</f>
        <v/>
      </c>
      <c r="W378" s="28" t="str">
        <f>IF($U378="", "", $U378-SUM($W$11:$W377))</f>
        <v/>
      </c>
      <c r="X378" s="28" t="str">
        <f t="shared" si="47"/>
        <v/>
      </c>
      <c r="Y378" s="34" t="str">
        <f t="shared" si="52"/>
        <v/>
      </c>
      <c r="Z378" s="35" t="str">
        <f t="shared" si="53"/>
        <v/>
      </c>
      <c r="AA378" s="36" t="str">
        <f t="shared" si="48"/>
        <v/>
      </c>
      <c r="AC378" s="41" t="str">
        <f>IF($B378="", "", IF(OR($B378&lt;'Intro &amp; Setup'!$BM$3, $B378&gt;'Intro &amp; Setup'!$BM$5), "X", ""))</f>
        <v/>
      </c>
      <c r="AE378" s="41" t="str">
        <f t="shared" si="49"/>
        <v/>
      </c>
      <c r="AG378" s="41" t="str">
        <f>IF($F378="", "", IF(COUNTIF('Intro &amp; Setup'!$T$17:$T$26, $F378)=0, "X", ""))</f>
        <v/>
      </c>
      <c r="AI378" s="41" t="str">
        <f t="shared" si="50"/>
        <v/>
      </c>
    </row>
    <row r="379" spans="1:35" x14ac:dyDescent="0.25">
      <c r="A379" s="21"/>
      <c r="B379" s="238"/>
      <c r="C379" s="239"/>
      <c r="D379" s="239"/>
      <c r="E379" s="239"/>
      <c r="F379" s="240"/>
      <c r="G379" s="239"/>
      <c r="H379" s="241"/>
      <c r="I379" s="21"/>
      <c r="L379" s="68" t="str">
        <f t="shared" si="51"/>
        <v/>
      </c>
      <c r="N379" s="71" t="str">
        <f>IF($L379="", "", IFERROR(INDEX('Intro &amp; Setup'!$J$23:$J$32, MATCH($L379, 'Intro &amp; Setup'!$B$23:$B$32, 0)), ""))</f>
        <v/>
      </c>
      <c r="O379" s="71" t="str">
        <f>IF($L379="", "", IFERROR(INDEX('Intro &amp; Setup'!$N$23:$N$32, MATCH($L379, 'Intro &amp; Setup'!$B$23:$B$32, 0)), ""))</f>
        <v/>
      </c>
      <c r="Q379" s="63" t="str">
        <f>IF($H379="", "", SUM($H$11:$H379))</f>
        <v/>
      </c>
      <c r="R379" s="28" t="str">
        <f>IF($L379="", "", SUMIF($L$11:$L379, $L379, $H$11:$H379))</f>
        <v/>
      </c>
      <c r="S379" s="27" t="str">
        <f>IF('Intro &amp; Setup'!$BM$13='Intro &amp; Setup'!$BM$12, $R379, $Q379)</f>
        <v/>
      </c>
      <c r="T379" s="28" t="str">
        <f t="shared" si="45"/>
        <v/>
      </c>
      <c r="U379" s="8" t="str">
        <f t="shared" si="46"/>
        <v/>
      </c>
      <c r="V379" s="28" t="str">
        <f>IF($T379="", "", $T379-SUM($V$11:$V378))</f>
        <v/>
      </c>
      <c r="W379" s="28" t="str">
        <f>IF($U379="", "", $U379-SUM($W$11:$W378))</f>
        <v/>
      </c>
      <c r="X379" s="28" t="str">
        <f t="shared" si="47"/>
        <v/>
      </c>
      <c r="Y379" s="34" t="str">
        <f t="shared" si="52"/>
        <v/>
      </c>
      <c r="Z379" s="35" t="str">
        <f t="shared" si="53"/>
        <v/>
      </c>
      <c r="AA379" s="36" t="str">
        <f t="shared" si="48"/>
        <v/>
      </c>
      <c r="AC379" s="41" t="str">
        <f>IF($B379="", "", IF(OR($B379&lt;'Intro &amp; Setup'!$BM$3, $B379&gt;'Intro &amp; Setup'!$BM$5), "X", ""))</f>
        <v/>
      </c>
      <c r="AE379" s="41" t="str">
        <f t="shared" si="49"/>
        <v/>
      </c>
      <c r="AG379" s="41" t="str">
        <f>IF($F379="", "", IF(COUNTIF('Intro &amp; Setup'!$T$17:$T$26, $F379)=0, "X", ""))</f>
        <v/>
      </c>
      <c r="AI379" s="41" t="str">
        <f t="shared" si="50"/>
        <v/>
      </c>
    </row>
    <row r="380" spans="1:35" x14ac:dyDescent="0.25">
      <c r="A380" s="21"/>
      <c r="B380" s="238"/>
      <c r="C380" s="239"/>
      <c r="D380" s="239"/>
      <c r="E380" s="239"/>
      <c r="F380" s="240"/>
      <c r="G380" s="239"/>
      <c r="H380" s="241"/>
      <c r="I380" s="21"/>
      <c r="L380" s="68" t="str">
        <f t="shared" si="51"/>
        <v/>
      </c>
      <c r="N380" s="71" t="str">
        <f>IF($L380="", "", IFERROR(INDEX('Intro &amp; Setup'!$J$23:$J$32, MATCH($L380, 'Intro &amp; Setup'!$B$23:$B$32, 0)), ""))</f>
        <v/>
      </c>
      <c r="O380" s="71" t="str">
        <f>IF($L380="", "", IFERROR(INDEX('Intro &amp; Setup'!$N$23:$N$32, MATCH($L380, 'Intro &amp; Setup'!$B$23:$B$32, 0)), ""))</f>
        <v/>
      </c>
      <c r="Q380" s="63" t="str">
        <f>IF($H380="", "", SUM($H$11:$H380))</f>
        <v/>
      </c>
      <c r="R380" s="28" t="str">
        <f>IF($L380="", "", SUMIF($L$11:$L380, $L380, $H$11:$H380))</f>
        <v/>
      </c>
      <c r="S380" s="27" t="str">
        <f>IF('Intro &amp; Setup'!$BM$13='Intro &amp; Setup'!$BM$12, $R380, $Q380)</f>
        <v/>
      </c>
      <c r="T380" s="28" t="str">
        <f t="shared" si="45"/>
        <v/>
      </c>
      <c r="U380" s="8" t="str">
        <f t="shared" si="46"/>
        <v/>
      </c>
      <c r="V380" s="28" t="str">
        <f>IF($T380="", "", $T380-SUM($V$11:$V379))</f>
        <v/>
      </c>
      <c r="W380" s="28" t="str">
        <f>IF($U380="", "", $U380-SUM($W$11:$W379))</f>
        <v/>
      </c>
      <c r="X380" s="28" t="str">
        <f t="shared" si="47"/>
        <v/>
      </c>
      <c r="Y380" s="34" t="str">
        <f t="shared" si="52"/>
        <v/>
      </c>
      <c r="Z380" s="35" t="str">
        <f t="shared" si="53"/>
        <v/>
      </c>
      <c r="AA380" s="36" t="str">
        <f t="shared" si="48"/>
        <v/>
      </c>
      <c r="AC380" s="41" t="str">
        <f>IF($B380="", "", IF(OR($B380&lt;'Intro &amp; Setup'!$BM$3, $B380&gt;'Intro &amp; Setup'!$BM$5), "X", ""))</f>
        <v/>
      </c>
      <c r="AE380" s="41" t="str">
        <f t="shared" si="49"/>
        <v/>
      </c>
      <c r="AG380" s="41" t="str">
        <f>IF($F380="", "", IF(COUNTIF('Intro &amp; Setup'!$T$17:$T$26, $F380)=0, "X", ""))</f>
        <v/>
      </c>
      <c r="AI380" s="41" t="str">
        <f t="shared" si="50"/>
        <v/>
      </c>
    </row>
    <row r="381" spans="1:35" x14ac:dyDescent="0.25">
      <c r="A381" s="21"/>
      <c r="B381" s="238"/>
      <c r="C381" s="239"/>
      <c r="D381" s="239"/>
      <c r="E381" s="239"/>
      <c r="F381" s="240"/>
      <c r="G381" s="239"/>
      <c r="H381" s="241"/>
      <c r="I381" s="21"/>
      <c r="L381" s="68" t="str">
        <f t="shared" si="51"/>
        <v/>
      </c>
      <c r="N381" s="71" t="str">
        <f>IF($L381="", "", IFERROR(INDEX('Intro &amp; Setup'!$J$23:$J$32, MATCH($L381, 'Intro &amp; Setup'!$B$23:$B$32, 0)), ""))</f>
        <v/>
      </c>
      <c r="O381" s="71" t="str">
        <f>IF($L381="", "", IFERROR(INDEX('Intro &amp; Setup'!$N$23:$N$32, MATCH($L381, 'Intro &amp; Setup'!$B$23:$B$32, 0)), ""))</f>
        <v/>
      </c>
      <c r="Q381" s="63" t="str">
        <f>IF($H381="", "", SUM($H$11:$H381))</f>
        <v/>
      </c>
      <c r="R381" s="28" t="str">
        <f>IF($L381="", "", SUMIF($L$11:$L381, $L381, $H$11:$H381))</f>
        <v/>
      </c>
      <c r="S381" s="27" t="str">
        <f>IF('Intro &amp; Setup'!$BM$13='Intro &amp; Setup'!$BM$12, $R381, $Q381)</f>
        <v/>
      </c>
      <c r="T381" s="28" t="str">
        <f t="shared" si="45"/>
        <v/>
      </c>
      <c r="U381" s="8" t="str">
        <f t="shared" si="46"/>
        <v/>
      </c>
      <c r="V381" s="28" t="str">
        <f>IF($T381="", "", $T381-SUM($V$11:$V380))</f>
        <v/>
      </c>
      <c r="W381" s="28" t="str">
        <f>IF($U381="", "", $U381-SUM($W$11:$W380))</f>
        <v/>
      </c>
      <c r="X381" s="28" t="str">
        <f t="shared" si="47"/>
        <v/>
      </c>
      <c r="Y381" s="34" t="str">
        <f t="shared" si="52"/>
        <v/>
      </c>
      <c r="Z381" s="35" t="str">
        <f t="shared" si="53"/>
        <v/>
      </c>
      <c r="AA381" s="36" t="str">
        <f t="shared" si="48"/>
        <v/>
      </c>
      <c r="AC381" s="41" t="str">
        <f>IF($B381="", "", IF(OR($B381&lt;'Intro &amp; Setup'!$BM$3, $B381&gt;'Intro &amp; Setup'!$BM$5), "X", ""))</f>
        <v/>
      </c>
      <c r="AE381" s="41" t="str">
        <f t="shared" si="49"/>
        <v/>
      </c>
      <c r="AG381" s="41" t="str">
        <f>IF($F381="", "", IF(COUNTIF('Intro &amp; Setup'!$T$17:$T$26, $F381)=0, "X", ""))</f>
        <v/>
      </c>
      <c r="AI381" s="41" t="str">
        <f t="shared" si="50"/>
        <v/>
      </c>
    </row>
    <row r="382" spans="1:35" x14ac:dyDescent="0.25">
      <c r="A382" s="21"/>
      <c r="B382" s="238"/>
      <c r="C382" s="239"/>
      <c r="D382" s="239"/>
      <c r="E382" s="239"/>
      <c r="F382" s="240"/>
      <c r="G382" s="239"/>
      <c r="H382" s="241"/>
      <c r="I382" s="21"/>
      <c r="L382" s="68" t="str">
        <f t="shared" si="51"/>
        <v/>
      </c>
      <c r="N382" s="71" t="str">
        <f>IF($L382="", "", IFERROR(INDEX('Intro &amp; Setup'!$J$23:$J$32, MATCH($L382, 'Intro &amp; Setup'!$B$23:$B$32, 0)), ""))</f>
        <v/>
      </c>
      <c r="O382" s="71" t="str">
        <f>IF($L382="", "", IFERROR(INDEX('Intro &amp; Setup'!$N$23:$N$32, MATCH($L382, 'Intro &amp; Setup'!$B$23:$B$32, 0)), ""))</f>
        <v/>
      </c>
      <c r="Q382" s="63" t="str">
        <f>IF($H382="", "", SUM($H$11:$H382))</f>
        <v/>
      </c>
      <c r="R382" s="28" t="str">
        <f>IF($L382="", "", SUMIF($L$11:$L382, $L382, $H$11:$H382))</f>
        <v/>
      </c>
      <c r="S382" s="27" t="str">
        <f>IF('Intro &amp; Setup'!$BM$13='Intro &amp; Setup'!$BM$12, $R382, $Q382)</f>
        <v/>
      </c>
      <c r="T382" s="28" t="str">
        <f t="shared" si="45"/>
        <v/>
      </c>
      <c r="U382" s="8" t="str">
        <f t="shared" si="46"/>
        <v/>
      </c>
      <c r="V382" s="28" t="str">
        <f>IF($T382="", "", $T382-SUM($V$11:$V381))</f>
        <v/>
      </c>
      <c r="W382" s="28" t="str">
        <f>IF($U382="", "", $U382-SUM($W$11:$W381))</f>
        <v/>
      </c>
      <c r="X382" s="28" t="str">
        <f t="shared" si="47"/>
        <v/>
      </c>
      <c r="Y382" s="34" t="str">
        <f t="shared" si="52"/>
        <v/>
      </c>
      <c r="Z382" s="35" t="str">
        <f t="shared" si="53"/>
        <v/>
      </c>
      <c r="AA382" s="36" t="str">
        <f t="shared" si="48"/>
        <v/>
      </c>
      <c r="AC382" s="41" t="str">
        <f>IF($B382="", "", IF(OR($B382&lt;'Intro &amp; Setup'!$BM$3, $B382&gt;'Intro &amp; Setup'!$BM$5), "X", ""))</f>
        <v/>
      </c>
      <c r="AE382" s="41" t="str">
        <f t="shared" si="49"/>
        <v/>
      </c>
      <c r="AG382" s="41" t="str">
        <f>IF($F382="", "", IF(COUNTIF('Intro &amp; Setup'!$T$17:$T$26, $F382)=0, "X", ""))</f>
        <v/>
      </c>
      <c r="AI382" s="41" t="str">
        <f t="shared" si="50"/>
        <v/>
      </c>
    </row>
    <row r="383" spans="1:35" x14ac:dyDescent="0.25">
      <c r="A383" s="21"/>
      <c r="B383" s="238"/>
      <c r="C383" s="239"/>
      <c r="D383" s="239"/>
      <c r="E383" s="239"/>
      <c r="F383" s="240"/>
      <c r="G383" s="239"/>
      <c r="H383" s="241"/>
      <c r="I383" s="21"/>
      <c r="L383" s="68" t="str">
        <f t="shared" si="51"/>
        <v/>
      </c>
      <c r="N383" s="71" t="str">
        <f>IF($L383="", "", IFERROR(INDEX('Intro &amp; Setup'!$J$23:$J$32, MATCH($L383, 'Intro &amp; Setup'!$B$23:$B$32, 0)), ""))</f>
        <v/>
      </c>
      <c r="O383" s="71" t="str">
        <f>IF($L383="", "", IFERROR(INDEX('Intro &amp; Setup'!$N$23:$N$32, MATCH($L383, 'Intro &amp; Setup'!$B$23:$B$32, 0)), ""))</f>
        <v/>
      </c>
      <c r="Q383" s="63" t="str">
        <f>IF($H383="", "", SUM($H$11:$H383))</f>
        <v/>
      </c>
      <c r="R383" s="28" t="str">
        <f>IF($L383="", "", SUMIF($L$11:$L383, $L383, $H$11:$H383))</f>
        <v/>
      </c>
      <c r="S383" s="27" t="str">
        <f>IF('Intro &amp; Setup'!$BM$13='Intro &amp; Setup'!$BM$12, $R383, $Q383)</f>
        <v/>
      </c>
      <c r="T383" s="28" t="str">
        <f t="shared" si="45"/>
        <v/>
      </c>
      <c r="U383" s="8" t="str">
        <f t="shared" si="46"/>
        <v/>
      </c>
      <c r="V383" s="28" t="str">
        <f>IF($T383="", "", $T383-SUM($V$11:$V382))</f>
        <v/>
      </c>
      <c r="W383" s="28" t="str">
        <f>IF($U383="", "", $U383-SUM($W$11:$W382))</f>
        <v/>
      </c>
      <c r="X383" s="28" t="str">
        <f t="shared" si="47"/>
        <v/>
      </c>
      <c r="Y383" s="34" t="str">
        <f t="shared" si="52"/>
        <v/>
      </c>
      <c r="Z383" s="35" t="str">
        <f t="shared" si="53"/>
        <v/>
      </c>
      <c r="AA383" s="36" t="str">
        <f t="shared" si="48"/>
        <v/>
      </c>
      <c r="AC383" s="41" t="str">
        <f>IF($B383="", "", IF(OR($B383&lt;'Intro &amp; Setup'!$BM$3, $B383&gt;'Intro &amp; Setup'!$BM$5), "X", ""))</f>
        <v/>
      </c>
      <c r="AE383" s="41" t="str">
        <f t="shared" si="49"/>
        <v/>
      </c>
      <c r="AG383" s="41" t="str">
        <f>IF($F383="", "", IF(COUNTIF('Intro &amp; Setup'!$T$17:$T$26, $F383)=0, "X", ""))</f>
        <v/>
      </c>
      <c r="AI383" s="41" t="str">
        <f t="shared" si="50"/>
        <v/>
      </c>
    </row>
    <row r="384" spans="1:35" x14ac:dyDescent="0.25">
      <c r="A384" s="21"/>
      <c r="B384" s="238"/>
      <c r="C384" s="239"/>
      <c r="D384" s="239"/>
      <c r="E384" s="239"/>
      <c r="F384" s="240"/>
      <c r="G384" s="239"/>
      <c r="H384" s="241"/>
      <c r="I384" s="21"/>
      <c r="L384" s="68" t="str">
        <f t="shared" si="51"/>
        <v/>
      </c>
      <c r="N384" s="71" t="str">
        <f>IF($L384="", "", IFERROR(INDEX('Intro &amp; Setup'!$J$23:$J$32, MATCH($L384, 'Intro &amp; Setup'!$B$23:$B$32, 0)), ""))</f>
        <v/>
      </c>
      <c r="O384" s="71" t="str">
        <f>IF($L384="", "", IFERROR(INDEX('Intro &amp; Setup'!$N$23:$N$32, MATCH($L384, 'Intro &amp; Setup'!$B$23:$B$32, 0)), ""))</f>
        <v/>
      </c>
      <c r="Q384" s="63" t="str">
        <f>IF($H384="", "", SUM($H$11:$H384))</f>
        <v/>
      </c>
      <c r="R384" s="28" t="str">
        <f>IF($L384="", "", SUMIF($L$11:$L384, $L384, $H$11:$H384))</f>
        <v/>
      </c>
      <c r="S384" s="27" t="str">
        <f>IF('Intro &amp; Setup'!$BM$13='Intro &amp; Setup'!$BM$12, $R384, $Q384)</f>
        <v/>
      </c>
      <c r="T384" s="28" t="str">
        <f t="shared" si="45"/>
        <v/>
      </c>
      <c r="U384" s="8" t="str">
        <f t="shared" si="46"/>
        <v/>
      </c>
      <c r="V384" s="28" t="str">
        <f>IF($T384="", "", $T384-SUM($V$11:$V383))</f>
        <v/>
      </c>
      <c r="W384" s="28" t="str">
        <f>IF($U384="", "", $U384-SUM($W$11:$W383))</f>
        <v/>
      </c>
      <c r="X384" s="28" t="str">
        <f t="shared" si="47"/>
        <v/>
      </c>
      <c r="Y384" s="34" t="str">
        <f t="shared" si="52"/>
        <v/>
      </c>
      <c r="Z384" s="35" t="str">
        <f t="shared" si="53"/>
        <v/>
      </c>
      <c r="AA384" s="36" t="str">
        <f t="shared" si="48"/>
        <v/>
      </c>
      <c r="AC384" s="41" t="str">
        <f>IF($B384="", "", IF(OR($B384&lt;'Intro &amp; Setup'!$BM$3, $B384&gt;'Intro &amp; Setup'!$BM$5), "X", ""))</f>
        <v/>
      </c>
      <c r="AE384" s="41" t="str">
        <f t="shared" si="49"/>
        <v/>
      </c>
      <c r="AG384" s="41" t="str">
        <f>IF($F384="", "", IF(COUNTIF('Intro &amp; Setup'!$T$17:$T$26, $F384)=0, "X", ""))</f>
        <v/>
      </c>
      <c r="AI384" s="41" t="str">
        <f t="shared" si="50"/>
        <v/>
      </c>
    </row>
    <row r="385" spans="1:35" x14ac:dyDescent="0.25">
      <c r="A385" s="21"/>
      <c r="B385" s="238"/>
      <c r="C385" s="239"/>
      <c r="D385" s="239"/>
      <c r="E385" s="239"/>
      <c r="F385" s="240"/>
      <c r="G385" s="239"/>
      <c r="H385" s="241"/>
      <c r="I385" s="21"/>
      <c r="L385" s="68" t="str">
        <f t="shared" si="51"/>
        <v/>
      </c>
      <c r="N385" s="71" t="str">
        <f>IF($L385="", "", IFERROR(INDEX('Intro &amp; Setup'!$J$23:$J$32, MATCH($L385, 'Intro &amp; Setup'!$B$23:$B$32, 0)), ""))</f>
        <v/>
      </c>
      <c r="O385" s="71" t="str">
        <f>IF($L385="", "", IFERROR(INDEX('Intro &amp; Setup'!$N$23:$N$32, MATCH($L385, 'Intro &amp; Setup'!$B$23:$B$32, 0)), ""))</f>
        <v/>
      </c>
      <c r="Q385" s="63" t="str">
        <f>IF($H385="", "", SUM($H$11:$H385))</f>
        <v/>
      </c>
      <c r="R385" s="28" t="str">
        <f>IF($L385="", "", SUMIF($L$11:$L385, $L385, $H$11:$H385))</f>
        <v/>
      </c>
      <c r="S385" s="27" t="str">
        <f>IF('Intro &amp; Setup'!$BM$13='Intro &amp; Setup'!$BM$12, $R385, $Q385)</f>
        <v/>
      </c>
      <c r="T385" s="28" t="str">
        <f t="shared" si="45"/>
        <v/>
      </c>
      <c r="U385" s="8" t="str">
        <f t="shared" si="46"/>
        <v/>
      </c>
      <c r="V385" s="28" t="str">
        <f>IF($T385="", "", $T385-SUM($V$11:$V384))</f>
        <v/>
      </c>
      <c r="W385" s="28" t="str">
        <f>IF($U385="", "", $U385-SUM($W$11:$W384))</f>
        <v/>
      </c>
      <c r="X385" s="28" t="str">
        <f t="shared" si="47"/>
        <v/>
      </c>
      <c r="Y385" s="34" t="str">
        <f t="shared" si="52"/>
        <v/>
      </c>
      <c r="Z385" s="35" t="str">
        <f t="shared" si="53"/>
        <v/>
      </c>
      <c r="AA385" s="36" t="str">
        <f t="shared" si="48"/>
        <v/>
      </c>
      <c r="AC385" s="41" t="str">
        <f>IF($B385="", "", IF(OR($B385&lt;'Intro &amp; Setup'!$BM$3, $B385&gt;'Intro &amp; Setup'!$BM$5), "X", ""))</f>
        <v/>
      </c>
      <c r="AE385" s="41" t="str">
        <f t="shared" si="49"/>
        <v/>
      </c>
      <c r="AG385" s="41" t="str">
        <f>IF($F385="", "", IF(COUNTIF('Intro &amp; Setup'!$T$17:$T$26, $F385)=0, "X", ""))</f>
        <v/>
      </c>
      <c r="AI385" s="41" t="str">
        <f t="shared" si="50"/>
        <v/>
      </c>
    </row>
    <row r="386" spans="1:35" x14ac:dyDescent="0.25">
      <c r="A386" s="21"/>
      <c r="B386" s="238"/>
      <c r="C386" s="239"/>
      <c r="D386" s="239"/>
      <c r="E386" s="239"/>
      <c r="F386" s="240"/>
      <c r="G386" s="239"/>
      <c r="H386" s="241"/>
      <c r="I386" s="21"/>
      <c r="L386" s="68" t="str">
        <f t="shared" si="51"/>
        <v/>
      </c>
      <c r="N386" s="71" t="str">
        <f>IF($L386="", "", IFERROR(INDEX('Intro &amp; Setup'!$J$23:$J$32, MATCH($L386, 'Intro &amp; Setup'!$B$23:$B$32, 0)), ""))</f>
        <v/>
      </c>
      <c r="O386" s="71" t="str">
        <f>IF($L386="", "", IFERROR(INDEX('Intro &amp; Setup'!$N$23:$N$32, MATCH($L386, 'Intro &amp; Setup'!$B$23:$B$32, 0)), ""))</f>
        <v/>
      </c>
      <c r="Q386" s="63" t="str">
        <f>IF($H386="", "", SUM($H$11:$H386))</f>
        <v/>
      </c>
      <c r="R386" s="28" t="str">
        <f>IF($L386="", "", SUMIF($L$11:$L386, $L386, $H$11:$H386))</f>
        <v/>
      </c>
      <c r="S386" s="27" t="str">
        <f>IF('Intro &amp; Setup'!$BM$13='Intro &amp; Setup'!$BM$12, $R386, $Q386)</f>
        <v/>
      </c>
      <c r="T386" s="28" t="str">
        <f t="shared" si="45"/>
        <v/>
      </c>
      <c r="U386" s="8" t="str">
        <f t="shared" si="46"/>
        <v/>
      </c>
      <c r="V386" s="28" t="str">
        <f>IF($T386="", "", $T386-SUM($V$11:$V385))</f>
        <v/>
      </c>
      <c r="W386" s="28" t="str">
        <f>IF($U386="", "", $U386-SUM($W$11:$W385))</f>
        <v/>
      </c>
      <c r="X386" s="28" t="str">
        <f t="shared" si="47"/>
        <v/>
      </c>
      <c r="Y386" s="34" t="str">
        <f t="shared" si="52"/>
        <v/>
      </c>
      <c r="Z386" s="35" t="str">
        <f t="shared" si="53"/>
        <v/>
      </c>
      <c r="AA386" s="36" t="str">
        <f t="shared" si="48"/>
        <v/>
      </c>
      <c r="AC386" s="41" t="str">
        <f>IF($B386="", "", IF(OR($B386&lt;'Intro &amp; Setup'!$BM$3, $B386&gt;'Intro &amp; Setup'!$BM$5), "X", ""))</f>
        <v/>
      </c>
      <c r="AE386" s="41" t="str">
        <f t="shared" si="49"/>
        <v/>
      </c>
      <c r="AG386" s="41" t="str">
        <f>IF($F386="", "", IF(COUNTIF('Intro &amp; Setup'!$T$17:$T$26, $F386)=0, "X", ""))</f>
        <v/>
      </c>
      <c r="AI386" s="41" t="str">
        <f t="shared" si="50"/>
        <v/>
      </c>
    </row>
    <row r="387" spans="1:35" x14ac:dyDescent="0.25">
      <c r="A387" s="21"/>
      <c r="B387" s="238"/>
      <c r="C387" s="239"/>
      <c r="D387" s="239"/>
      <c r="E387" s="239"/>
      <c r="F387" s="240"/>
      <c r="G387" s="239"/>
      <c r="H387" s="241"/>
      <c r="I387" s="21"/>
      <c r="L387" s="68" t="str">
        <f t="shared" si="51"/>
        <v/>
      </c>
      <c r="N387" s="71" t="str">
        <f>IF($L387="", "", IFERROR(INDEX('Intro &amp; Setup'!$J$23:$J$32, MATCH($L387, 'Intro &amp; Setup'!$B$23:$B$32, 0)), ""))</f>
        <v/>
      </c>
      <c r="O387" s="71" t="str">
        <f>IF($L387="", "", IFERROR(INDEX('Intro &amp; Setup'!$N$23:$N$32, MATCH($L387, 'Intro &amp; Setup'!$B$23:$B$32, 0)), ""))</f>
        <v/>
      </c>
      <c r="Q387" s="63" t="str">
        <f>IF($H387="", "", SUM($H$11:$H387))</f>
        <v/>
      </c>
      <c r="R387" s="28" t="str">
        <f>IF($L387="", "", SUMIF($L$11:$L387, $L387, $H$11:$H387))</f>
        <v/>
      </c>
      <c r="S387" s="27" t="str">
        <f>IF('Intro &amp; Setup'!$BM$13='Intro &amp; Setup'!$BM$12, $R387, $Q387)</f>
        <v/>
      </c>
      <c r="T387" s="28" t="str">
        <f t="shared" si="45"/>
        <v/>
      </c>
      <c r="U387" s="8" t="str">
        <f t="shared" si="46"/>
        <v/>
      </c>
      <c r="V387" s="28" t="str">
        <f>IF($T387="", "", $T387-SUM($V$11:$V386))</f>
        <v/>
      </c>
      <c r="W387" s="28" t="str">
        <f>IF($U387="", "", $U387-SUM($W$11:$W386))</f>
        <v/>
      </c>
      <c r="X387" s="28" t="str">
        <f t="shared" si="47"/>
        <v/>
      </c>
      <c r="Y387" s="34" t="str">
        <f t="shared" si="52"/>
        <v/>
      </c>
      <c r="Z387" s="35" t="str">
        <f t="shared" si="53"/>
        <v/>
      </c>
      <c r="AA387" s="36" t="str">
        <f t="shared" si="48"/>
        <v/>
      </c>
      <c r="AC387" s="41" t="str">
        <f>IF($B387="", "", IF(OR($B387&lt;'Intro &amp; Setup'!$BM$3, $B387&gt;'Intro &amp; Setup'!$BM$5), "X", ""))</f>
        <v/>
      </c>
      <c r="AE387" s="41" t="str">
        <f t="shared" si="49"/>
        <v/>
      </c>
      <c r="AG387" s="41" t="str">
        <f>IF($F387="", "", IF(COUNTIF('Intro &amp; Setup'!$T$17:$T$26, $F387)=0, "X", ""))</f>
        <v/>
      </c>
      <c r="AI387" s="41" t="str">
        <f t="shared" si="50"/>
        <v/>
      </c>
    </row>
    <row r="388" spans="1:35" x14ac:dyDescent="0.25">
      <c r="A388" s="21"/>
      <c r="B388" s="238"/>
      <c r="C388" s="239"/>
      <c r="D388" s="239"/>
      <c r="E388" s="239"/>
      <c r="F388" s="240"/>
      <c r="G388" s="239"/>
      <c r="H388" s="241"/>
      <c r="I388" s="21"/>
      <c r="L388" s="68" t="str">
        <f t="shared" si="51"/>
        <v/>
      </c>
      <c r="N388" s="71" t="str">
        <f>IF($L388="", "", IFERROR(INDEX('Intro &amp; Setup'!$J$23:$J$32, MATCH($L388, 'Intro &amp; Setup'!$B$23:$B$32, 0)), ""))</f>
        <v/>
      </c>
      <c r="O388" s="71" t="str">
        <f>IF($L388="", "", IFERROR(INDEX('Intro &amp; Setup'!$N$23:$N$32, MATCH($L388, 'Intro &amp; Setup'!$B$23:$B$32, 0)), ""))</f>
        <v/>
      </c>
      <c r="Q388" s="63" t="str">
        <f>IF($H388="", "", SUM($H$11:$H388))</f>
        <v/>
      </c>
      <c r="R388" s="28" t="str">
        <f>IF($L388="", "", SUMIF($L$11:$L388, $L388, $H$11:$H388))</f>
        <v/>
      </c>
      <c r="S388" s="27" t="str">
        <f>IF('Intro &amp; Setup'!$BM$13='Intro &amp; Setup'!$BM$12, $R388, $Q388)</f>
        <v/>
      </c>
      <c r="T388" s="28" t="str">
        <f t="shared" si="45"/>
        <v/>
      </c>
      <c r="U388" s="8" t="str">
        <f t="shared" si="46"/>
        <v/>
      </c>
      <c r="V388" s="28" t="str">
        <f>IF($T388="", "", $T388-SUM($V$11:$V387))</f>
        <v/>
      </c>
      <c r="W388" s="28" t="str">
        <f>IF($U388="", "", $U388-SUM($W$11:$W387))</f>
        <v/>
      </c>
      <c r="X388" s="28" t="str">
        <f t="shared" si="47"/>
        <v/>
      </c>
      <c r="Y388" s="34" t="str">
        <f t="shared" si="52"/>
        <v/>
      </c>
      <c r="Z388" s="35" t="str">
        <f t="shared" si="53"/>
        <v/>
      </c>
      <c r="AA388" s="36" t="str">
        <f t="shared" si="48"/>
        <v/>
      </c>
      <c r="AC388" s="41" t="str">
        <f>IF($B388="", "", IF(OR($B388&lt;'Intro &amp; Setup'!$BM$3, $B388&gt;'Intro &amp; Setup'!$BM$5), "X", ""))</f>
        <v/>
      </c>
      <c r="AE388" s="41" t="str">
        <f t="shared" si="49"/>
        <v/>
      </c>
      <c r="AG388" s="41" t="str">
        <f>IF($F388="", "", IF(COUNTIF('Intro &amp; Setup'!$T$17:$T$26, $F388)=0, "X", ""))</f>
        <v/>
      </c>
      <c r="AI388" s="41" t="str">
        <f t="shared" si="50"/>
        <v/>
      </c>
    </row>
    <row r="389" spans="1:35" x14ac:dyDescent="0.25">
      <c r="A389" s="21"/>
      <c r="B389" s="238"/>
      <c r="C389" s="239"/>
      <c r="D389" s="239"/>
      <c r="E389" s="239"/>
      <c r="F389" s="240"/>
      <c r="G389" s="239"/>
      <c r="H389" s="241"/>
      <c r="I389" s="21"/>
      <c r="L389" s="68" t="str">
        <f t="shared" si="51"/>
        <v/>
      </c>
      <c r="N389" s="71" t="str">
        <f>IF($L389="", "", IFERROR(INDEX('Intro &amp; Setup'!$J$23:$J$32, MATCH($L389, 'Intro &amp; Setup'!$B$23:$B$32, 0)), ""))</f>
        <v/>
      </c>
      <c r="O389" s="71" t="str">
        <f>IF($L389="", "", IFERROR(INDEX('Intro &amp; Setup'!$N$23:$N$32, MATCH($L389, 'Intro &amp; Setup'!$B$23:$B$32, 0)), ""))</f>
        <v/>
      </c>
      <c r="Q389" s="63" t="str">
        <f>IF($H389="", "", SUM($H$11:$H389))</f>
        <v/>
      </c>
      <c r="R389" s="28" t="str">
        <f>IF($L389="", "", SUMIF($L$11:$L389, $L389, $H$11:$H389))</f>
        <v/>
      </c>
      <c r="S389" s="27" t="str">
        <f>IF('Intro &amp; Setup'!$BM$13='Intro &amp; Setup'!$BM$12, $R389, $Q389)</f>
        <v/>
      </c>
      <c r="T389" s="28" t="str">
        <f t="shared" si="45"/>
        <v/>
      </c>
      <c r="U389" s="8" t="str">
        <f t="shared" si="46"/>
        <v/>
      </c>
      <c r="V389" s="28" t="str">
        <f>IF($T389="", "", $T389-SUM($V$11:$V388))</f>
        <v/>
      </c>
      <c r="W389" s="28" t="str">
        <f>IF($U389="", "", $U389-SUM($W$11:$W388))</f>
        <v/>
      </c>
      <c r="X389" s="28" t="str">
        <f t="shared" si="47"/>
        <v/>
      </c>
      <c r="Y389" s="34" t="str">
        <f t="shared" si="52"/>
        <v/>
      </c>
      <c r="Z389" s="35" t="str">
        <f t="shared" si="53"/>
        <v/>
      </c>
      <c r="AA389" s="36" t="str">
        <f t="shared" si="48"/>
        <v/>
      </c>
      <c r="AC389" s="41" t="str">
        <f>IF($B389="", "", IF(OR($B389&lt;'Intro &amp; Setup'!$BM$3, $B389&gt;'Intro &amp; Setup'!$BM$5), "X", ""))</f>
        <v/>
      </c>
      <c r="AE389" s="41" t="str">
        <f t="shared" si="49"/>
        <v/>
      </c>
      <c r="AG389" s="41" t="str">
        <f>IF($F389="", "", IF(COUNTIF('Intro &amp; Setup'!$T$17:$T$26, $F389)=0, "X", ""))</f>
        <v/>
      </c>
      <c r="AI389" s="41" t="str">
        <f t="shared" si="50"/>
        <v/>
      </c>
    </row>
    <row r="390" spans="1:35" x14ac:dyDescent="0.25">
      <c r="A390" s="21"/>
      <c r="B390" s="238"/>
      <c r="C390" s="239"/>
      <c r="D390" s="239"/>
      <c r="E390" s="239"/>
      <c r="F390" s="240"/>
      <c r="G390" s="239"/>
      <c r="H390" s="241"/>
      <c r="I390" s="21"/>
      <c r="L390" s="68" t="str">
        <f t="shared" si="51"/>
        <v/>
      </c>
      <c r="N390" s="71" t="str">
        <f>IF($L390="", "", IFERROR(INDEX('Intro &amp; Setup'!$J$23:$J$32, MATCH($L390, 'Intro &amp; Setup'!$B$23:$B$32, 0)), ""))</f>
        <v/>
      </c>
      <c r="O390" s="71" t="str">
        <f>IF($L390="", "", IFERROR(INDEX('Intro &amp; Setup'!$N$23:$N$32, MATCH($L390, 'Intro &amp; Setup'!$B$23:$B$32, 0)), ""))</f>
        <v/>
      </c>
      <c r="Q390" s="63" t="str">
        <f>IF($H390="", "", SUM($H$11:$H390))</f>
        <v/>
      </c>
      <c r="R390" s="28" t="str">
        <f>IF($L390="", "", SUMIF($L$11:$L390, $L390, $H$11:$H390))</f>
        <v/>
      </c>
      <c r="S390" s="27" t="str">
        <f>IF('Intro &amp; Setup'!$BM$13='Intro &amp; Setup'!$BM$12, $R390, $Q390)</f>
        <v/>
      </c>
      <c r="T390" s="28" t="str">
        <f t="shared" si="45"/>
        <v/>
      </c>
      <c r="U390" s="8" t="str">
        <f t="shared" si="46"/>
        <v/>
      </c>
      <c r="V390" s="28" t="str">
        <f>IF($T390="", "", $T390-SUM($V$11:$V389))</f>
        <v/>
      </c>
      <c r="W390" s="28" t="str">
        <f>IF($U390="", "", $U390-SUM($W$11:$W389))</f>
        <v/>
      </c>
      <c r="X390" s="28" t="str">
        <f t="shared" si="47"/>
        <v/>
      </c>
      <c r="Y390" s="34" t="str">
        <f t="shared" si="52"/>
        <v/>
      </c>
      <c r="Z390" s="35" t="str">
        <f t="shared" si="53"/>
        <v/>
      </c>
      <c r="AA390" s="36" t="str">
        <f t="shared" si="48"/>
        <v/>
      </c>
      <c r="AC390" s="41" t="str">
        <f>IF($B390="", "", IF(OR($B390&lt;'Intro &amp; Setup'!$BM$3, $B390&gt;'Intro &amp; Setup'!$BM$5), "X", ""))</f>
        <v/>
      </c>
      <c r="AE390" s="41" t="str">
        <f t="shared" si="49"/>
        <v/>
      </c>
      <c r="AG390" s="41" t="str">
        <f>IF($F390="", "", IF(COUNTIF('Intro &amp; Setup'!$T$17:$T$26, $F390)=0, "X", ""))</f>
        <v/>
      </c>
      <c r="AI390" s="41" t="str">
        <f t="shared" si="50"/>
        <v/>
      </c>
    </row>
    <row r="391" spans="1:35" x14ac:dyDescent="0.25">
      <c r="A391" s="21"/>
      <c r="B391" s="238"/>
      <c r="C391" s="239"/>
      <c r="D391" s="239"/>
      <c r="E391" s="239"/>
      <c r="F391" s="240"/>
      <c r="G391" s="239"/>
      <c r="H391" s="241"/>
      <c r="I391" s="21"/>
      <c r="L391" s="68" t="str">
        <f t="shared" si="51"/>
        <v/>
      </c>
      <c r="N391" s="71" t="str">
        <f>IF($L391="", "", IFERROR(INDEX('Intro &amp; Setup'!$J$23:$J$32, MATCH($L391, 'Intro &amp; Setup'!$B$23:$B$32, 0)), ""))</f>
        <v/>
      </c>
      <c r="O391" s="71" t="str">
        <f>IF($L391="", "", IFERROR(INDEX('Intro &amp; Setup'!$N$23:$N$32, MATCH($L391, 'Intro &amp; Setup'!$B$23:$B$32, 0)), ""))</f>
        <v/>
      </c>
      <c r="Q391" s="63" t="str">
        <f>IF($H391="", "", SUM($H$11:$H391))</f>
        <v/>
      </c>
      <c r="R391" s="28" t="str">
        <f>IF($L391="", "", SUMIF($L$11:$L391, $L391, $H$11:$H391))</f>
        <v/>
      </c>
      <c r="S391" s="27" t="str">
        <f>IF('Intro &amp; Setup'!$BM$13='Intro &amp; Setup'!$BM$12, $R391, $Q391)</f>
        <v/>
      </c>
      <c r="T391" s="28" t="str">
        <f t="shared" si="45"/>
        <v/>
      </c>
      <c r="U391" s="8" t="str">
        <f t="shared" si="46"/>
        <v/>
      </c>
      <c r="V391" s="28" t="str">
        <f>IF($T391="", "", $T391-SUM($V$11:$V390))</f>
        <v/>
      </c>
      <c r="W391" s="28" t="str">
        <f>IF($U391="", "", $U391-SUM($W$11:$W390))</f>
        <v/>
      </c>
      <c r="X391" s="28" t="str">
        <f t="shared" si="47"/>
        <v/>
      </c>
      <c r="Y391" s="34" t="str">
        <f t="shared" si="52"/>
        <v/>
      </c>
      <c r="Z391" s="35" t="str">
        <f t="shared" si="53"/>
        <v/>
      </c>
      <c r="AA391" s="36" t="str">
        <f t="shared" si="48"/>
        <v/>
      </c>
      <c r="AC391" s="41" t="str">
        <f>IF($B391="", "", IF(OR($B391&lt;'Intro &amp; Setup'!$BM$3, $B391&gt;'Intro &amp; Setup'!$BM$5), "X", ""))</f>
        <v/>
      </c>
      <c r="AE391" s="41" t="str">
        <f t="shared" si="49"/>
        <v/>
      </c>
      <c r="AG391" s="41" t="str">
        <f>IF($F391="", "", IF(COUNTIF('Intro &amp; Setup'!$T$17:$T$26, $F391)=0, "X", ""))</f>
        <v/>
      </c>
      <c r="AI391" s="41" t="str">
        <f t="shared" si="50"/>
        <v/>
      </c>
    </row>
    <row r="392" spans="1:35" x14ac:dyDescent="0.25">
      <c r="A392" s="21"/>
      <c r="B392" s="238"/>
      <c r="C392" s="239"/>
      <c r="D392" s="239"/>
      <c r="E392" s="239"/>
      <c r="F392" s="240"/>
      <c r="G392" s="239"/>
      <c r="H392" s="241"/>
      <c r="I392" s="21"/>
      <c r="L392" s="68" t="str">
        <f t="shared" si="51"/>
        <v/>
      </c>
      <c r="N392" s="71" t="str">
        <f>IF($L392="", "", IFERROR(INDEX('Intro &amp; Setup'!$J$23:$J$32, MATCH($L392, 'Intro &amp; Setup'!$B$23:$B$32, 0)), ""))</f>
        <v/>
      </c>
      <c r="O392" s="71" t="str">
        <f>IF($L392="", "", IFERROR(INDEX('Intro &amp; Setup'!$N$23:$N$32, MATCH($L392, 'Intro &amp; Setup'!$B$23:$B$32, 0)), ""))</f>
        <v/>
      </c>
      <c r="Q392" s="63" t="str">
        <f>IF($H392="", "", SUM($H$11:$H392))</f>
        <v/>
      </c>
      <c r="R392" s="28" t="str">
        <f>IF($L392="", "", SUMIF($L$11:$L392, $L392, $H$11:$H392))</f>
        <v/>
      </c>
      <c r="S392" s="27" t="str">
        <f>IF('Intro &amp; Setup'!$BM$13='Intro &amp; Setup'!$BM$12, $R392, $Q392)</f>
        <v/>
      </c>
      <c r="T392" s="28" t="str">
        <f t="shared" si="45"/>
        <v/>
      </c>
      <c r="U392" s="8" t="str">
        <f t="shared" si="46"/>
        <v/>
      </c>
      <c r="V392" s="28" t="str">
        <f>IF($T392="", "", $T392-SUM($V$11:$V391))</f>
        <v/>
      </c>
      <c r="W392" s="28" t="str">
        <f>IF($U392="", "", $U392-SUM($W$11:$W391))</f>
        <v/>
      </c>
      <c r="X392" s="28" t="str">
        <f t="shared" si="47"/>
        <v/>
      </c>
      <c r="Y392" s="34" t="str">
        <f t="shared" si="52"/>
        <v/>
      </c>
      <c r="Z392" s="35" t="str">
        <f t="shared" si="53"/>
        <v/>
      </c>
      <c r="AA392" s="36" t="str">
        <f t="shared" si="48"/>
        <v/>
      </c>
      <c r="AC392" s="41" t="str">
        <f>IF($B392="", "", IF(OR($B392&lt;'Intro &amp; Setup'!$BM$3, $B392&gt;'Intro &amp; Setup'!$BM$5), "X", ""))</f>
        <v/>
      </c>
      <c r="AE392" s="41" t="str">
        <f t="shared" si="49"/>
        <v/>
      </c>
      <c r="AG392" s="41" t="str">
        <f>IF($F392="", "", IF(COUNTIF('Intro &amp; Setup'!$T$17:$T$26, $F392)=0, "X", ""))</f>
        <v/>
      </c>
      <c r="AI392" s="41" t="str">
        <f t="shared" si="50"/>
        <v/>
      </c>
    </row>
    <row r="393" spans="1:35" x14ac:dyDescent="0.25">
      <c r="A393" s="21"/>
      <c r="B393" s="238"/>
      <c r="C393" s="239"/>
      <c r="D393" s="239"/>
      <c r="E393" s="239"/>
      <c r="F393" s="240"/>
      <c r="G393" s="239"/>
      <c r="H393" s="241"/>
      <c r="I393" s="21"/>
      <c r="L393" s="68" t="str">
        <f t="shared" si="51"/>
        <v/>
      </c>
      <c r="N393" s="71" t="str">
        <f>IF($L393="", "", IFERROR(INDEX('Intro &amp; Setup'!$J$23:$J$32, MATCH($L393, 'Intro &amp; Setup'!$B$23:$B$32, 0)), ""))</f>
        <v/>
      </c>
      <c r="O393" s="71" t="str">
        <f>IF($L393="", "", IFERROR(INDEX('Intro &amp; Setup'!$N$23:$N$32, MATCH($L393, 'Intro &amp; Setup'!$B$23:$B$32, 0)), ""))</f>
        <v/>
      </c>
      <c r="Q393" s="63" t="str">
        <f>IF($H393="", "", SUM($H$11:$H393))</f>
        <v/>
      </c>
      <c r="R393" s="28" t="str">
        <f>IF($L393="", "", SUMIF($L$11:$L393, $L393, $H$11:$H393))</f>
        <v/>
      </c>
      <c r="S393" s="27" t="str">
        <f>IF('Intro &amp; Setup'!$BM$13='Intro &amp; Setup'!$BM$12, $R393, $Q393)</f>
        <v/>
      </c>
      <c r="T393" s="28" t="str">
        <f t="shared" si="45"/>
        <v/>
      </c>
      <c r="U393" s="8" t="str">
        <f t="shared" si="46"/>
        <v/>
      </c>
      <c r="V393" s="28" t="str">
        <f>IF($T393="", "", $T393-SUM($V$11:$V392))</f>
        <v/>
      </c>
      <c r="W393" s="28" t="str">
        <f>IF($U393="", "", $U393-SUM($W$11:$W392))</f>
        <v/>
      </c>
      <c r="X393" s="28" t="str">
        <f t="shared" si="47"/>
        <v/>
      </c>
      <c r="Y393" s="34" t="str">
        <f t="shared" si="52"/>
        <v/>
      </c>
      <c r="Z393" s="35" t="str">
        <f t="shared" si="53"/>
        <v/>
      </c>
      <c r="AA393" s="36" t="str">
        <f t="shared" si="48"/>
        <v/>
      </c>
      <c r="AC393" s="41" t="str">
        <f>IF($B393="", "", IF(OR($B393&lt;'Intro &amp; Setup'!$BM$3, $B393&gt;'Intro &amp; Setup'!$BM$5), "X", ""))</f>
        <v/>
      </c>
      <c r="AE393" s="41" t="str">
        <f t="shared" si="49"/>
        <v/>
      </c>
      <c r="AG393" s="41" t="str">
        <f>IF($F393="", "", IF(COUNTIF('Intro &amp; Setup'!$T$17:$T$26, $F393)=0, "X", ""))</f>
        <v/>
      </c>
      <c r="AI393" s="41" t="str">
        <f t="shared" si="50"/>
        <v/>
      </c>
    </row>
    <row r="394" spans="1:35" x14ac:dyDescent="0.25">
      <c r="A394" s="21"/>
      <c r="B394" s="238"/>
      <c r="C394" s="239"/>
      <c r="D394" s="239"/>
      <c r="E394" s="239"/>
      <c r="F394" s="240"/>
      <c r="G394" s="239"/>
      <c r="H394" s="241"/>
      <c r="I394" s="21"/>
      <c r="L394" s="68" t="str">
        <f t="shared" si="51"/>
        <v/>
      </c>
      <c r="N394" s="71" t="str">
        <f>IF($L394="", "", IFERROR(INDEX('Intro &amp; Setup'!$J$23:$J$32, MATCH($L394, 'Intro &amp; Setup'!$B$23:$B$32, 0)), ""))</f>
        <v/>
      </c>
      <c r="O394" s="71" t="str">
        <f>IF($L394="", "", IFERROR(INDEX('Intro &amp; Setup'!$N$23:$N$32, MATCH($L394, 'Intro &amp; Setup'!$B$23:$B$32, 0)), ""))</f>
        <v/>
      </c>
      <c r="Q394" s="63" t="str">
        <f>IF($H394="", "", SUM($H$11:$H394))</f>
        <v/>
      </c>
      <c r="R394" s="28" t="str">
        <f>IF($L394="", "", SUMIF($L$11:$L394, $L394, $H$11:$H394))</f>
        <v/>
      </c>
      <c r="S394" s="27" t="str">
        <f>IF('Intro &amp; Setup'!$BM$13='Intro &amp; Setup'!$BM$12, $R394, $Q394)</f>
        <v/>
      </c>
      <c r="T394" s="28" t="str">
        <f t="shared" si="45"/>
        <v/>
      </c>
      <c r="U394" s="8" t="str">
        <f t="shared" si="46"/>
        <v/>
      </c>
      <c r="V394" s="28" t="str">
        <f>IF($T394="", "", $T394-SUM($V$11:$V393))</f>
        <v/>
      </c>
      <c r="W394" s="28" t="str">
        <f>IF($U394="", "", $U394-SUM($W$11:$W393))</f>
        <v/>
      </c>
      <c r="X394" s="28" t="str">
        <f t="shared" si="47"/>
        <v/>
      </c>
      <c r="Y394" s="34" t="str">
        <f t="shared" si="52"/>
        <v/>
      </c>
      <c r="Z394" s="35" t="str">
        <f t="shared" si="53"/>
        <v/>
      </c>
      <c r="AA394" s="36" t="str">
        <f t="shared" si="48"/>
        <v/>
      </c>
      <c r="AC394" s="41" t="str">
        <f>IF($B394="", "", IF(OR($B394&lt;'Intro &amp; Setup'!$BM$3, $B394&gt;'Intro &amp; Setup'!$BM$5), "X", ""))</f>
        <v/>
      </c>
      <c r="AE394" s="41" t="str">
        <f t="shared" si="49"/>
        <v/>
      </c>
      <c r="AG394" s="41" t="str">
        <f>IF($F394="", "", IF(COUNTIF('Intro &amp; Setup'!$T$17:$T$26, $F394)=0, "X", ""))</f>
        <v/>
      </c>
      <c r="AI394" s="41" t="str">
        <f t="shared" si="50"/>
        <v/>
      </c>
    </row>
    <row r="395" spans="1:35" x14ac:dyDescent="0.25">
      <c r="A395" s="21"/>
      <c r="B395" s="238"/>
      <c r="C395" s="239"/>
      <c r="D395" s="239"/>
      <c r="E395" s="239"/>
      <c r="F395" s="240"/>
      <c r="G395" s="239"/>
      <c r="H395" s="241"/>
      <c r="I395" s="21"/>
      <c r="L395" s="68" t="str">
        <f t="shared" si="51"/>
        <v/>
      </c>
      <c r="N395" s="71" t="str">
        <f>IF($L395="", "", IFERROR(INDEX('Intro &amp; Setup'!$J$23:$J$32, MATCH($L395, 'Intro &amp; Setup'!$B$23:$B$32, 0)), ""))</f>
        <v/>
      </c>
      <c r="O395" s="71" t="str">
        <f>IF($L395="", "", IFERROR(INDEX('Intro &amp; Setup'!$N$23:$N$32, MATCH($L395, 'Intro &amp; Setup'!$B$23:$B$32, 0)), ""))</f>
        <v/>
      </c>
      <c r="Q395" s="63" t="str">
        <f>IF($H395="", "", SUM($H$11:$H395))</f>
        <v/>
      </c>
      <c r="R395" s="28" t="str">
        <f>IF($L395="", "", SUMIF($L$11:$L395, $L395, $H$11:$H395))</f>
        <v/>
      </c>
      <c r="S395" s="27" t="str">
        <f>IF('Intro &amp; Setup'!$BM$13='Intro &amp; Setup'!$BM$12, $R395, $Q395)</f>
        <v/>
      </c>
      <c r="T395" s="28" t="str">
        <f t="shared" ref="T395:T458" si="54">IF($S395="", "", IF($S395&lt;=$T$4, $S395, $T$4))</f>
        <v/>
      </c>
      <c r="U395" s="8" t="str">
        <f t="shared" ref="U395:U458" si="55">IF($S395="", "", IF($S395&lt;=$T$4, 0, $S395-$T$4))</f>
        <v/>
      </c>
      <c r="V395" s="28" t="str">
        <f>IF($T395="", "", $T395-SUM($V$11:$V394))</f>
        <v/>
      </c>
      <c r="W395" s="28" t="str">
        <f>IF($U395="", "", $U395-SUM($W$11:$W394))</f>
        <v/>
      </c>
      <c r="X395" s="28" t="str">
        <f t="shared" ref="X395:X458" si="56">IF($H395="", "", SUM($V395:$W395))</f>
        <v/>
      </c>
      <c r="Y395" s="34" t="str">
        <f t="shared" si="52"/>
        <v/>
      </c>
      <c r="Z395" s="35" t="str">
        <f t="shared" si="53"/>
        <v/>
      </c>
      <c r="AA395" s="36" t="str">
        <f t="shared" ref="AA395:AA458" si="57">IF($H395="", "", SUM($Y395:$Z395))</f>
        <v/>
      </c>
      <c r="AC395" s="41" t="str">
        <f>IF($B395="", "", IF(OR($B395&lt;'Intro &amp; Setup'!$BM$3, $B395&gt;'Intro &amp; Setup'!$BM$5), "X", ""))</f>
        <v/>
      </c>
      <c r="AE395" s="41" t="str">
        <f t="shared" ref="AE395:AE458" si="58">IF(B395="", "", TEXT(B395, "mmm yyyy"))</f>
        <v/>
      </c>
      <c r="AG395" s="41" t="str">
        <f>IF($F395="", "", IF(COUNTIF('Intro &amp; Setup'!$T$17:$T$26, $F395)=0, "X", ""))</f>
        <v/>
      </c>
      <c r="AI395" s="41" t="str">
        <f t="shared" ref="AI395:AI458" si="59">IF($B395="", "", IF(AND(NOT($AE395=""), $F395=""), _xlfn.CONCAT($AE395, " - ", $AI$9), _xlfn.CONCAT($AE395, " - ", $F395)))</f>
        <v/>
      </c>
    </row>
    <row r="396" spans="1:35" x14ac:dyDescent="0.25">
      <c r="A396" s="21"/>
      <c r="B396" s="238"/>
      <c r="C396" s="239"/>
      <c r="D396" s="239"/>
      <c r="E396" s="239"/>
      <c r="F396" s="240"/>
      <c r="G396" s="239"/>
      <c r="H396" s="241"/>
      <c r="I396" s="21"/>
      <c r="L396" s="68" t="str">
        <f t="shared" ref="L396:L459" si="60">IF($H396="", "", IF($E396="", IF($E$3="", "", $E$3), $E396))</f>
        <v/>
      </c>
      <c r="N396" s="71" t="str">
        <f>IF($L396="", "", IFERROR(INDEX('Intro &amp; Setup'!$J$23:$J$32, MATCH($L396, 'Intro &amp; Setup'!$B$23:$B$32, 0)), ""))</f>
        <v/>
      </c>
      <c r="O396" s="71" t="str">
        <f>IF($L396="", "", IFERROR(INDEX('Intro &amp; Setup'!$N$23:$N$32, MATCH($L396, 'Intro &amp; Setup'!$B$23:$B$32, 0)), ""))</f>
        <v/>
      </c>
      <c r="Q396" s="63" t="str">
        <f>IF($H396="", "", SUM($H$11:$H396))</f>
        <v/>
      </c>
      <c r="R396" s="28" t="str">
        <f>IF($L396="", "", SUMIF($L$11:$L396, $L396, $H$11:$H396))</f>
        <v/>
      </c>
      <c r="S396" s="27" t="str">
        <f>IF('Intro &amp; Setup'!$BM$13='Intro &amp; Setup'!$BM$12, $R396, $Q396)</f>
        <v/>
      </c>
      <c r="T396" s="28" t="str">
        <f t="shared" si="54"/>
        <v/>
      </c>
      <c r="U396" s="8" t="str">
        <f t="shared" si="55"/>
        <v/>
      </c>
      <c r="V396" s="28" t="str">
        <f>IF($T396="", "", $T396-SUM($V$11:$V395))</f>
        <v/>
      </c>
      <c r="W396" s="28" t="str">
        <f>IF($U396="", "", $U396-SUM($W$11:$W395))</f>
        <v/>
      </c>
      <c r="X396" s="28" t="str">
        <f t="shared" si="56"/>
        <v/>
      </c>
      <c r="Y396" s="34" t="str">
        <f t="shared" ref="Y396:Y459" si="61">IF($H396="", "", $V396*$N396)</f>
        <v/>
      </c>
      <c r="Z396" s="35" t="str">
        <f t="shared" ref="Z396:Z459" si="62">IF($H396="", "", $W396*$O396)</f>
        <v/>
      </c>
      <c r="AA396" s="36" t="str">
        <f t="shared" si="57"/>
        <v/>
      </c>
      <c r="AC396" s="41" t="str">
        <f>IF($B396="", "", IF(OR($B396&lt;'Intro &amp; Setup'!$BM$3, $B396&gt;'Intro &amp; Setup'!$BM$5), "X", ""))</f>
        <v/>
      </c>
      <c r="AE396" s="41" t="str">
        <f t="shared" si="58"/>
        <v/>
      </c>
      <c r="AG396" s="41" t="str">
        <f>IF($F396="", "", IF(COUNTIF('Intro &amp; Setup'!$T$17:$T$26, $F396)=0, "X", ""))</f>
        <v/>
      </c>
      <c r="AI396" s="41" t="str">
        <f t="shared" si="59"/>
        <v/>
      </c>
    </row>
    <row r="397" spans="1:35" x14ac:dyDescent="0.25">
      <c r="A397" s="21"/>
      <c r="B397" s="238"/>
      <c r="C397" s="239"/>
      <c r="D397" s="239"/>
      <c r="E397" s="239"/>
      <c r="F397" s="240"/>
      <c r="G397" s="239"/>
      <c r="H397" s="241"/>
      <c r="I397" s="21"/>
      <c r="L397" s="68" t="str">
        <f t="shared" si="60"/>
        <v/>
      </c>
      <c r="N397" s="71" t="str">
        <f>IF($L397="", "", IFERROR(INDEX('Intro &amp; Setup'!$J$23:$J$32, MATCH($L397, 'Intro &amp; Setup'!$B$23:$B$32, 0)), ""))</f>
        <v/>
      </c>
      <c r="O397" s="71" t="str">
        <f>IF($L397="", "", IFERROR(INDEX('Intro &amp; Setup'!$N$23:$N$32, MATCH($L397, 'Intro &amp; Setup'!$B$23:$B$32, 0)), ""))</f>
        <v/>
      </c>
      <c r="Q397" s="63" t="str">
        <f>IF($H397="", "", SUM($H$11:$H397))</f>
        <v/>
      </c>
      <c r="R397" s="28" t="str">
        <f>IF($L397="", "", SUMIF($L$11:$L397, $L397, $H$11:$H397))</f>
        <v/>
      </c>
      <c r="S397" s="27" t="str">
        <f>IF('Intro &amp; Setup'!$BM$13='Intro &amp; Setup'!$BM$12, $R397, $Q397)</f>
        <v/>
      </c>
      <c r="T397" s="28" t="str">
        <f t="shared" si="54"/>
        <v/>
      </c>
      <c r="U397" s="8" t="str">
        <f t="shared" si="55"/>
        <v/>
      </c>
      <c r="V397" s="28" t="str">
        <f>IF($T397="", "", $T397-SUM($V$11:$V396))</f>
        <v/>
      </c>
      <c r="W397" s="28" t="str">
        <f>IF($U397="", "", $U397-SUM($W$11:$W396))</f>
        <v/>
      </c>
      <c r="X397" s="28" t="str">
        <f t="shared" si="56"/>
        <v/>
      </c>
      <c r="Y397" s="34" t="str">
        <f t="shared" si="61"/>
        <v/>
      </c>
      <c r="Z397" s="35" t="str">
        <f t="shared" si="62"/>
        <v/>
      </c>
      <c r="AA397" s="36" t="str">
        <f t="shared" si="57"/>
        <v/>
      </c>
      <c r="AC397" s="41" t="str">
        <f>IF($B397="", "", IF(OR($B397&lt;'Intro &amp; Setup'!$BM$3, $B397&gt;'Intro &amp; Setup'!$BM$5), "X", ""))</f>
        <v/>
      </c>
      <c r="AE397" s="41" t="str">
        <f t="shared" si="58"/>
        <v/>
      </c>
      <c r="AG397" s="41" t="str">
        <f>IF($F397="", "", IF(COUNTIF('Intro &amp; Setup'!$T$17:$T$26, $F397)=0, "X", ""))</f>
        <v/>
      </c>
      <c r="AI397" s="41" t="str">
        <f t="shared" si="59"/>
        <v/>
      </c>
    </row>
    <row r="398" spans="1:35" x14ac:dyDescent="0.25">
      <c r="A398" s="21"/>
      <c r="B398" s="238"/>
      <c r="C398" s="239"/>
      <c r="D398" s="239"/>
      <c r="E398" s="239"/>
      <c r="F398" s="240"/>
      <c r="G398" s="239"/>
      <c r="H398" s="241"/>
      <c r="I398" s="21"/>
      <c r="L398" s="68" t="str">
        <f t="shared" si="60"/>
        <v/>
      </c>
      <c r="N398" s="71" t="str">
        <f>IF($L398="", "", IFERROR(INDEX('Intro &amp; Setup'!$J$23:$J$32, MATCH($L398, 'Intro &amp; Setup'!$B$23:$B$32, 0)), ""))</f>
        <v/>
      </c>
      <c r="O398" s="71" t="str">
        <f>IF($L398="", "", IFERROR(INDEX('Intro &amp; Setup'!$N$23:$N$32, MATCH($L398, 'Intro &amp; Setup'!$B$23:$B$32, 0)), ""))</f>
        <v/>
      </c>
      <c r="Q398" s="63" t="str">
        <f>IF($H398="", "", SUM($H$11:$H398))</f>
        <v/>
      </c>
      <c r="R398" s="28" t="str">
        <f>IF($L398="", "", SUMIF($L$11:$L398, $L398, $H$11:$H398))</f>
        <v/>
      </c>
      <c r="S398" s="27" t="str">
        <f>IF('Intro &amp; Setup'!$BM$13='Intro &amp; Setup'!$BM$12, $R398, $Q398)</f>
        <v/>
      </c>
      <c r="T398" s="28" t="str">
        <f t="shared" si="54"/>
        <v/>
      </c>
      <c r="U398" s="8" t="str">
        <f t="shared" si="55"/>
        <v/>
      </c>
      <c r="V398" s="28" t="str">
        <f>IF($T398="", "", $T398-SUM($V$11:$V397))</f>
        <v/>
      </c>
      <c r="W398" s="28" t="str">
        <f>IF($U398="", "", $U398-SUM($W$11:$W397))</f>
        <v/>
      </c>
      <c r="X398" s="28" t="str">
        <f t="shared" si="56"/>
        <v/>
      </c>
      <c r="Y398" s="34" t="str">
        <f t="shared" si="61"/>
        <v/>
      </c>
      <c r="Z398" s="35" t="str">
        <f t="shared" si="62"/>
        <v/>
      </c>
      <c r="AA398" s="36" t="str">
        <f t="shared" si="57"/>
        <v/>
      </c>
      <c r="AC398" s="41" t="str">
        <f>IF($B398="", "", IF(OR($B398&lt;'Intro &amp; Setup'!$BM$3, $B398&gt;'Intro &amp; Setup'!$BM$5), "X", ""))</f>
        <v/>
      </c>
      <c r="AE398" s="41" t="str">
        <f t="shared" si="58"/>
        <v/>
      </c>
      <c r="AG398" s="41" t="str">
        <f>IF($F398="", "", IF(COUNTIF('Intro &amp; Setup'!$T$17:$T$26, $F398)=0, "X", ""))</f>
        <v/>
      </c>
      <c r="AI398" s="41" t="str">
        <f t="shared" si="59"/>
        <v/>
      </c>
    </row>
    <row r="399" spans="1:35" x14ac:dyDescent="0.25">
      <c r="A399" s="21"/>
      <c r="B399" s="238"/>
      <c r="C399" s="239"/>
      <c r="D399" s="239"/>
      <c r="E399" s="239"/>
      <c r="F399" s="240"/>
      <c r="G399" s="239"/>
      <c r="H399" s="241"/>
      <c r="I399" s="21"/>
      <c r="L399" s="68" t="str">
        <f t="shared" si="60"/>
        <v/>
      </c>
      <c r="N399" s="71" t="str">
        <f>IF($L399="", "", IFERROR(INDEX('Intro &amp; Setup'!$J$23:$J$32, MATCH($L399, 'Intro &amp; Setup'!$B$23:$B$32, 0)), ""))</f>
        <v/>
      </c>
      <c r="O399" s="71" t="str">
        <f>IF($L399="", "", IFERROR(INDEX('Intro &amp; Setup'!$N$23:$N$32, MATCH($L399, 'Intro &amp; Setup'!$B$23:$B$32, 0)), ""))</f>
        <v/>
      </c>
      <c r="Q399" s="63" t="str">
        <f>IF($H399="", "", SUM($H$11:$H399))</f>
        <v/>
      </c>
      <c r="R399" s="28" t="str">
        <f>IF($L399="", "", SUMIF($L$11:$L399, $L399, $H$11:$H399))</f>
        <v/>
      </c>
      <c r="S399" s="27" t="str">
        <f>IF('Intro &amp; Setup'!$BM$13='Intro &amp; Setup'!$BM$12, $R399, $Q399)</f>
        <v/>
      </c>
      <c r="T399" s="28" t="str">
        <f t="shared" si="54"/>
        <v/>
      </c>
      <c r="U399" s="8" t="str">
        <f t="shared" si="55"/>
        <v/>
      </c>
      <c r="V399" s="28" t="str">
        <f>IF($T399="", "", $T399-SUM($V$11:$V398))</f>
        <v/>
      </c>
      <c r="W399" s="28" t="str">
        <f>IF($U399="", "", $U399-SUM($W$11:$W398))</f>
        <v/>
      </c>
      <c r="X399" s="28" t="str">
        <f t="shared" si="56"/>
        <v/>
      </c>
      <c r="Y399" s="34" t="str">
        <f t="shared" si="61"/>
        <v/>
      </c>
      <c r="Z399" s="35" t="str">
        <f t="shared" si="62"/>
        <v/>
      </c>
      <c r="AA399" s="36" t="str">
        <f t="shared" si="57"/>
        <v/>
      </c>
      <c r="AC399" s="41" t="str">
        <f>IF($B399="", "", IF(OR($B399&lt;'Intro &amp; Setup'!$BM$3, $B399&gt;'Intro &amp; Setup'!$BM$5), "X", ""))</f>
        <v/>
      </c>
      <c r="AE399" s="41" t="str">
        <f t="shared" si="58"/>
        <v/>
      </c>
      <c r="AG399" s="41" t="str">
        <f>IF($F399="", "", IF(COUNTIF('Intro &amp; Setup'!$T$17:$T$26, $F399)=0, "X", ""))</f>
        <v/>
      </c>
      <c r="AI399" s="41" t="str">
        <f t="shared" si="59"/>
        <v/>
      </c>
    </row>
    <row r="400" spans="1:35" x14ac:dyDescent="0.25">
      <c r="A400" s="21"/>
      <c r="B400" s="238"/>
      <c r="C400" s="239"/>
      <c r="D400" s="239"/>
      <c r="E400" s="239"/>
      <c r="F400" s="240"/>
      <c r="G400" s="239"/>
      <c r="H400" s="241"/>
      <c r="I400" s="21"/>
      <c r="L400" s="68" t="str">
        <f t="shared" si="60"/>
        <v/>
      </c>
      <c r="N400" s="71" t="str">
        <f>IF($L400="", "", IFERROR(INDEX('Intro &amp; Setup'!$J$23:$J$32, MATCH($L400, 'Intro &amp; Setup'!$B$23:$B$32, 0)), ""))</f>
        <v/>
      </c>
      <c r="O400" s="71" t="str">
        <f>IF($L400="", "", IFERROR(INDEX('Intro &amp; Setup'!$N$23:$N$32, MATCH($L400, 'Intro &amp; Setup'!$B$23:$B$32, 0)), ""))</f>
        <v/>
      </c>
      <c r="Q400" s="63" t="str">
        <f>IF($H400="", "", SUM($H$11:$H400))</f>
        <v/>
      </c>
      <c r="R400" s="28" t="str">
        <f>IF($L400="", "", SUMIF($L$11:$L400, $L400, $H$11:$H400))</f>
        <v/>
      </c>
      <c r="S400" s="27" t="str">
        <f>IF('Intro &amp; Setup'!$BM$13='Intro &amp; Setup'!$BM$12, $R400, $Q400)</f>
        <v/>
      </c>
      <c r="T400" s="28" t="str">
        <f t="shared" si="54"/>
        <v/>
      </c>
      <c r="U400" s="8" t="str">
        <f t="shared" si="55"/>
        <v/>
      </c>
      <c r="V400" s="28" t="str">
        <f>IF($T400="", "", $T400-SUM($V$11:$V399))</f>
        <v/>
      </c>
      <c r="W400" s="28" t="str">
        <f>IF($U400="", "", $U400-SUM($W$11:$W399))</f>
        <v/>
      </c>
      <c r="X400" s="28" t="str">
        <f t="shared" si="56"/>
        <v/>
      </c>
      <c r="Y400" s="34" t="str">
        <f t="shared" si="61"/>
        <v/>
      </c>
      <c r="Z400" s="35" t="str">
        <f t="shared" si="62"/>
        <v/>
      </c>
      <c r="AA400" s="36" t="str">
        <f t="shared" si="57"/>
        <v/>
      </c>
      <c r="AC400" s="41" t="str">
        <f>IF($B400="", "", IF(OR($B400&lt;'Intro &amp; Setup'!$BM$3, $B400&gt;'Intro &amp; Setup'!$BM$5), "X", ""))</f>
        <v/>
      </c>
      <c r="AE400" s="41" t="str">
        <f t="shared" si="58"/>
        <v/>
      </c>
      <c r="AG400" s="41" t="str">
        <f>IF($F400="", "", IF(COUNTIF('Intro &amp; Setup'!$T$17:$T$26, $F400)=0, "X", ""))</f>
        <v/>
      </c>
      <c r="AI400" s="41" t="str">
        <f t="shared" si="59"/>
        <v/>
      </c>
    </row>
    <row r="401" spans="1:35" x14ac:dyDescent="0.25">
      <c r="A401" s="21"/>
      <c r="B401" s="238"/>
      <c r="C401" s="239"/>
      <c r="D401" s="239"/>
      <c r="E401" s="239"/>
      <c r="F401" s="240"/>
      <c r="G401" s="239"/>
      <c r="H401" s="241"/>
      <c r="I401" s="21"/>
      <c r="L401" s="68" t="str">
        <f t="shared" si="60"/>
        <v/>
      </c>
      <c r="N401" s="71" t="str">
        <f>IF($L401="", "", IFERROR(INDEX('Intro &amp; Setup'!$J$23:$J$32, MATCH($L401, 'Intro &amp; Setup'!$B$23:$B$32, 0)), ""))</f>
        <v/>
      </c>
      <c r="O401" s="71" t="str">
        <f>IF($L401="", "", IFERROR(INDEX('Intro &amp; Setup'!$N$23:$N$32, MATCH($L401, 'Intro &amp; Setup'!$B$23:$B$32, 0)), ""))</f>
        <v/>
      </c>
      <c r="Q401" s="63" t="str">
        <f>IF($H401="", "", SUM($H$11:$H401))</f>
        <v/>
      </c>
      <c r="R401" s="28" t="str">
        <f>IF($L401="", "", SUMIF($L$11:$L401, $L401, $H$11:$H401))</f>
        <v/>
      </c>
      <c r="S401" s="27" t="str">
        <f>IF('Intro &amp; Setup'!$BM$13='Intro &amp; Setup'!$BM$12, $R401, $Q401)</f>
        <v/>
      </c>
      <c r="T401" s="28" t="str">
        <f t="shared" si="54"/>
        <v/>
      </c>
      <c r="U401" s="8" t="str">
        <f t="shared" si="55"/>
        <v/>
      </c>
      <c r="V401" s="28" t="str">
        <f>IF($T401="", "", $T401-SUM($V$11:$V400))</f>
        <v/>
      </c>
      <c r="W401" s="28" t="str">
        <f>IF($U401="", "", $U401-SUM($W$11:$W400))</f>
        <v/>
      </c>
      <c r="X401" s="28" t="str">
        <f t="shared" si="56"/>
        <v/>
      </c>
      <c r="Y401" s="34" t="str">
        <f t="shared" si="61"/>
        <v/>
      </c>
      <c r="Z401" s="35" t="str">
        <f t="shared" si="62"/>
        <v/>
      </c>
      <c r="AA401" s="36" t="str">
        <f t="shared" si="57"/>
        <v/>
      </c>
      <c r="AC401" s="41" t="str">
        <f>IF($B401="", "", IF(OR($B401&lt;'Intro &amp; Setup'!$BM$3, $B401&gt;'Intro &amp; Setup'!$BM$5), "X", ""))</f>
        <v/>
      </c>
      <c r="AE401" s="41" t="str">
        <f t="shared" si="58"/>
        <v/>
      </c>
      <c r="AG401" s="41" t="str">
        <f>IF($F401="", "", IF(COUNTIF('Intro &amp; Setup'!$T$17:$T$26, $F401)=0, "X", ""))</f>
        <v/>
      </c>
      <c r="AI401" s="41" t="str">
        <f t="shared" si="59"/>
        <v/>
      </c>
    </row>
    <row r="402" spans="1:35" x14ac:dyDescent="0.25">
      <c r="A402" s="21"/>
      <c r="B402" s="238"/>
      <c r="C402" s="239"/>
      <c r="D402" s="239"/>
      <c r="E402" s="239"/>
      <c r="F402" s="240"/>
      <c r="G402" s="239"/>
      <c r="H402" s="241"/>
      <c r="I402" s="21"/>
      <c r="L402" s="68" t="str">
        <f t="shared" si="60"/>
        <v/>
      </c>
      <c r="N402" s="71" t="str">
        <f>IF($L402="", "", IFERROR(INDEX('Intro &amp; Setup'!$J$23:$J$32, MATCH($L402, 'Intro &amp; Setup'!$B$23:$B$32, 0)), ""))</f>
        <v/>
      </c>
      <c r="O402" s="71" t="str">
        <f>IF($L402="", "", IFERROR(INDEX('Intro &amp; Setup'!$N$23:$N$32, MATCH($L402, 'Intro &amp; Setup'!$B$23:$B$32, 0)), ""))</f>
        <v/>
      </c>
      <c r="Q402" s="63" t="str">
        <f>IF($H402="", "", SUM($H$11:$H402))</f>
        <v/>
      </c>
      <c r="R402" s="28" t="str">
        <f>IF($L402="", "", SUMIF($L$11:$L402, $L402, $H$11:$H402))</f>
        <v/>
      </c>
      <c r="S402" s="27" t="str">
        <f>IF('Intro &amp; Setup'!$BM$13='Intro &amp; Setup'!$BM$12, $R402, $Q402)</f>
        <v/>
      </c>
      <c r="T402" s="28" t="str">
        <f t="shared" si="54"/>
        <v/>
      </c>
      <c r="U402" s="8" t="str">
        <f t="shared" si="55"/>
        <v/>
      </c>
      <c r="V402" s="28" t="str">
        <f>IF($T402="", "", $T402-SUM($V$11:$V401))</f>
        <v/>
      </c>
      <c r="W402" s="28" t="str">
        <f>IF($U402="", "", $U402-SUM($W$11:$W401))</f>
        <v/>
      </c>
      <c r="X402" s="28" t="str">
        <f t="shared" si="56"/>
        <v/>
      </c>
      <c r="Y402" s="34" t="str">
        <f t="shared" si="61"/>
        <v/>
      </c>
      <c r="Z402" s="35" t="str">
        <f t="shared" si="62"/>
        <v/>
      </c>
      <c r="AA402" s="36" t="str">
        <f t="shared" si="57"/>
        <v/>
      </c>
      <c r="AC402" s="41" t="str">
        <f>IF($B402="", "", IF(OR($B402&lt;'Intro &amp; Setup'!$BM$3, $B402&gt;'Intro &amp; Setup'!$BM$5), "X", ""))</f>
        <v/>
      </c>
      <c r="AE402" s="41" t="str">
        <f t="shared" si="58"/>
        <v/>
      </c>
      <c r="AG402" s="41" t="str">
        <f>IF($F402="", "", IF(COUNTIF('Intro &amp; Setup'!$T$17:$T$26, $F402)=0, "X", ""))</f>
        <v/>
      </c>
      <c r="AI402" s="41" t="str">
        <f t="shared" si="59"/>
        <v/>
      </c>
    </row>
    <row r="403" spans="1:35" x14ac:dyDescent="0.25">
      <c r="A403" s="21"/>
      <c r="B403" s="238"/>
      <c r="C403" s="239"/>
      <c r="D403" s="239"/>
      <c r="E403" s="239"/>
      <c r="F403" s="240"/>
      <c r="G403" s="239"/>
      <c r="H403" s="241"/>
      <c r="I403" s="21"/>
      <c r="L403" s="68" t="str">
        <f t="shared" si="60"/>
        <v/>
      </c>
      <c r="N403" s="71" t="str">
        <f>IF($L403="", "", IFERROR(INDEX('Intro &amp; Setup'!$J$23:$J$32, MATCH($L403, 'Intro &amp; Setup'!$B$23:$B$32, 0)), ""))</f>
        <v/>
      </c>
      <c r="O403" s="71" t="str">
        <f>IF($L403="", "", IFERROR(INDEX('Intro &amp; Setup'!$N$23:$N$32, MATCH($L403, 'Intro &amp; Setup'!$B$23:$B$32, 0)), ""))</f>
        <v/>
      </c>
      <c r="Q403" s="63" t="str">
        <f>IF($H403="", "", SUM($H$11:$H403))</f>
        <v/>
      </c>
      <c r="R403" s="28" t="str">
        <f>IF($L403="", "", SUMIF($L$11:$L403, $L403, $H$11:$H403))</f>
        <v/>
      </c>
      <c r="S403" s="27" t="str">
        <f>IF('Intro &amp; Setup'!$BM$13='Intro &amp; Setup'!$BM$12, $R403, $Q403)</f>
        <v/>
      </c>
      <c r="T403" s="28" t="str">
        <f t="shared" si="54"/>
        <v/>
      </c>
      <c r="U403" s="8" t="str">
        <f t="shared" si="55"/>
        <v/>
      </c>
      <c r="V403" s="28" t="str">
        <f>IF($T403="", "", $T403-SUM($V$11:$V402))</f>
        <v/>
      </c>
      <c r="W403" s="28" t="str">
        <f>IF($U403="", "", $U403-SUM($W$11:$W402))</f>
        <v/>
      </c>
      <c r="X403" s="28" t="str">
        <f t="shared" si="56"/>
        <v/>
      </c>
      <c r="Y403" s="34" t="str">
        <f t="shared" si="61"/>
        <v/>
      </c>
      <c r="Z403" s="35" t="str">
        <f t="shared" si="62"/>
        <v/>
      </c>
      <c r="AA403" s="36" t="str">
        <f t="shared" si="57"/>
        <v/>
      </c>
      <c r="AC403" s="41" t="str">
        <f>IF($B403="", "", IF(OR($B403&lt;'Intro &amp; Setup'!$BM$3, $B403&gt;'Intro &amp; Setup'!$BM$5), "X", ""))</f>
        <v/>
      </c>
      <c r="AE403" s="41" t="str">
        <f t="shared" si="58"/>
        <v/>
      </c>
      <c r="AG403" s="41" t="str">
        <f>IF($F403="", "", IF(COUNTIF('Intro &amp; Setup'!$T$17:$T$26, $F403)=0, "X", ""))</f>
        <v/>
      </c>
      <c r="AI403" s="41" t="str">
        <f t="shared" si="59"/>
        <v/>
      </c>
    </row>
    <row r="404" spans="1:35" x14ac:dyDescent="0.25">
      <c r="A404" s="21"/>
      <c r="B404" s="238"/>
      <c r="C404" s="239"/>
      <c r="D404" s="239"/>
      <c r="E404" s="239"/>
      <c r="F404" s="240"/>
      <c r="G404" s="239"/>
      <c r="H404" s="241"/>
      <c r="I404" s="21"/>
      <c r="L404" s="68" t="str">
        <f t="shared" si="60"/>
        <v/>
      </c>
      <c r="N404" s="71" t="str">
        <f>IF($L404="", "", IFERROR(INDEX('Intro &amp; Setup'!$J$23:$J$32, MATCH($L404, 'Intro &amp; Setup'!$B$23:$B$32, 0)), ""))</f>
        <v/>
      </c>
      <c r="O404" s="71" t="str">
        <f>IF($L404="", "", IFERROR(INDEX('Intro &amp; Setup'!$N$23:$N$32, MATCH($L404, 'Intro &amp; Setup'!$B$23:$B$32, 0)), ""))</f>
        <v/>
      </c>
      <c r="Q404" s="63" t="str">
        <f>IF($H404="", "", SUM($H$11:$H404))</f>
        <v/>
      </c>
      <c r="R404" s="28" t="str">
        <f>IF($L404="", "", SUMIF($L$11:$L404, $L404, $H$11:$H404))</f>
        <v/>
      </c>
      <c r="S404" s="27" t="str">
        <f>IF('Intro &amp; Setup'!$BM$13='Intro &amp; Setup'!$BM$12, $R404, $Q404)</f>
        <v/>
      </c>
      <c r="T404" s="28" t="str">
        <f t="shared" si="54"/>
        <v/>
      </c>
      <c r="U404" s="8" t="str">
        <f t="shared" si="55"/>
        <v/>
      </c>
      <c r="V404" s="28" t="str">
        <f>IF($T404="", "", $T404-SUM($V$11:$V403))</f>
        <v/>
      </c>
      <c r="W404" s="28" t="str">
        <f>IF($U404="", "", $U404-SUM($W$11:$W403))</f>
        <v/>
      </c>
      <c r="X404" s="28" t="str">
        <f t="shared" si="56"/>
        <v/>
      </c>
      <c r="Y404" s="34" t="str">
        <f t="shared" si="61"/>
        <v/>
      </c>
      <c r="Z404" s="35" t="str">
        <f t="shared" si="62"/>
        <v/>
      </c>
      <c r="AA404" s="36" t="str">
        <f t="shared" si="57"/>
        <v/>
      </c>
      <c r="AC404" s="41" t="str">
        <f>IF($B404="", "", IF(OR($B404&lt;'Intro &amp; Setup'!$BM$3, $B404&gt;'Intro &amp; Setup'!$BM$5), "X", ""))</f>
        <v/>
      </c>
      <c r="AE404" s="41" t="str">
        <f t="shared" si="58"/>
        <v/>
      </c>
      <c r="AG404" s="41" t="str">
        <f>IF($F404="", "", IF(COUNTIF('Intro &amp; Setup'!$T$17:$T$26, $F404)=0, "X", ""))</f>
        <v/>
      </c>
      <c r="AI404" s="41" t="str">
        <f t="shared" si="59"/>
        <v/>
      </c>
    </row>
    <row r="405" spans="1:35" x14ac:dyDescent="0.25">
      <c r="A405" s="21"/>
      <c r="B405" s="238"/>
      <c r="C405" s="239"/>
      <c r="D405" s="239"/>
      <c r="E405" s="239"/>
      <c r="F405" s="240"/>
      <c r="G405" s="239"/>
      <c r="H405" s="241"/>
      <c r="I405" s="21"/>
      <c r="L405" s="68" t="str">
        <f t="shared" si="60"/>
        <v/>
      </c>
      <c r="N405" s="71" t="str">
        <f>IF($L405="", "", IFERROR(INDEX('Intro &amp; Setup'!$J$23:$J$32, MATCH($L405, 'Intro &amp; Setup'!$B$23:$B$32, 0)), ""))</f>
        <v/>
      </c>
      <c r="O405" s="71" t="str">
        <f>IF($L405="", "", IFERROR(INDEX('Intro &amp; Setup'!$N$23:$N$32, MATCH($L405, 'Intro &amp; Setup'!$B$23:$B$32, 0)), ""))</f>
        <v/>
      </c>
      <c r="Q405" s="63" t="str">
        <f>IF($H405="", "", SUM($H$11:$H405))</f>
        <v/>
      </c>
      <c r="R405" s="28" t="str">
        <f>IF($L405="", "", SUMIF($L$11:$L405, $L405, $H$11:$H405))</f>
        <v/>
      </c>
      <c r="S405" s="27" t="str">
        <f>IF('Intro &amp; Setup'!$BM$13='Intro &amp; Setup'!$BM$12, $R405, $Q405)</f>
        <v/>
      </c>
      <c r="T405" s="28" t="str">
        <f t="shared" si="54"/>
        <v/>
      </c>
      <c r="U405" s="8" t="str">
        <f t="shared" si="55"/>
        <v/>
      </c>
      <c r="V405" s="28" t="str">
        <f>IF($T405="", "", $T405-SUM($V$11:$V404))</f>
        <v/>
      </c>
      <c r="W405" s="28" t="str">
        <f>IF($U405="", "", $U405-SUM($W$11:$W404))</f>
        <v/>
      </c>
      <c r="X405" s="28" t="str">
        <f t="shared" si="56"/>
        <v/>
      </c>
      <c r="Y405" s="34" t="str">
        <f t="shared" si="61"/>
        <v/>
      </c>
      <c r="Z405" s="35" t="str">
        <f t="shared" si="62"/>
        <v/>
      </c>
      <c r="AA405" s="36" t="str">
        <f t="shared" si="57"/>
        <v/>
      </c>
      <c r="AC405" s="41" t="str">
        <f>IF($B405="", "", IF(OR($B405&lt;'Intro &amp; Setup'!$BM$3, $B405&gt;'Intro &amp; Setup'!$BM$5), "X", ""))</f>
        <v/>
      </c>
      <c r="AE405" s="41" t="str">
        <f t="shared" si="58"/>
        <v/>
      </c>
      <c r="AG405" s="41" t="str">
        <f>IF($F405="", "", IF(COUNTIF('Intro &amp; Setup'!$T$17:$T$26, $F405)=0, "X", ""))</f>
        <v/>
      </c>
      <c r="AI405" s="41" t="str">
        <f t="shared" si="59"/>
        <v/>
      </c>
    </row>
    <row r="406" spans="1:35" x14ac:dyDescent="0.25">
      <c r="A406" s="21"/>
      <c r="B406" s="238"/>
      <c r="C406" s="239"/>
      <c r="D406" s="239"/>
      <c r="E406" s="239"/>
      <c r="F406" s="240"/>
      <c r="G406" s="239"/>
      <c r="H406" s="241"/>
      <c r="I406" s="21"/>
      <c r="L406" s="68" t="str">
        <f t="shared" si="60"/>
        <v/>
      </c>
      <c r="N406" s="71" t="str">
        <f>IF($L406="", "", IFERROR(INDEX('Intro &amp; Setup'!$J$23:$J$32, MATCH($L406, 'Intro &amp; Setup'!$B$23:$B$32, 0)), ""))</f>
        <v/>
      </c>
      <c r="O406" s="71" t="str">
        <f>IF($L406="", "", IFERROR(INDEX('Intro &amp; Setup'!$N$23:$N$32, MATCH($L406, 'Intro &amp; Setup'!$B$23:$B$32, 0)), ""))</f>
        <v/>
      </c>
      <c r="Q406" s="63" t="str">
        <f>IF($H406="", "", SUM($H$11:$H406))</f>
        <v/>
      </c>
      <c r="R406" s="28" t="str">
        <f>IF($L406="", "", SUMIF($L$11:$L406, $L406, $H$11:$H406))</f>
        <v/>
      </c>
      <c r="S406" s="27" t="str">
        <f>IF('Intro &amp; Setup'!$BM$13='Intro &amp; Setup'!$BM$12, $R406, $Q406)</f>
        <v/>
      </c>
      <c r="T406" s="28" t="str">
        <f t="shared" si="54"/>
        <v/>
      </c>
      <c r="U406" s="8" t="str">
        <f t="shared" si="55"/>
        <v/>
      </c>
      <c r="V406" s="28" t="str">
        <f>IF($T406="", "", $T406-SUM($V$11:$V405))</f>
        <v/>
      </c>
      <c r="W406" s="28" t="str">
        <f>IF($U406="", "", $U406-SUM($W$11:$W405))</f>
        <v/>
      </c>
      <c r="X406" s="28" t="str">
        <f t="shared" si="56"/>
        <v/>
      </c>
      <c r="Y406" s="34" t="str">
        <f t="shared" si="61"/>
        <v/>
      </c>
      <c r="Z406" s="35" t="str">
        <f t="shared" si="62"/>
        <v/>
      </c>
      <c r="AA406" s="36" t="str">
        <f t="shared" si="57"/>
        <v/>
      </c>
      <c r="AC406" s="41" t="str">
        <f>IF($B406="", "", IF(OR($B406&lt;'Intro &amp; Setup'!$BM$3, $B406&gt;'Intro &amp; Setup'!$BM$5), "X", ""))</f>
        <v/>
      </c>
      <c r="AE406" s="41" t="str">
        <f t="shared" si="58"/>
        <v/>
      </c>
      <c r="AG406" s="41" t="str">
        <f>IF($F406="", "", IF(COUNTIF('Intro &amp; Setup'!$T$17:$T$26, $F406)=0, "X", ""))</f>
        <v/>
      </c>
      <c r="AI406" s="41" t="str">
        <f t="shared" si="59"/>
        <v/>
      </c>
    </row>
    <row r="407" spans="1:35" x14ac:dyDescent="0.25">
      <c r="A407" s="21"/>
      <c r="B407" s="238"/>
      <c r="C407" s="239"/>
      <c r="D407" s="239"/>
      <c r="E407" s="239"/>
      <c r="F407" s="240"/>
      <c r="G407" s="239"/>
      <c r="H407" s="241"/>
      <c r="I407" s="21"/>
      <c r="L407" s="68" t="str">
        <f t="shared" si="60"/>
        <v/>
      </c>
      <c r="N407" s="71" t="str">
        <f>IF($L407="", "", IFERROR(INDEX('Intro &amp; Setup'!$J$23:$J$32, MATCH($L407, 'Intro &amp; Setup'!$B$23:$B$32, 0)), ""))</f>
        <v/>
      </c>
      <c r="O407" s="71" t="str">
        <f>IF($L407="", "", IFERROR(INDEX('Intro &amp; Setup'!$N$23:$N$32, MATCH($L407, 'Intro &amp; Setup'!$B$23:$B$32, 0)), ""))</f>
        <v/>
      </c>
      <c r="Q407" s="63" t="str">
        <f>IF($H407="", "", SUM($H$11:$H407))</f>
        <v/>
      </c>
      <c r="R407" s="28" t="str">
        <f>IF($L407="", "", SUMIF($L$11:$L407, $L407, $H$11:$H407))</f>
        <v/>
      </c>
      <c r="S407" s="27" t="str">
        <f>IF('Intro &amp; Setup'!$BM$13='Intro &amp; Setup'!$BM$12, $R407, $Q407)</f>
        <v/>
      </c>
      <c r="T407" s="28" t="str">
        <f t="shared" si="54"/>
        <v/>
      </c>
      <c r="U407" s="8" t="str">
        <f t="shared" si="55"/>
        <v/>
      </c>
      <c r="V407" s="28" t="str">
        <f>IF($T407="", "", $T407-SUM($V$11:$V406))</f>
        <v/>
      </c>
      <c r="W407" s="28" t="str">
        <f>IF($U407="", "", $U407-SUM($W$11:$W406))</f>
        <v/>
      </c>
      <c r="X407" s="28" t="str">
        <f t="shared" si="56"/>
        <v/>
      </c>
      <c r="Y407" s="34" t="str">
        <f t="shared" si="61"/>
        <v/>
      </c>
      <c r="Z407" s="35" t="str">
        <f t="shared" si="62"/>
        <v/>
      </c>
      <c r="AA407" s="36" t="str">
        <f t="shared" si="57"/>
        <v/>
      </c>
      <c r="AC407" s="41" t="str">
        <f>IF($B407="", "", IF(OR($B407&lt;'Intro &amp; Setup'!$BM$3, $B407&gt;'Intro &amp; Setup'!$BM$5), "X", ""))</f>
        <v/>
      </c>
      <c r="AE407" s="41" t="str">
        <f t="shared" si="58"/>
        <v/>
      </c>
      <c r="AG407" s="41" t="str">
        <f>IF($F407="", "", IF(COUNTIF('Intro &amp; Setup'!$T$17:$T$26, $F407)=0, "X", ""))</f>
        <v/>
      </c>
      <c r="AI407" s="41" t="str">
        <f t="shared" si="59"/>
        <v/>
      </c>
    </row>
    <row r="408" spans="1:35" x14ac:dyDescent="0.25">
      <c r="A408" s="21"/>
      <c r="B408" s="238"/>
      <c r="C408" s="239"/>
      <c r="D408" s="239"/>
      <c r="E408" s="239"/>
      <c r="F408" s="240"/>
      <c r="G408" s="239"/>
      <c r="H408" s="241"/>
      <c r="I408" s="21"/>
      <c r="L408" s="68" t="str">
        <f t="shared" si="60"/>
        <v/>
      </c>
      <c r="N408" s="71" t="str">
        <f>IF($L408="", "", IFERROR(INDEX('Intro &amp; Setup'!$J$23:$J$32, MATCH($L408, 'Intro &amp; Setup'!$B$23:$B$32, 0)), ""))</f>
        <v/>
      </c>
      <c r="O408" s="71" t="str">
        <f>IF($L408="", "", IFERROR(INDEX('Intro &amp; Setup'!$N$23:$N$32, MATCH($L408, 'Intro &amp; Setup'!$B$23:$B$32, 0)), ""))</f>
        <v/>
      </c>
      <c r="Q408" s="63" t="str">
        <f>IF($H408="", "", SUM($H$11:$H408))</f>
        <v/>
      </c>
      <c r="R408" s="28" t="str">
        <f>IF($L408="", "", SUMIF($L$11:$L408, $L408, $H$11:$H408))</f>
        <v/>
      </c>
      <c r="S408" s="27" t="str">
        <f>IF('Intro &amp; Setup'!$BM$13='Intro &amp; Setup'!$BM$12, $R408, $Q408)</f>
        <v/>
      </c>
      <c r="T408" s="28" t="str">
        <f t="shared" si="54"/>
        <v/>
      </c>
      <c r="U408" s="8" t="str">
        <f t="shared" si="55"/>
        <v/>
      </c>
      <c r="V408" s="28" t="str">
        <f>IF($T408="", "", $T408-SUM($V$11:$V407))</f>
        <v/>
      </c>
      <c r="W408" s="28" t="str">
        <f>IF($U408="", "", $U408-SUM($W$11:$W407))</f>
        <v/>
      </c>
      <c r="X408" s="28" t="str">
        <f t="shared" si="56"/>
        <v/>
      </c>
      <c r="Y408" s="34" t="str">
        <f t="shared" si="61"/>
        <v/>
      </c>
      <c r="Z408" s="35" t="str">
        <f t="shared" si="62"/>
        <v/>
      </c>
      <c r="AA408" s="36" t="str">
        <f t="shared" si="57"/>
        <v/>
      </c>
      <c r="AC408" s="41" t="str">
        <f>IF($B408="", "", IF(OR($B408&lt;'Intro &amp; Setup'!$BM$3, $B408&gt;'Intro &amp; Setup'!$BM$5), "X", ""))</f>
        <v/>
      </c>
      <c r="AE408" s="41" t="str">
        <f t="shared" si="58"/>
        <v/>
      </c>
      <c r="AG408" s="41" t="str">
        <f>IF($F408="", "", IF(COUNTIF('Intro &amp; Setup'!$T$17:$T$26, $F408)=0, "X", ""))</f>
        <v/>
      </c>
      <c r="AI408" s="41" t="str">
        <f t="shared" si="59"/>
        <v/>
      </c>
    </row>
    <row r="409" spans="1:35" x14ac:dyDescent="0.25">
      <c r="A409" s="21"/>
      <c r="B409" s="238"/>
      <c r="C409" s="239"/>
      <c r="D409" s="239"/>
      <c r="E409" s="239"/>
      <c r="F409" s="240"/>
      <c r="G409" s="239"/>
      <c r="H409" s="241"/>
      <c r="I409" s="21"/>
      <c r="L409" s="68" t="str">
        <f t="shared" si="60"/>
        <v/>
      </c>
      <c r="N409" s="71" t="str">
        <f>IF($L409="", "", IFERROR(INDEX('Intro &amp; Setup'!$J$23:$J$32, MATCH($L409, 'Intro &amp; Setup'!$B$23:$B$32, 0)), ""))</f>
        <v/>
      </c>
      <c r="O409" s="71" t="str">
        <f>IF($L409="", "", IFERROR(INDEX('Intro &amp; Setup'!$N$23:$N$32, MATCH($L409, 'Intro &amp; Setup'!$B$23:$B$32, 0)), ""))</f>
        <v/>
      </c>
      <c r="Q409" s="63" t="str">
        <f>IF($H409="", "", SUM($H$11:$H409))</f>
        <v/>
      </c>
      <c r="R409" s="28" t="str">
        <f>IF($L409="", "", SUMIF($L$11:$L409, $L409, $H$11:$H409))</f>
        <v/>
      </c>
      <c r="S409" s="27" t="str">
        <f>IF('Intro &amp; Setup'!$BM$13='Intro &amp; Setup'!$BM$12, $R409, $Q409)</f>
        <v/>
      </c>
      <c r="T409" s="28" t="str">
        <f t="shared" si="54"/>
        <v/>
      </c>
      <c r="U409" s="8" t="str">
        <f t="shared" si="55"/>
        <v/>
      </c>
      <c r="V409" s="28" t="str">
        <f>IF($T409="", "", $T409-SUM($V$11:$V408))</f>
        <v/>
      </c>
      <c r="W409" s="28" t="str">
        <f>IF($U409="", "", $U409-SUM($W$11:$W408))</f>
        <v/>
      </c>
      <c r="X409" s="28" t="str">
        <f t="shared" si="56"/>
        <v/>
      </c>
      <c r="Y409" s="34" t="str">
        <f t="shared" si="61"/>
        <v/>
      </c>
      <c r="Z409" s="35" t="str">
        <f t="shared" si="62"/>
        <v/>
      </c>
      <c r="AA409" s="36" t="str">
        <f t="shared" si="57"/>
        <v/>
      </c>
      <c r="AC409" s="41" t="str">
        <f>IF($B409="", "", IF(OR($B409&lt;'Intro &amp; Setup'!$BM$3, $B409&gt;'Intro &amp; Setup'!$BM$5), "X", ""))</f>
        <v/>
      </c>
      <c r="AE409" s="41" t="str">
        <f t="shared" si="58"/>
        <v/>
      </c>
      <c r="AG409" s="41" t="str">
        <f>IF($F409="", "", IF(COUNTIF('Intro &amp; Setup'!$T$17:$T$26, $F409)=0, "X", ""))</f>
        <v/>
      </c>
      <c r="AI409" s="41" t="str">
        <f t="shared" si="59"/>
        <v/>
      </c>
    </row>
    <row r="410" spans="1:35" x14ac:dyDescent="0.25">
      <c r="A410" s="21"/>
      <c r="B410" s="238"/>
      <c r="C410" s="239"/>
      <c r="D410" s="239"/>
      <c r="E410" s="239"/>
      <c r="F410" s="240"/>
      <c r="G410" s="239"/>
      <c r="H410" s="241"/>
      <c r="I410" s="21"/>
      <c r="L410" s="68" t="str">
        <f t="shared" si="60"/>
        <v/>
      </c>
      <c r="N410" s="71" t="str">
        <f>IF($L410="", "", IFERROR(INDEX('Intro &amp; Setup'!$J$23:$J$32, MATCH($L410, 'Intro &amp; Setup'!$B$23:$B$32, 0)), ""))</f>
        <v/>
      </c>
      <c r="O410" s="71" t="str">
        <f>IF($L410="", "", IFERROR(INDEX('Intro &amp; Setup'!$N$23:$N$32, MATCH($L410, 'Intro &amp; Setup'!$B$23:$B$32, 0)), ""))</f>
        <v/>
      </c>
      <c r="Q410" s="63" t="str">
        <f>IF($H410="", "", SUM($H$11:$H410))</f>
        <v/>
      </c>
      <c r="R410" s="28" t="str">
        <f>IF($L410="", "", SUMIF($L$11:$L410, $L410, $H$11:$H410))</f>
        <v/>
      </c>
      <c r="S410" s="27" t="str">
        <f>IF('Intro &amp; Setup'!$BM$13='Intro &amp; Setup'!$BM$12, $R410, $Q410)</f>
        <v/>
      </c>
      <c r="T410" s="28" t="str">
        <f t="shared" si="54"/>
        <v/>
      </c>
      <c r="U410" s="8" t="str">
        <f t="shared" si="55"/>
        <v/>
      </c>
      <c r="V410" s="28" t="str">
        <f>IF($T410="", "", $T410-SUM($V$11:$V409))</f>
        <v/>
      </c>
      <c r="W410" s="28" t="str">
        <f>IF($U410="", "", $U410-SUM($W$11:$W409))</f>
        <v/>
      </c>
      <c r="X410" s="28" t="str">
        <f t="shared" si="56"/>
        <v/>
      </c>
      <c r="Y410" s="34" t="str">
        <f t="shared" si="61"/>
        <v/>
      </c>
      <c r="Z410" s="35" t="str">
        <f t="shared" si="62"/>
        <v/>
      </c>
      <c r="AA410" s="36" t="str">
        <f t="shared" si="57"/>
        <v/>
      </c>
      <c r="AC410" s="41" t="str">
        <f>IF($B410="", "", IF(OR($B410&lt;'Intro &amp; Setup'!$BM$3, $B410&gt;'Intro &amp; Setup'!$BM$5), "X", ""))</f>
        <v/>
      </c>
      <c r="AE410" s="41" t="str">
        <f t="shared" si="58"/>
        <v/>
      </c>
      <c r="AG410" s="41" t="str">
        <f>IF($F410="", "", IF(COUNTIF('Intro &amp; Setup'!$T$17:$T$26, $F410)=0, "X", ""))</f>
        <v/>
      </c>
      <c r="AI410" s="41" t="str">
        <f t="shared" si="59"/>
        <v/>
      </c>
    </row>
    <row r="411" spans="1:35" x14ac:dyDescent="0.25">
      <c r="A411" s="21"/>
      <c r="B411" s="238"/>
      <c r="C411" s="239"/>
      <c r="D411" s="239"/>
      <c r="E411" s="239"/>
      <c r="F411" s="240"/>
      <c r="G411" s="239"/>
      <c r="H411" s="241"/>
      <c r="I411" s="21"/>
      <c r="L411" s="68" t="str">
        <f t="shared" si="60"/>
        <v/>
      </c>
      <c r="N411" s="71" t="str">
        <f>IF($L411="", "", IFERROR(INDEX('Intro &amp; Setup'!$J$23:$J$32, MATCH($L411, 'Intro &amp; Setup'!$B$23:$B$32, 0)), ""))</f>
        <v/>
      </c>
      <c r="O411" s="71" t="str">
        <f>IF($L411="", "", IFERROR(INDEX('Intro &amp; Setup'!$N$23:$N$32, MATCH($L411, 'Intro &amp; Setup'!$B$23:$B$32, 0)), ""))</f>
        <v/>
      </c>
      <c r="Q411" s="63" t="str">
        <f>IF($H411="", "", SUM($H$11:$H411))</f>
        <v/>
      </c>
      <c r="R411" s="28" t="str">
        <f>IF($L411="", "", SUMIF($L$11:$L411, $L411, $H$11:$H411))</f>
        <v/>
      </c>
      <c r="S411" s="27" t="str">
        <f>IF('Intro &amp; Setup'!$BM$13='Intro &amp; Setup'!$BM$12, $R411, $Q411)</f>
        <v/>
      </c>
      <c r="T411" s="28" t="str">
        <f t="shared" si="54"/>
        <v/>
      </c>
      <c r="U411" s="8" t="str">
        <f t="shared" si="55"/>
        <v/>
      </c>
      <c r="V411" s="28" t="str">
        <f>IF($T411="", "", $T411-SUM($V$11:$V410))</f>
        <v/>
      </c>
      <c r="W411" s="28" t="str">
        <f>IF($U411="", "", $U411-SUM($W$11:$W410))</f>
        <v/>
      </c>
      <c r="X411" s="28" t="str">
        <f t="shared" si="56"/>
        <v/>
      </c>
      <c r="Y411" s="34" t="str">
        <f t="shared" si="61"/>
        <v/>
      </c>
      <c r="Z411" s="35" t="str">
        <f t="shared" si="62"/>
        <v/>
      </c>
      <c r="AA411" s="36" t="str">
        <f t="shared" si="57"/>
        <v/>
      </c>
      <c r="AC411" s="41" t="str">
        <f>IF($B411="", "", IF(OR($B411&lt;'Intro &amp; Setup'!$BM$3, $B411&gt;'Intro &amp; Setup'!$BM$5), "X", ""))</f>
        <v/>
      </c>
      <c r="AE411" s="41" t="str">
        <f t="shared" si="58"/>
        <v/>
      </c>
      <c r="AG411" s="41" t="str">
        <f>IF($F411="", "", IF(COUNTIF('Intro &amp; Setup'!$T$17:$T$26, $F411)=0, "X", ""))</f>
        <v/>
      </c>
      <c r="AI411" s="41" t="str">
        <f t="shared" si="59"/>
        <v/>
      </c>
    </row>
    <row r="412" spans="1:35" x14ac:dyDescent="0.25">
      <c r="A412" s="21"/>
      <c r="B412" s="238"/>
      <c r="C412" s="239"/>
      <c r="D412" s="239"/>
      <c r="E412" s="239"/>
      <c r="F412" s="240"/>
      <c r="G412" s="239"/>
      <c r="H412" s="241"/>
      <c r="I412" s="21"/>
      <c r="L412" s="68" t="str">
        <f t="shared" si="60"/>
        <v/>
      </c>
      <c r="N412" s="71" t="str">
        <f>IF($L412="", "", IFERROR(INDEX('Intro &amp; Setup'!$J$23:$J$32, MATCH($L412, 'Intro &amp; Setup'!$B$23:$B$32, 0)), ""))</f>
        <v/>
      </c>
      <c r="O412" s="71" t="str">
        <f>IF($L412="", "", IFERROR(INDEX('Intro &amp; Setup'!$N$23:$N$32, MATCH($L412, 'Intro &amp; Setup'!$B$23:$B$32, 0)), ""))</f>
        <v/>
      </c>
      <c r="Q412" s="63" t="str">
        <f>IF($H412="", "", SUM($H$11:$H412))</f>
        <v/>
      </c>
      <c r="R412" s="28" t="str">
        <f>IF($L412="", "", SUMIF($L$11:$L412, $L412, $H$11:$H412))</f>
        <v/>
      </c>
      <c r="S412" s="27" t="str">
        <f>IF('Intro &amp; Setup'!$BM$13='Intro &amp; Setup'!$BM$12, $R412, $Q412)</f>
        <v/>
      </c>
      <c r="T412" s="28" t="str">
        <f t="shared" si="54"/>
        <v/>
      </c>
      <c r="U412" s="8" t="str">
        <f t="shared" si="55"/>
        <v/>
      </c>
      <c r="V412" s="28" t="str">
        <f>IF($T412="", "", $T412-SUM($V$11:$V411))</f>
        <v/>
      </c>
      <c r="W412" s="28" t="str">
        <f>IF($U412="", "", $U412-SUM($W$11:$W411))</f>
        <v/>
      </c>
      <c r="X412" s="28" t="str">
        <f t="shared" si="56"/>
        <v/>
      </c>
      <c r="Y412" s="34" t="str">
        <f t="shared" si="61"/>
        <v/>
      </c>
      <c r="Z412" s="35" t="str">
        <f t="shared" si="62"/>
        <v/>
      </c>
      <c r="AA412" s="36" t="str">
        <f t="shared" si="57"/>
        <v/>
      </c>
      <c r="AC412" s="41" t="str">
        <f>IF($B412="", "", IF(OR($B412&lt;'Intro &amp; Setup'!$BM$3, $B412&gt;'Intro &amp; Setup'!$BM$5), "X", ""))</f>
        <v/>
      </c>
      <c r="AE412" s="41" t="str">
        <f t="shared" si="58"/>
        <v/>
      </c>
      <c r="AG412" s="41" t="str">
        <f>IF($F412="", "", IF(COUNTIF('Intro &amp; Setup'!$T$17:$T$26, $F412)=0, "X", ""))</f>
        <v/>
      </c>
      <c r="AI412" s="41" t="str">
        <f t="shared" si="59"/>
        <v/>
      </c>
    </row>
    <row r="413" spans="1:35" x14ac:dyDescent="0.25">
      <c r="A413" s="21"/>
      <c r="B413" s="238"/>
      <c r="C413" s="239"/>
      <c r="D413" s="239"/>
      <c r="E413" s="239"/>
      <c r="F413" s="240"/>
      <c r="G413" s="239"/>
      <c r="H413" s="241"/>
      <c r="I413" s="21"/>
      <c r="L413" s="68" t="str">
        <f t="shared" si="60"/>
        <v/>
      </c>
      <c r="N413" s="71" t="str">
        <f>IF($L413="", "", IFERROR(INDEX('Intro &amp; Setup'!$J$23:$J$32, MATCH($L413, 'Intro &amp; Setup'!$B$23:$B$32, 0)), ""))</f>
        <v/>
      </c>
      <c r="O413" s="71" t="str">
        <f>IF($L413="", "", IFERROR(INDEX('Intro &amp; Setup'!$N$23:$N$32, MATCH($L413, 'Intro &amp; Setup'!$B$23:$B$32, 0)), ""))</f>
        <v/>
      </c>
      <c r="Q413" s="63" t="str">
        <f>IF($H413="", "", SUM($H$11:$H413))</f>
        <v/>
      </c>
      <c r="R413" s="28" t="str">
        <f>IF($L413="", "", SUMIF($L$11:$L413, $L413, $H$11:$H413))</f>
        <v/>
      </c>
      <c r="S413" s="27" t="str">
        <f>IF('Intro &amp; Setup'!$BM$13='Intro &amp; Setup'!$BM$12, $R413, $Q413)</f>
        <v/>
      </c>
      <c r="T413" s="28" t="str">
        <f t="shared" si="54"/>
        <v/>
      </c>
      <c r="U413" s="8" t="str">
        <f t="shared" si="55"/>
        <v/>
      </c>
      <c r="V413" s="28" t="str">
        <f>IF($T413="", "", $T413-SUM($V$11:$V412))</f>
        <v/>
      </c>
      <c r="W413" s="28" t="str">
        <f>IF($U413="", "", $U413-SUM($W$11:$W412))</f>
        <v/>
      </c>
      <c r="X413" s="28" t="str">
        <f t="shared" si="56"/>
        <v/>
      </c>
      <c r="Y413" s="34" t="str">
        <f t="shared" si="61"/>
        <v/>
      </c>
      <c r="Z413" s="35" t="str">
        <f t="shared" si="62"/>
        <v/>
      </c>
      <c r="AA413" s="36" t="str">
        <f t="shared" si="57"/>
        <v/>
      </c>
      <c r="AC413" s="41" t="str">
        <f>IF($B413="", "", IF(OR($B413&lt;'Intro &amp; Setup'!$BM$3, $B413&gt;'Intro &amp; Setup'!$BM$5), "X", ""))</f>
        <v/>
      </c>
      <c r="AE413" s="41" t="str">
        <f t="shared" si="58"/>
        <v/>
      </c>
      <c r="AG413" s="41" t="str">
        <f>IF($F413="", "", IF(COUNTIF('Intro &amp; Setup'!$T$17:$T$26, $F413)=0, "X", ""))</f>
        <v/>
      </c>
      <c r="AI413" s="41" t="str">
        <f t="shared" si="59"/>
        <v/>
      </c>
    </row>
    <row r="414" spans="1:35" x14ac:dyDescent="0.25">
      <c r="A414" s="21"/>
      <c r="B414" s="238"/>
      <c r="C414" s="239"/>
      <c r="D414" s="239"/>
      <c r="E414" s="239"/>
      <c r="F414" s="240"/>
      <c r="G414" s="239"/>
      <c r="H414" s="241"/>
      <c r="I414" s="21"/>
      <c r="L414" s="68" t="str">
        <f t="shared" si="60"/>
        <v/>
      </c>
      <c r="N414" s="71" t="str">
        <f>IF($L414="", "", IFERROR(INDEX('Intro &amp; Setup'!$J$23:$J$32, MATCH($L414, 'Intro &amp; Setup'!$B$23:$B$32, 0)), ""))</f>
        <v/>
      </c>
      <c r="O414" s="71" t="str">
        <f>IF($L414="", "", IFERROR(INDEX('Intro &amp; Setup'!$N$23:$N$32, MATCH($L414, 'Intro &amp; Setup'!$B$23:$B$32, 0)), ""))</f>
        <v/>
      </c>
      <c r="Q414" s="63" t="str">
        <f>IF($H414="", "", SUM($H$11:$H414))</f>
        <v/>
      </c>
      <c r="R414" s="28" t="str">
        <f>IF($L414="", "", SUMIF($L$11:$L414, $L414, $H$11:$H414))</f>
        <v/>
      </c>
      <c r="S414" s="27" t="str">
        <f>IF('Intro &amp; Setup'!$BM$13='Intro &amp; Setup'!$BM$12, $R414, $Q414)</f>
        <v/>
      </c>
      <c r="T414" s="28" t="str">
        <f t="shared" si="54"/>
        <v/>
      </c>
      <c r="U414" s="8" t="str">
        <f t="shared" si="55"/>
        <v/>
      </c>
      <c r="V414" s="28" t="str">
        <f>IF($T414="", "", $T414-SUM($V$11:$V413))</f>
        <v/>
      </c>
      <c r="W414" s="28" t="str">
        <f>IF($U414="", "", $U414-SUM($W$11:$W413))</f>
        <v/>
      </c>
      <c r="X414" s="28" t="str">
        <f t="shared" si="56"/>
        <v/>
      </c>
      <c r="Y414" s="34" t="str">
        <f t="shared" si="61"/>
        <v/>
      </c>
      <c r="Z414" s="35" t="str">
        <f t="shared" si="62"/>
        <v/>
      </c>
      <c r="AA414" s="36" t="str">
        <f t="shared" si="57"/>
        <v/>
      </c>
      <c r="AC414" s="41" t="str">
        <f>IF($B414="", "", IF(OR($B414&lt;'Intro &amp; Setup'!$BM$3, $B414&gt;'Intro &amp; Setup'!$BM$5), "X", ""))</f>
        <v/>
      </c>
      <c r="AE414" s="41" t="str">
        <f t="shared" si="58"/>
        <v/>
      </c>
      <c r="AG414" s="41" t="str">
        <f>IF($F414="", "", IF(COUNTIF('Intro &amp; Setup'!$T$17:$T$26, $F414)=0, "X", ""))</f>
        <v/>
      </c>
      <c r="AI414" s="41" t="str">
        <f t="shared" si="59"/>
        <v/>
      </c>
    </row>
    <row r="415" spans="1:35" x14ac:dyDescent="0.25">
      <c r="A415" s="21"/>
      <c r="B415" s="238"/>
      <c r="C415" s="239"/>
      <c r="D415" s="239"/>
      <c r="E415" s="239"/>
      <c r="F415" s="240"/>
      <c r="G415" s="239"/>
      <c r="H415" s="241"/>
      <c r="I415" s="21"/>
      <c r="L415" s="68" t="str">
        <f t="shared" si="60"/>
        <v/>
      </c>
      <c r="N415" s="71" t="str">
        <f>IF($L415="", "", IFERROR(INDEX('Intro &amp; Setup'!$J$23:$J$32, MATCH($L415, 'Intro &amp; Setup'!$B$23:$B$32, 0)), ""))</f>
        <v/>
      </c>
      <c r="O415" s="71" t="str">
        <f>IF($L415="", "", IFERROR(INDEX('Intro &amp; Setup'!$N$23:$N$32, MATCH($L415, 'Intro &amp; Setup'!$B$23:$B$32, 0)), ""))</f>
        <v/>
      </c>
      <c r="Q415" s="63" t="str">
        <f>IF($H415="", "", SUM($H$11:$H415))</f>
        <v/>
      </c>
      <c r="R415" s="28" t="str">
        <f>IF($L415="", "", SUMIF($L$11:$L415, $L415, $H$11:$H415))</f>
        <v/>
      </c>
      <c r="S415" s="27" t="str">
        <f>IF('Intro &amp; Setup'!$BM$13='Intro &amp; Setup'!$BM$12, $R415, $Q415)</f>
        <v/>
      </c>
      <c r="T415" s="28" t="str">
        <f t="shared" si="54"/>
        <v/>
      </c>
      <c r="U415" s="8" t="str">
        <f t="shared" si="55"/>
        <v/>
      </c>
      <c r="V415" s="28" t="str">
        <f>IF($T415="", "", $T415-SUM($V$11:$V414))</f>
        <v/>
      </c>
      <c r="W415" s="28" t="str">
        <f>IF($U415="", "", $U415-SUM($W$11:$W414))</f>
        <v/>
      </c>
      <c r="X415" s="28" t="str">
        <f t="shared" si="56"/>
        <v/>
      </c>
      <c r="Y415" s="34" t="str">
        <f t="shared" si="61"/>
        <v/>
      </c>
      <c r="Z415" s="35" t="str">
        <f t="shared" si="62"/>
        <v/>
      </c>
      <c r="AA415" s="36" t="str">
        <f t="shared" si="57"/>
        <v/>
      </c>
      <c r="AC415" s="41" t="str">
        <f>IF($B415="", "", IF(OR($B415&lt;'Intro &amp; Setup'!$BM$3, $B415&gt;'Intro &amp; Setup'!$BM$5), "X", ""))</f>
        <v/>
      </c>
      <c r="AE415" s="41" t="str">
        <f t="shared" si="58"/>
        <v/>
      </c>
      <c r="AG415" s="41" t="str">
        <f>IF($F415="", "", IF(COUNTIF('Intro &amp; Setup'!$T$17:$T$26, $F415)=0, "X", ""))</f>
        <v/>
      </c>
      <c r="AI415" s="41" t="str">
        <f t="shared" si="59"/>
        <v/>
      </c>
    </row>
    <row r="416" spans="1:35" x14ac:dyDescent="0.25">
      <c r="A416" s="21"/>
      <c r="B416" s="238"/>
      <c r="C416" s="239"/>
      <c r="D416" s="239"/>
      <c r="E416" s="239"/>
      <c r="F416" s="240"/>
      <c r="G416" s="239"/>
      <c r="H416" s="241"/>
      <c r="I416" s="21"/>
      <c r="L416" s="68" t="str">
        <f t="shared" si="60"/>
        <v/>
      </c>
      <c r="N416" s="71" t="str">
        <f>IF($L416="", "", IFERROR(INDEX('Intro &amp; Setup'!$J$23:$J$32, MATCH($L416, 'Intro &amp; Setup'!$B$23:$B$32, 0)), ""))</f>
        <v/>
      </c>
      <c r="O416" s="71" t="str">
        <f>IF($L416="", "", IFERROR(INDEX('Intro &amp; Setup'!$N$23:$N$32, MATCH($L416, 'Intro &amp; Setup'!$B$23:$B$32, 0)), ""))</f>
        <v/>
      </c>
      <c r="Q416" s="63" t="str">
        <f>IF($H416="", "", SUM($H$11:$H416))</f>
        <v/>
      </c>
      <c r="R416" s="28" t="str">
        <f>IF($L416="", "", SUMIF($L$11:$L416, $L416, $H$11:$H416))</f>
        <v/>
      </c>
      <c r="S416" s="27" t="str">
        <f>IF('Intro &amp; Setup'!$BM$13='Intro &amp; Setup'!$BM$12, $R416, $Q416)</f>
        <v/>
      </c>
      <c r="T416" s="28" t="str">
        <f t="shared" si="54"/>
        <v/>
      </c>
      <c r="U416" s="8" t="str">
        <f t="shared" si="55"/>
        <v/>
      </c>
      <c r="V416" s="28" t="str">
        <f>IF($T416="", "", $T416-SUM($V$11:$V415))</f>
        <v/>
      </c>
      <c r="W416" s="28" t="str">
        <f>IF($U416="", "", $U416-SUM($W$11:$W415))</f>
        <v/>
      </c>
      <c r="X416" s="28" t="str">
        <f t="shared" si="56"/>
        <v/>
      </c>
      <c r="Y416" s="34" t="str">
        <f t="shared" si="61"/>
        <v/>
      </c>
      <c r="Z416" s="35" t="str">
        <f t="shared" si="62"/>
        <v/>
      </c>
      <c r="AA416" s="36" t="str">
        <f t="shared" si="57"/>
        <v/>
      </c>
      <c r="AC416" s="41" t="str">
        <f>IF($B416="", "", IF(OR($B416&lt;'Intro &amp; Setup'!$BM$3, $B416&gt;'Intro &amp; Setup'!$BM$5), "X", ""))</f>
        <v/>
      </c>
      <c r="AE416" s="41" t="str">
        <f t="shared" si="58"/>
        <v/>
      </c>
      <c r="AG416" s="41" t="str">
        <f>IF($F416="", "", IF(COUNTIF('Intro &amp; Setup'!$T$17:$T$26, $F416)=0, "X", ""))</f>
        <v/>
      </c>
      <c r="AI416" s="41" t="str">
        <f t="shared" si="59"/>
        <v/>
      </c>
    </row>
    <row r="417" spans="1:35" x14ac:dyDescent="0.25">
      <c r="A417" s="21"/>
      <c r="B417" s="238"/>
      <c r="C417" s="239"/>
      <c r="D417" s="239"/>
      <c r="E417" s="239"/>
      <c r="F417" s="240"/>
      <c r="G417" s="239"/>
      <c r="H417" s="241"/>
      <c r="I417" s="21"/>
      <c r="L417" s="68" t="str">
        <f t="shared" si="60"/>
        <v/>
      </c>
      <c r="N417" s="71" t="str">
        <f>IF($L417="", "", IFERROR(INDEX('Intro &amp; Setup'!$J$23:$J$32, MATCH($L417, 'Intro &amp; Setup'!$B$23:$B$32, 0)), ""))</f>
        <v/>
      </c>
      <c r="O417" s="71" t="str">
        <f>IF($L417="", "", IFERROR(INDEX('Intro &amp; Setup'!$N$23:$N$32, MATCH($L417, 'Intro &amp; Setup'!$B$23:$B$32, 0)), ""))</f>
        <v/>
      </c>
      <c r="Q417" s="63" t="str">
        <f>IF($H417="", "", SUM($H$11:$H417))</f>
        <v/>
      </c>
      <c r="R417" s="28" t="str">
        <f>IF($L417="", "", SUMIF($L$11:$L417, $L417, $H$11:$H417))</f>
        <v/>
      </c>
      <c r="S417" s="27" t="str">
        <f>IF('Intro &amp; Setup'!$BM$13='Intro &amp; Setup'!$BM$12, $R417, $Q417)</f>
        <v/>
      </c>
      <c r="T417" s="28" t="str">
        <f t="shared" si="54"/>
        <v/>
      </c>
      <c r="U417" s="8" t="str">
        <f t="shared" si="55"/>
        <v/>
      </c>
      <c r="V417" s="28" t="str">
        <f>IF($T417="", "", $T417-SUM($V$11:$V416))</f>
        <v/>
      </c>
      <c r="W417" s="28" t="str">
        <f>IF($U417="", "", $U417-SUM($W$11:$W416))</f>
        <v/>
      </c>
      <c r="X417" s="28" t="str">
        <f t="shared" si="56"/>
        <v/>
      </c>
      <c r="Y417" s="34" t="str">
        <f t="shared" si="61"/>
        <v/>
      </c>
      <c r="Z417" s="35" t="str">
        <f t="shared" si="62"/>
        <v/>
      </c>
      <c r="AA417" s="36" t="str">
        <f t="shared" si="57"/>
        <v/>
      </c>
      <c r="AC417" s="41" t="str">
        <f>IF($B417="", "", IF(OR($B417&lt;'Intro &amp; Setup'!$BM$3, $B417&gt;'Intro &amp; Setup'!$BM$5), "X", ""))</f>
        <v/>
      </c>
      <c r="AE417" s="41" t="str">
        <f t="shared" si="58"/>
        <v/>
      </c>
      <c r="AG417" s="41" t="str">
        <f>IF($F417="", "", IF(COUNTIF('Intro &amp; Setup'!$T$17:$T$26, $F417)=0, "X", ""))</f>
        <v/>
      </c>
      <c r="AI417" s="41" t="str">
        <f t="shared" si="59"/>
        <v/>
      </c>
    </row>
    <row r="418" spans="1:35" x14ac:dyDescent="0.25">
      <c r="A418" s="21"/>
      <c r="B418" s="238"/>
      <c r="C418" s="239"/>
      <c r="D418" s="239"/>
      <c r="E418" s="239"/>
      <c r="F418" s="240"/>
      <c r="G418" s="239"/>
      <c r="H418" s="241"/>
      <c r="I418" s="21"/>
      <c r="L418" s="68" t="str">
        <f t="shared" si="60"/>
        <v/>
      </c>
      <c r="N418" s="71" t="str">
        <f>IF($L418="", "", IFERROR(INDEX('Intro &amp; Setup'!$J$23:$J$32, MATCH($L418, 'Intro &amp; Setup'!$B$23:$B$32, 0)), ""))</f>
        <v/>
      </c>
      <c r="O418" s="71" t="str">
        <f>IF($L418="", "", IFERROR(INDEX('Intro &amp; Setup'!$N$23:$N$32, MATCH($L418, 'Intro &amp; Setup'!$B$23:$B$32, 0)), ""))</f>
        <v/>
      </c>
      <c r="Q418" s="63" t="str">
        <f>IF($H418="", "", SUM($H$11:$H418))</f>
        <v/>
      </c>
      <c r="R418" s="28" t="str">
        <f>IF($L418="", "", SUMIF($L$11:$L418, $L418, $H$11:$H418))</f>
        <v/>
      </c>
      <c r="S418" s="27" t="str">
        <f>IF('Intro &amp; Setup'!$BM$13='Intro &amp; Setup'!$BM$12, $R418, $Q418)</f>
        <v/>
      </c>
      <c r="T418" s="28" t="str">
        <f t="shared" si="54"/>
        <v/>
      </c>
      <c r="U418" s="8" t="str">
        <f t="shared" si="55"/>
        <v/>
      </c>
      <c r="V418" s="28" t="str">
        <f>IF($T418="", "", $T418-SUM($V$11:$V417))</f>
        <v/>
      </c>
      <c r="W418" s="28" t="str">
        <f>IF($U418="", "", $U418-SUM($W$11:$W417))</f>
        <v/>
      </c>
      <c r="X418" s="28" t="str">
        <f t="shared" si="56"/>
        <v/>
      </c>
      <c r="Y418" s="34" t="str">
        <f t="shared" si="61"/>
        <v/>
      </c>
      <c r="Z418" s="35" t="str">
        <f t="shared" si="62"/>
        <v/>
      </c>
      <c r="AA418" s="36" t="str">
        <f t="shared" si="57"/>
        <v/>
      </c>
      <c r="AC418" s="41" t="str">
        <f>IF($B418="", "", IF(OR($B418&lt;'Intro &amp; Setup'!$BM$3, $B418&gt;'Intro &amp; Setup'!$BM$5), "X", ""))</f>
        <v/>
      </c>
      <c r="AE418" s="41" t="str">
        <f t="shared" si="58"/>
        <v/>
      </c>
      <c r="AG418" s="41" t="str">
        <f>IF($F418="", "", IF(COUNTIF('Intro &amp; Setup'!$T$17:$T$26, $F418)=0, "X", ""))</f>
        <v/>
      </c>
      <c r="AI418" s="41" t="str">
        <f t="shared" si="59"/>
        <v/>
      </c>
    </row>
    <row r="419" spans="1:35" x14ac:dyDescent="0.25">
      <c r="A419" s="21"/>
      <c r="B419" s="238"/>
      <c r="C419" s="239"/>
      <c r="D419" s="239"/>
      <c r="E419" s="239"/>
      <c r="F419" s="240"/>
      <c r="G419" s="239"/>
      <c r="H419" s="241"/>
      <c r="I419" s="21"/>
      <c r="L419" s="68" t="str">
        <f t="shared" si="60"/>
        <v/>
      </c>
      <c r="N419" s="71" t="str">
        <f>IF($L419="", "", IFERROR(INDEX('Intro &amp; Setup'!$J$23:$J$32, MATCH($L419, 'Intro &amp; Setup'!$B$23:$B$32, 0)), ""))</f>
        <v/>
      </c>
      <c r="O419" s="71" t="str">
        <f>IF($L419="", "", IFERROR(INDEX('Intro &amp; Setup'!$N$23:$N$32, MATCH($L419, 'Intro &amp; Setup'!$B$23:$B$32, 0)), ""))</f>
        <v/>
      </c>
      <c r="Q419" s="63" t="str">
        <f>IF($H419="", "", SUM($H$11:$H419))</f>
        <v/>
      </c>
      <c r="R419" s="28" t="str">
        <f>IF($L419="", "", SUMIF($L$11:$L419, $L419, $H$11:$H419))</f>
        <v/>
      </c>
      <c r="S419" s="27" t="str">
        <f>IF('Intro &amp; Setup'!$BM$13='Intro &amp; Setup'!$BM$12, $R419, $Q419)</f>
        <v/>
      </c>
      <c r="T419" s="28" t="str">
        <f t="shared" si="54"/>
        <v/>
      </c>
      <c r="U419" s="8" t="str">
        <f t="shared" si="55"/>
        <v/>
      </c>
      <c r="V419" s="28" t="str">
        <f>IF($T419="", "", $T419-SUM($V$11:$V418))</f>
        <v/>
      </c>
      <c r="W419" s="28" t="str">
        <f>IF($U419="", "", $U419-SUM($W$11:$W418))</f>
        <v/>
      </c>
      <c r="X419" s="28" t="str">
        <f t="shared" si="56"/>
        <v/>
      </c>
      <c r="Y419" s="34" t="str">
        <f t="shared" si="61"/>
        <v/>
      </c>
      <c r="Z419" s="35" t="str">
        <f t="shared" si="62"/>
        <v/>
      </c>
      <c r="AA419" s="36" t="str">
        <f t="shared" si="57"/>
        <v/>
      </c>
      <c r="AC419" s="41" t="str">
        <f>IF($B419="", "", IF(OR($B419&lt;'Intro &amp; Setup'!$BM$3, $B419&gt;'Intro &amp; Setup'!$BM$5), "X", ""))</f>
        <v/>
      </c>
      <c r="AE419" s="41" t="str">
        <f t="shared" si="58"/>
        <v/>
      </c>
      <c r="AG419" s="41" t="str">
        <f>IF($F419="", "", IF(COUNTIF('Intro &amp; Setup'!$T$17:$T$26, $F419)=0, "X", ""))</f>
        <v/>
      </c>
      <c r="AI419" s="41" t="str">
        <f t="shared" si="59"/>
        <v/>
      </c>
    </row>
    <row r="420" spans="1:35" x14ac:dyDescent="0.25">
      <c r="A420" s="21"/>
      <c r="B420" s="238"/>
      <c r="C420" s="239"/>
      <c r="D420" s="239"/>
      <c r="E420" s="239"/>
      <c r="F420" s="240"/>
      <c r="G420" s="239"/>
      <c r="H420" s="241"/>
      <c r="I420" s="21"/>
      <c r="L420" s="68" t="str">
        <f t="shared" si="60"/>
        <v/>
      </c>
      <c r="N420" s="71" t="str">
        <f>IF($L420="", "", IFERROR(INDEX('Intro &amp; Setup'!$J$23:$J$32, MATCH($L420, 'Intro &amp; Setup'!$B$23:$B$32, 0)), ""))</f>
        <v/>
      </c>
      <c r="O420" s="71" t="str">
        <f>IF($L420="", "", IFERROR(INDEX('Intro &amp; Setup'!$N$23:$N$32, MATCH($L420, 'Intro &amp; Setup'!$B$23:$B$32, 0)), ""))</f>
        <v/>
      </c>
      <c r="Q420" s="63" t="str">
        <f>IF($H420="", "", SUM($H$11:$H420))</f>
        <v/>
      </c>
      <c r="R420" s="28" t="str">
        <f>IF($L420="", "", SUMIF($L$11:$L420, $L420, $H$11:$H420))</f>
        <v/>
      </c>
      <c r="S420" s="27" t="str">
        <f>IF('Intro &amp; Setup'!$BM$13='Intro &amp; Setup'!$BM$12, $R420, $Q420)</f>
        <v/>
      </c>
      <c r="T420" s="28" t="str">
        <f t="shared" si="54"/>
        <v/>
      </c>
      <c r="U420" s="8" t="str">
        <f t="shared" si="55"/>
        <v/>
      </c>
      <c r="V420" s="28" t="str">
        <f>IF($T420="", "", $T420-SUM($V$11:$V419))</f>
        <v/>
      </c>
      <c r="W420" s="28" t="str">
        <f>IF($U420="", "", $U420-SUM($W$11:$W419))</f>
        <v/>
      </c>
      <c r="X420" s="28" t="str">
        <f t="shared" si="56"/>
        <v/>
      </c>
      <c r="Y420" s="34" t="str">
        <f t="shared" si="61"/>
        <v/>
      </c>
      <c r="Z420" s="35" t="str">
        <f t="shared" si="62"/>
        <v/>
      </c>
      <c r="AA420" s="36" t="str">
        <f t="shared" si="57"/>
        <v/>
      </c>
      <c r="AC420" s="41" t="str">
        <f>IF($B420="", "", IF(OR($B420&lt;'Intro &amp; Setup'!$BM$3, $B420&gt;'Intro &amp; Setup'!$BM$5), "X", ""))</f>
        <v/>
      </c>
      <c r="AE420" s="41" t="str">
        <f t="shared" si="58"/>
        <v/>
      </c>
      <c r="AG420" s="41" t="str">
        <f>IF($F420="", "", IF(COUNTIF('Intro &amp; Setup'!$T$17:$T$26, $F420)=0, "X", ""))</f>
        <v/>
      </c>
      <c r="AI420" s="41" t="str">
        <f t="shared" si="59"/>
        <v/>
      </c>
    </row>
    <row r="421" spans="1:35" x14ac:dyDescent="0.25">
      <c r="A421" s="21"/>
      <c r="B421" s="238"/>
      <c r="C421" s="239"/>
      <c r="D421" s="239"/>
      <c r="E421" s="239"/>
      <c r="F421" s="240"/>
      <c r="G421" s="239"/>
      <c r="H421" s="241"/>
      <c r="I421" s="21"/>
      <c r="L421" s="68" t="str">
        <f t="shared" si="60"/>
        <v/>
      </c>
      <c r="N421" s="71" t="str">
        <f>IF($L421="", "", IFERROR(INDEX('Intro &amp; Setup'!$J$23:$J$32, MATCH($L421, 'Intro &amp; Setup'!$B$23:$B$32, 0)), ""))</f>
        <v/>
      </c>
      <c r="O421" s="71" t="str">
        <f>IF($L421="", "", IFERROR(INDEX('Intro &amp; Setup'!$N$23:$N$32, MATCH($L421, 'Intro &amp; Setup'!$B$23:$B$32, 0)), ""))</f>
        <v/>
      </c>
      <c r="Q421" s="63" t="str">
        <f>IF($H421="", "", SUM($H$11:$H421))</f>
        <v/>
      </c>
      <c r="R421" s="28" t="str">
        <f>IF($L421="", "", SUMIF($L$11:$L421, $L421, $H$11:$H421))</f>
        <v/>
      </c>
      <c r="S421" s="27" t="str">
        <f>IF('Intro &amp; Setup'!$BM$13='Intro &amp; Setup'!$BM$12, $R421, $Q421)</f>
        <v/>
      </c>
      <c r="T421" s="28" t="str">
        <f t="shared" si="54"/>
        <v/>
      </c>
      <c r="U421" s="8" t="str">
        <f t="shared" si="55"/>
        <v/>
      </c>
      <c r="V421" s="28" t="str">
        <f>IF($T421="", "", $T421-SUM($V$11:$V420))</f>
        <v/>
      </c>
      <c r="W421" s="28" t="str">
        <f>IF($U421="", "", $U421-SUM($W$11:$W420))</f>
        <v/>
      </c>
      <c r="X421" s="28" t="str">
        <f t="shared" si="56"/>
        <v/>
      </c>
      <c r="Y421" s="34" t="str">
        <f t="shared" si="61"/>
        <v/>
      </c>
      <c r="Z421" s="35" t="str">
        <f t="shared" si="62"/>
        <v/>
      </c>
      <c r="AA421" s="36" t="str">
        <f t="shared" si="57"/>
        <v/>
      </c>
      <c r="AC421" s="41" t="str">
        <f>IF($B421="", "", IF(OR($B421&lt;'Intro &amp; Setup'!$BM$3, $B421&gt;'Intro &amp; Setup'!$BM$5), "X", ""))</f>
        <v/>
      </c>
      <c r="AE421" s="41" t="str">
        <f t="shared" si="58"/>
        <v/>
      </c>
      <c r="AG421" s="41" t="str">
        <f>IF($F421="", "", IF(COUNTIF('Intro &amp; Setup'!$T$17:$T$26, $F421)=0, "X", ""))</f>
        <v/>
      </c>
      <c r="AI421" s="41" t="str">
        <f t="shared" si="59"/>
        <v/>
      </c>
    </row>
    <row r="422" spans="1:35" x14ac:dyDescent="0.25">
      <c r="A422" s="21"/>
      <c r="B422" s="238"/>
      <c r="C422" s="239"/>
      <c r="D422" s="239"/>
      <c r="E422" s="239"/>
      <c r="F422" s="240"/>
      <c r="G422" s="239"/>
      <c r="H422" s="241"/>
      <c r="I422" s="21"/>
      <c r="L422" s="68" t="str">
        <f t="shared" si="60"/>
        <v/>
      </c>
      <c r="N422" s="71" t="str">
        <f>IF($L422="", "", IFERROR(INDEX('Intro &amp; Setup'!$J$23:$J$32, MATCH($L422, 'Intro &amp; Setup'!$B$23:$B$32, 0)), ""))</f>
        <v/>
      </c>
      <c r="O422" s="71" t="str">
        <f>IF($L422="", "", IFERROR(INDEX('Intro &amp; Setup'!$N$23:$N$32, MATCH($L422, 'Intro &amp; Setup'!$B$23:$B$32, 0)), ""))</f>
        <v/>
      </c>
      <c r="Q422" s="63" t="str">
        <f>IF($H422="", "", SUM($H$11:$H422))</f>
        <v/>
      </c>
      <c r="R422" s="28" t="str">
        <f>IF($L422="", "", SUMIF($L$11:$L422, $L422, $H$11:$H422))</f>
        <v/>
      </c>
      <c r="S422" s="27" t="str">
        <f>IF('Intro &amp; Setup'!$BM$13='Intro &amp; Setup'!$BM$12, $R422, $Q422)</f>
        <v/>
      </c>
      <c r="T422" s="28" t="str">
        <f t="shared" si="54"/>
        <v/>
      </c>
      <c r="U422" s="8" t="str">
        <f t="shared" si="55"/>
        <v/>
      </c>
      <c r="V422" s="28" t="str">
        <f>IF($T422="", "", $T422-SUM($V$11:$V421))</f>
        <v/>
      </c>
      <c r="W422" s="28" t="str">
        <f>IF($U422="", "", $U422-SUM($W$11:$W421))</f>
        <v/>
      </c>
      <c r="X422" s="28" t="str">
        <f t="shared" si="56"/>
        <v/>
      </c>
      <c r="Y422" s="34" t="str">
        <f t="shared" si="61"/>
        <v/>
      </c>
      <c r="Z422" s="35" t="str">
        <f t="shared" si="62"/>
        <v/>
      </c>
      <c r="AA422" s="36" t="str">
        <f t="shared" si="57"/>
        <v/>
      </c>
      <c r="AC422" s="41" t="str">
        <f>IF($B422="", "", IF(OR($B422&lt;'Intro &amp; Setup'!$BM$3, $B422&gt;'Intro &amp; Setup'!$BM$5), "X", ""))</f>
        <v/>
      </c>
      <c r="AE422" s="41" t="str">
        <f t="shared" si="58"/>
        <v/>
      </c>
      <c r="AG422" s="41" t="str">
        <f>IF($F422="", "", IF(COUNTIF('Intro &amp; Setup'!$T$17:$T$26, $F422)=0, "X", ""))</f>
        <v/>
      </c>
      <c r="AI422" s="41" t="str">
        <f t="shared" si="59"/>
        <v/>
      </c>
    </row>
    <row r="423" spans="1:35" x14ac:dyDescent="0.25">
      <c r="A423" s="21"/>
      <c r="B423" s="238"/>
      <c r="C423" s="239"/>
      <c r="D423" s="239"/>
      <c r="E423" s="239"/>
      <c r="F423" s="240"/>
      <c r="G423" s="239"/>
      <c r="H423" s="241"/>
      <c r="I423" s="21"/>
      <c r="L423" s="68" t="str">
        <f t="shared" si="60"/>
        <v/>
      </c>
      <c r="N423" s="71" t="str">
        <f>IF($L423="", "", IFERROR(INDEX('Intro &amp; Setup'!$J$23:$J$32, MATCH($L423, 'Intro &amp; Setup'!$B$23:$B$32, 0)), ""))</f>
        <v/>
      </c>
      <c r="O423" s="71" t="str">
        <f>IF($L423="", "", IFERROR(INDEX('Intro &amp; Setup'!$N$23:$N$32, MATCH($L423, 'Intro &amp; Setup'!$B$23:$B$32, 0)), ""))</f>
        <v/>
      </c>
      <c r="Q423" s="63" t="str">
        <f>IF($H423="", "", SUM($H$11:$H423))</f>
        <v/>
      </c>
      <c r="R423" s="28" t="str">
        <f>IF($L423="", "", SUMIF($L$11:$L423, $L423, $H$11:$H423))</f>
        <v/>
      </c>
      <c r="S423" s="27" t="str">
        <f>IF('Intro &amp; Setup'!$BM$13='Intro &amp; Setup'!$BM$12, $R423, $Q423)</f>
        <v/>
      </c>
      <c r="T423" s="28" t="str">
        <f t="shared" si="54"/>
        <v/>
      </c>
      <c r="U423" s="8" t="str">
        <f t="shared" si="55"/>
        <v/>
      </c>
      <c r="V423" s="28" t="str">
        <f>IF($T423="", "", $T423-SUM($V$11:$V422))</f>
        <v/>
      </c>
      <c r="W423" s="28" t="str">
        <f>IF($U423="", "", $U423-SUM($W$11:$W422))</f>
        <v/>
      </c>
      <c r="X423" s="28" t="str">
        <f t="shared" si="56"/>
        <v/>
      </c>
      <c r="Y423" s="34" t="str">
        <f t="shared" si="61"/>
        <v/>
      </c>
      <c r="Z423" s="35" t="str">
        <f t="shared" si="62"/>
        <v/>
      </c>
      <c r="AA423" s="36" t="str">
        <f t="shared" si="57"/>
        <v/>
      </c>
      <c r="AC423" s="41" t="str">
        <f>IF($B423="", "", IF(OR($B423&lt;'Intro &amp; Setup'!$BM$3, $B423&gt;'Intro &amp; Setup'!$BM$5), "X", ""))</f>
        <v/>
      </c>
      <c r="AE423" s="41" t="str">
        <f t="shared" si="58"/>
        <v/>
      </c>
      <c r="AG423" s="41" t="str">
        <f>IF($F423="", "", IF(COUNTIF('Intro &amp; Setup'!$T$17:$T$26, $F423)=0, "X", ""))</f>
        <v/>
      </c>
      <c r="AI423" s="41" t="str">
        <f t="shared" si="59"/>
        <v/>
      </c>
    </row>
    <row r="424" spans="1:35" x14ac:dyDescent="0.25">
      <c r="A424" s="21"/>
      <c r="B424" s="238"/>
      <c r="C424" s="239"/>
      <c r="D424" s="239"/>
      <c r="E424" s="239"/>
      <c r="F424" s="240"/>
      <c r="G424" s="239"/>
      <c r="H424" s="241"/>
      <c r="I424" s="21"/>
      <c r="L424" s="68" t="str">
        <f t="shared" si="60"/>
        <v/>
      </c>
      <c r="N424" s="71" t="str">
        <f>IF($L424="", "", IFERROR(INDEX('Intro &amp; Setup'!$J$23:$J$32, MATCH($L424, 'Intro &amp; Setup'!$B$23:$B$32, 0)), ""))</f>
        <v/>
      </c>
      <c r="O424" s="71" t="str">
        <f>IF($L424="", "", IFERROR(INDEX('Intro &amp; Setup'!$N$23:$N$32, MATCH($L424, 'Intro &amp; Setup'!$B$23:$B$32, 0)), ""))</f>
        <v/>
      </c>
      <c r="Q424" s="63" t="str">
        <f>IF($H424="", "", SUM($H$11:$H424))</f>
        <v/>
      </c>
      <c r="R424" s="28" t="str">
        <f>IF($L424="", "", SUMIF($L$11:$L424, $L424, $H$11:$H424))</f>
        <v/>
      </c>
      <c r="S424" s="27" t="str">
        <f>IF('Intro &amp; Setup'!$BM$13='Intro &amp; Setup'!$BM$12, $R424, $Q424)</f>
        <v/>
      </c>
      <c r="T424" s="28" t="str">
        <f t="shared" si="54"/>
        <v/>
      </c>
      <c r="U424" s="8" t="str">
        <f t="shared" si="55"/>
        <v/>
      </c>
      <c r="V424" s="28" t="str">
        <f>IF($T424="", "", $T424-SUM($V$11:$V423))</f>
        <v/>
      </c>
      <c r="W424" s="28" t="str">
        <f>IF($U424="", "", $U424-SUM($W$11:$W423))</f>
        <v/>
      </c>
      <c r="X424" s="28" t="str">
        <f t="shared" si="56"/>
        <v/>
      </c>
      <c r="Y424" s="34" t="str">
        <f t="shared" si="61"/>
        <v/>
      </c>
      <c r="Z424" s="35" t="str">
        <f t="shared" si="62"/>
        <v/>
      </c>
      <c r="AA424" s="36" t="str">
        <f t="shared" si="57"/>
        <v/>
      </c>
      <c r="AC424" s="41" t="str">
        <f>IF($B424="", "", IF(OR($B424&lt;'Intro &amp; Setup'!$BM$3, $B424&gt;'Intro &amp; Setup'!$BM$5), "X", ""))</f>
        <v/>
      </c>
      <c r="AE424" s="41" t="str">
        <f t="shared" si="58"/>
        <v/>
      </c>
      <c r="AG424" s="41" t="str">
        <f>IF($F424="", "", IF(COUNTIF('Intro &amp; Setup'!$T$17:$T$26, $F424)=0, "X", ""))</f>
        <v/>
      </c>
      <c r="AI424" s="41" t="str">
        <f t="shared" si="59"/>
        <v/>
      </c>
    </row>
    <row r="425" spans="1:35" x14ac:dyDescent="0.25">
      <c r="A425" s="21"/>
      <c r="B425" s="238"/>
      <c r="C425" s="239"/>
      <c r="D425" s="239"/>
      <c r="E425" s="239"/>
      <c r="F425" s="240"/>
      <c r="G425" s="239"/>
      <c r="H425" s="241"/>
      <c r="I425" s="21"/>
      <c r="L425" s="68" t="str">
        <f t="shared" si="60"/>
        <v/>
      </c>
      <c r="N425" s="71" t="str">
        <f>IF($L425="", "", IFERROR(INDEX('Intro &amp; Setup'!$J$23:$J$32, MATCH($L425, 'Intro &amp; Setup'!$B$23:$B$32, 0)), ""))</f>
        <v/>
      </c>
      <c r="O425" s="71" t="str">
        <f>IF($L425="", "", IFERROR(INDEX('Intro &amp; Setup'!$N$23:$N$32, MATCH($L425, 'Intro &amp; Setup'!$B$23:$B$32, 0)), ""))</f>
        <v/>
      </c>
      <c r="Q425" s="63" t="str">
        <f>IF($H425="", "", SUM($H$11:$H425))</f>
        <v/>
      </c>
      <c r="R425" s="28" t="str">
        <f>IF($L425="", "", SUMIF($L$11:$L425, $L425, $H$11:$H425))</f>
        <v/>
      </c>
      <c r="S425" s="27" t="str">
        <f>IF('Intro &amp; Setup'!$BM$13='Intro &amp; Setup'!$BM$12, $R425, $Q425)</f>
        <v/>
      </c>
      <c r="T425" s="28" t="str">
        <f t="shared" si="54"/>
        <v/>
      </c>
      <c r="U425" s="8" t="str">
        <f t="shared" si="55"/>
        <v/>
      </c>
      <c r="V425" s="28" t="str">
        <f>IF($T425="", "", $T425-SUM($V$11:$V424))</f>
        <v/>
      </c>
      <c r="W425" s="28" t="str">
        <f>IF($U425="", "", $U425-SUM($W$11:$W424))</f>
        <v/>
      </c>
      <c r="X425" s="28" t="str">
        <f t="shared" si="56"/>
        <v/>
      </c>
      <c r="Y425" s="34" t="str">
        <f t="shared" si="61"/>
        <v/>
      </c>
      <c r="Z425" s="35" t="str">
        <f t="shared" si="62"/>
        <v/>
      </c>
      <c r="AA425" s="36" t="str">
        <f t="shared" si="57"/>
        <v/>
      </c>
      <c r="AC425" s="41" t="str">
        <f>IF($B425="", "", IF(OR($B425&lt;'Intro &amp; Setup'!$BM$3, $B425&gt;'Intro &amp; Setup'!$BM$5), "X", ""))</f>
        <v/>
      </c>
      <c r="AE425" s="41" t="str">
        <f t="shared" si="58"/>
        <v/>
      </c>
      <c r="AG425" s="41" t="str">
        <f>IF($F425="", "", IF(COUNTIF('Intro &amp; Setup'!$T$17:$T$26, $F425)=0, "X", ""))</f>
        <v/>
      </c>
      <c r="AI425" s="41" t="str">
        <f t="shared" si="59"/>
        <v/>
      </c>
    </row>
    <row r="426" spans="1:35" x14ac:dyDescent="0.25">
      <c r="A426" s="21"/>
      <c r="B426" s="238"/>
      <c r="C426" s="239"/>
      <c r="D426" s="239"/>
      <c r="E426" s="239"/>
      <c r="F426" s="240"/>
      <c r="G426" s="239"/>
      <c r="H426" s="241"/>
      <c r="I426" s="21"/>
      <c r="L426" s="68" t="str">
        <f t="shared" si="60"/>
        <v/>
      </c>
      <c r="N426" s="71" t="str">
        <f>IF($L426="", "", IFERROR(INDEX('Intro &amp; Setup'!$J$23:$J$32, MATCH($L426, 'Intro &amp; Setup'!$B$23:$B$32, 0)), ""))</f>
        <v/>
      </c>
      <c r="O426" s="71" t="str">
        <f>IF($L426="", "", IFERROR(INDEX('Intro &amp; Setup'!$N$23:$N$32, MATCH($L426, 'Intro &amp; Setup'!$B$23:$B$32, 0)), ""))</f>
        <v/>
      </c>
      <c r="Q426" s="63" t="str">
        <f>IF($H426="", "", SUM($H$11:$H426))</f>
        <v/>
      </c>
      <c r="R426" s="28" t="str">
        <f>IF($L426="", "", SUMIF($L$11:$L426, $L426, $H$11:$H426))</f>
        <v/>
      </c>
      <c r="S426" s="27" t="str">
        <f>IF('Intro &amp; Setup'!$BM$13='Intro &amp; Setup'!$BM$12, $R426, $Q426)</f>
        <v/>
      </c>
      <c r="T426" s="28" t="str">
        <f t="shared" si="54"/>
        <v/>
      </c>
      <c r="U426" s="8" t="str">
        <f t="shared" si="55"/>
        <v/>
      </c>
      <c r="V426" s="28" t="str">
        <f>IF($T426="", "", $T426-SUM($V$11:$V425))</f>
        <v/>
      </c>
      <c r="W426" s="28" t="str">
        <f>IF($U426="", "", $U426-SUM($W$11:$W425))</f>
        <v/>
      </c>
      <c r="X426" s="28" t="str">
        <f t="shared" si="56"/>
        <v/>
      </c>
      <c r="Y426" s="34" t="str">
        <f t="shared" si="61"/>
        <v/>
      </c>
      <c r="Z426" s="35" t="str">
        <f t="shared" si="62"/>
        <v/>
      </c>
      <c r="AA426" s="36" t="str">
        <f t="shared" si="57"/>
        <v/>
      </c>
      <c r="AC426" s="41" t="str">
        <f>IF($B426="", "", IF(OR($B426&lt;'Intro &amp; Setup'!$BM$3, $B426&gt;'Intro &amp; Setup'!$BM$5), "X", ""))</f>
        <v/>
      </c>
      <c r="AE426" s="41" t="str">
        <f t="shared" si="58"/>
        <v/>
      </c>
      <c r="AG426" s="41" t="str">
        <f>IF($F426="", "", IF(COUNTIF('Intro &amp; Setup'!$T$17:$T$26, $F426)=0, "X", ""))</f>
        <v/>
      </c>
      <c r="AI426" s="41" t="str">
        <f t="shared" si="59"/>
        <v/>
      </c>
    </row>
    <row r="427" spans="1:35" x14ac:dyDescent="0.25">
      <c r="A427" s="21"/>
      <c r="B427" s="238"/>
      <c r="C427" s="239"/>
      <c r="D427" s="239"/>
      <c r="E427" s="239"/>
      <c r="F427" s="240"/>
      <c r="G427" s="239"/>
      <c r="H427" s="241"/>
      <c r="I427" s="21"/>
      <c r="L427" s="68" t="str">
        <f t="shared" si="60"/>
        <v/>
      </c>
      <c r="N427" s="71" t="str">
        <f>IF($L427="", "", IFERROR(INDEX('Intro &amp; Setup'!$J$23:$J$32, MATCH($L427, 'Intro &amp; Setup'!$B$23:$B$32, 0)), ""))</f>
        <v/>
      </c>
      <c r="O427" s="71" t="str">
        <f>IF($L427="", "", IFERROR(INDEX('Intro &amp; Setup'!$N$23:$N$32, MATCH($L427, 'Intro &amp; Setup'!$B$23:$B$32, 0)), ""))</f>
        <v/>
      </c>
      <c r="Q427" s="63" t="str">
        <f>IF($H427="", "", SUM($H$11:$H427))</f>
        <v/>
      </c>
      <c r="R427" s="28" t="str">
        <f>IF($L427="", "", SUMIF($L$11:$L427, $L427, $H$11:$H427))</f>
        <v/>
      </c>
      <c r="S427" s="27" t="str">
        <f>IF('Intro &amp; Setup'!$BM$13='Intro &amp; Setup'!$BM$12, $R427, $Q427)</f>
        <v/>
      </c>
      <c r="T427" s="28" t="str">
        <f t="shared" si="54"/>
        <v/>
      </c>
      <c r="U427" s="8" t="str">
        <f t="shared" si="55"/>
        <v/>
      </c>
      <c r="V427" s="28" t="str">
        <f>IF($T427="", "", $T427-SUM($V$11:$V426))</f>
        <v/>
      </c>
      <c r="W427" s="28" t="str">
        <f>IF($U427="", "", $U427-SUM($W$11:$W426))</f>
        <v/>
      </c>
      <c r="X427" s="28" t="str">
        <f t="shared" si="56"/>
        <v/>
      </c>
      <c r="Y427" s="34" t="str">
        <f t="shared" si="61"/>
        <v/>
      </c>
      <c r="Z427" s="35" t="str">
        <f t="shared" si="62"/>
        <v/>
      </c>
      <c r="AA427" s="36" t="str">
        <f t="shared" si="57"/>
        <v/>
      </c>
      <c r="AC427" s="41" t="str">
        <f>IF($B427="", "", IF(OR($B427&lt;'Intro &amp; Setup'!$BM$3, $B427&gt;'Intro &amp; Setup'!$BM$5), "X", ""))</f>
        <v/>
      </c>
      <c r="AE427" s="41" t="str">
        <f t="shared" si="58"/>
        <v/>
      </c>
      <c r="AG427" s="41" t="str">
        <f>IF($F427="", "", IF(COUNTIF('Intro &amp; Setup'!$T$17:$T$26, $F427)=0, "X", ""))</f>
        <v/>
      </c>
      <c r="AI427" s="41" t="str">
        <f t="shared" si="59"/>
        <v/>
      </c>
    </row>
    <row r="428" spans="1:35" x14ac:dyDescent="0.25">
      <c r="A428" s="21"/>
      <c r="B428" s="238"/>
      <c r="C428" s="239"/>
      <c r="D428" s="239"/>
      <c r="E428" s="239"/>
      <c r="F428" s="240"/>
      <c r="G428" s="239"/>
      <c r="H428" s="241"/>
      <c r="I428" s="21"/>
      <c r="L428" s="68" t="str">
        <f t="shared" si="60"/>
        <v/>
      </c>
      <c r="N428" s="71" t="str">
        <f>IF($L428="", "", IFERROR(INDEX('Intro &amp; Setup'!$J$23:$J$32, MATCH($L428, 'Intro &amp; Setup'!$B$23:$B$32, 0)), ""))</f>
        <v/>
      </c>
      <c r="O428" s="71" t="str">
        <f>IF($L428="", "", IFERROR(INDEX('Intro &amp; Setup'!$N$23:$N$32, MATCH($L428, 'Intro &amp; Setup'!$B$23:$B$32, 0)), ""))</f>
        <v/>
      </c>
      <c r="Q428" s="63" t="str">
        <f>IF($H428="", "", SUM($H$11:$H428))</f>
        <v/>
      </c>
      <c r="R428" s="28" t="str">
        <f>IF($L428="", "", SUMIF($L$11:$L428, $L428, $H$11:$H428))</f>
        <v/>
      </c>
      <c r="S428" s="27" t="str">
        <f>IF('Intro &amp; Setup'!$BM$13='Intro &amp; Setup'!$BM$12, $R428, $Q428)</f>
        <v/>
      </c>
      <c r="T428" s="28" t="str">
        <f t="shared" si="54"/>
        <v/>
      </c>
      <c r="U428" s="8" t="str">
        <f t="shared" si="55"/>
        <v/>
      </c>
      <c r="V428" s="28" t="str">
        <f>IF($T428="", "", $T428-SUM($V$11:$V427))</f>
        <v/>
      </c>
      <c r="W428" s="28" t="str">
        <f>IF($U428="", "", $U428-SUM($W$11:$W427))</f>
        <v/>
      </c>
      <c r="X428" s="28" t="str">
        <f t="shared" si="56"/>
        <v/>
      </c>
      <c r="Y428" s="34" t="str">
        <f t="shared" si="61"/>
        <v/>
      </c>
      <c r="Z428" s="35" t="str">
        <f t="shared" si="62"/>
        <v/>
      </c>
      <c r="AA428" s="36" t="str">
        <f t="shared" si="57"/>
        <v/>
      </c>
      <c r="AC428" s="41" t="str">
        <f>IF($B428="", "", IF(OR($B428&lt;'Intro &amp; Setup'!$BM$3, $B428&gt;'Intro &amp; Setup'!$BM$5), "X", ""))</f>
        <v/>
      </c>
      <c r="AE428" s="41" t="str">
        <f t="shared" si="58"/>
        <v/>
      </c>
      <c r="AG428" s="41" t="str">
        <f>IF($F428="", "", IF(COUNTIF('Intro &amp; Setup'!$T$17:$T$26, $F428)=0, "X", ""))</f>
        <v/>
      </c>
      <c r="AI428" s="41" t="str">
        <f t="shared" si="59"/>
        <v/>
      </c>
    </row>
    <row r="429" spans="1:35" x14ac:dyDescent="0.25">
      <c r="A429" s="21"/>
      <c r="B429" s="238"/>
      <c r="C429" s="239"/>
      <c r="D429" s="239"/>
      <c r="E429" s="239"/>
      <c r="F429" s="240"/>
      <c r="G429" s="239"/>
      <c r="H429" s="241"/>
      <c r="I429" s="21"/>
      <c r="L429" s="68" t="str">
        <f t="shared" si="60"/>
        <v/>
      </c>
      <c r="N429" s="71" t="str">
        <f>IF($L429="", "", IFERROR(INDEX('Intro &amp; Setup'!$J$23:$J$32, MATCH($L429, 'Intro &amp; Setup'!$B$23:$B$32, 0)), ""))</f>
        <v/>
      </c>
      <c r="O429" s="71" t="str">
        <f>IF($L429="", "", IFERROR(INDEX('Intro &amp; Setup'!$N$23:$N$32, MATCH($L429, 'Intro &amp; Setup'!$B$23:$B$32, 0)), ""))</f>
        <v/>
      </c>
      <c r="Q429" s="63" t="str">
        <f>IF($H429="", "", SUM($H$11:$H429))</f>
        <v/>
      </c>
      <c r="R429" s="28" t="str">
        <f>IF($L429="", "", SUMIF($L$11:$L429, $L429, $H$11:$H429))</f>
        <v/>
      </c>
      <c r="S429" s="27" t="str">
        <f>IF('Intro &amp; Setup'!$BM$13='Intro &amp; Setup'!$BM$12, $R429, $Q429)</f>
        <v/>
      </c>
      <c r="T429" s="28" t="str">
        <f t="shared" si="54"/>
        <v/>
      </c>
      <c r="U429" s="8" t="str">
        <f t="shared" si="55"/>
        <v/>
      </c>
      <c r="V429" s="28" t="str">
        <f>IF($T429="", "", $T429-SUM($V$11:$V428))</f>
        <v/>
      </c>
      <c r="W429" s="28" t="str">
        <f>IF($U429="", "", $U429-SUM($W$11:$W428))</f>
        <v/>
      </c>
      <c r="X429" s="28" t="str">
        <f t="shared" si="56"/>
        <v/>
      </c>
      <c r="Y429" s="34" t="str">
        <f t="shared" si="61"/>
        <v/>
      </c>
      <c r="Z429" s="35" t="str">
        <f t="shared" si="62"/>
        <v/>
      </c>
      <c r="AA429" s="36" t="str">
        <f t="shared" si="57"/>
        <v/>
      </c>
      <c r="AC429" s="41" t="str">
        <f>IF($B429="", "", IF(OR($B429&lt;'Intro &amp; Setup'!$BM$3, $B429&gt;'Intro &amp; Setup'!$BM$5), "X", ""))</f>
        <v/>
      </c>
      <c r="AE429" s="41" t="str">
        <f t="shared" si="58"/>
        <v/>
      </c>
      <c r="AG429" s="41" t="str">
        <f>IF($F429="", "", IF(COUNTIF('Intro &amp; Setup'!$T$17:$T$26, $F429)=0, "X", ""))</f>
        <v/>
      </c>
      <c r="AI429" s="41" t="str">
        <f t="shared" si="59"/>
        <v/>
      </c>
    </row>
    <row r="430" spans="1:35" x14ac:dyDescent="0.25">
      <c r="A430" s="21"/>
      <c r="B430" s="238"/>
      <c r="C430" s="239"/>
      <c r="D430" s="239"/>
      <c r="E430" s="239"/>
      <c r="F430" s="240"/>
      <c r="G430" s="239"/>
      <c r="H430" s="241"/>
      <c r="I430" s="21"/>
      <c r="L430" s="68" t="str">
        <f t="shared" si="60"/>
        <v/>
      </c>
      <c r="N430" s="71" t="str">
        <f>IF($L430="", "", IFERROR(INDEX('Intro &amp; Setup'!$J$23:$J$32, MATCH($L430, 'Intro &amp; Setup'!$B$23:$B$32, 0)), ""))</f>
        <v/>
      </c>
      <c r="O430" s="71" t="str">
        <f>IF($L430="", "", IFERROR(INDEX('Intro &amp; Setup'!$N$23:$N$32, MATCH($L430, 'Intro &amp; Setup'!$B$23:$B$32, 0)), ""))</f>
        <v/>
      </c>
      <c r="Q430" s="63" t="str">
        <f>IF($H430="", "", SUM($H$11:$H430))</f>
        <v/>
      </c>
      <c r="R430" s="28" t="str">
        <f>IF($L430="", "", SUMIF($L$11:$L430, $L430, $H$11:$H430))</f>
        <v/>
      </c>
      <c r="S430" s="27" t="str">
        <f>IF('Intro &amp; Setup'!$BM$13='Intro &amp; Setup'!$BM$12, $R430, $Q430)</f>
        <v/>
      </c>
      <c r="T430" s="28" t="str">
        <f t="shared" si="54"/>
        <v/>
      </c>
      <c r="U430" s="8" t="str">
        <f t="shared" si="55"/>
        <v/>
      </c>
      <c r="V430" s="28" t="str">
        <f>IF($T430="", "", $T430-SUM($V$11:$V429))</f>
        <v/>
      </c>
      <c r="W430" s="28" t="str">
        <f>IF($U430="", "", $U430-SUM($W$11:$W429))</f>
        <v/>
      </c>
      <c r="X430" s="28" t="str">
        <f t="shared" si="56"/>
        <v/>
      </c>
      <c r="Y430" s="34" t="str">
        <f t="shared" si="61"/>
        <v/>
      </c>
      <c r="Z430" s="35" t="str">
        <f t="shared" si="62"/>
        <v/>
      </c>
      <c r="AA430" s="36" t="str">
        <f t="shared" si="57"/>
        <v/>
      </c>
      <c r="AC430" s="41" t="str">
        <f>IF($B430="", "", IF(OR($B430&lt;'Intro &amp; Setup'!$BM$3, $B430&gt;'Intro &amp; Setup'!$BM$5), "X", ""))</f>
        <v/>
      </c>
      <c r="AE430" s="41" t="str">
        <f t="shared" si="58"/>
        <v/>
      </c>
      <c r="AG430" s="41" t="str">
        <f>IF($F430="", "", IF(COUNTIF('Intro &amp; Setup'!$T$17:$T$26, $F430)=0, "X", ""))</f>
        <v/>
      </c>
      <c r="AI430" s="41" t="str">
        <f t="shared" si="59"/>
        <v/>
      </c>
    </row>
    <row r="431" spans="1:35" x14ac:dyDescent="0.25">
      <c r="A431" s="21"/>
      <c r="B431" s="238"/>
      <c r="C431" s="239"/>
      <c r="D431" s="239"/>
      <c r="E431" s="239"/>
      <c r="F431" s="240"/>
      <c r="G431" s="239"/>
      <c r="H431" s="241"/>
      <c r="I431" s="21"/>
      <c r="L431" s="68" t="str">
        <f t="shared" si="60"/>
        <v/>
      </c>
      <c r="N431" s="71" t="str">
        <f>IF($L431="", "", IFERROR(INDEX('Intro &amp; Setup'!$J$23:$J$32, MATCH($L431, 'Intro &amp; Setup'!$B$23:$B$32, 0)), ""))</f>
        <v/>
      </c>
      <c r="O431" s="71" t="str">
        <f>IF($L431="", "", IFERROR(INDEX('Intro &amp; Setup'!$N$23:$N$32, MATCH($L431, 'Intro &amp; Setup'!$B$23:$B$32, 0)), ""))</f>
        <v/>
      </c>
      <c r="Q431" s="63" t="str">
        <f>IF($H431="", "", SUM($H$11:$H431))</f>
        <v/>
      </c>
      <c r="R431" s="28" t="str">
        <f>IF($L431="", "", SUMIF($L$11:$L431, $L431, $H$11:$H431))</f>
        <v/>
      </c>
      <c r="S431" s="27" t="str">
        <f>IF('Intro &amp; Setup'!$BM$13='Intro &amp; Setup'!$BM$12, $R431, $Q431)</f>
        <v/>
      </c>
      <c r="T431" s="28" t="str">
        <f t="shared" si="54"/>
        <v/>
      </c>
      <c r="U431" s="8" t="str">
        <f t="shared" si="55"/>
        <v/>
      </c>
      <c r="V431" s="28" t="str">
        <f>IF($T431="", "", $T431-SUM($V$11:$V430))</f>
        <v/>
      </c>
      <c r="W431" s="28" t="str">
        <f>IF($U431="", "", $U431-SUM($W$11:$W430))</f>
        <v/>
      </c>
      <c r="X431" s="28" t="str">
        <f t="shared" si="56"/>
        <v/>
      </c>
      <c r="Y431" s="34" t="str">
        <f t="shared" si="61"/>
        <v/>
      </c>
      <c r="Z431" s="35" t="str">
        <f t="shared" si="62"/>
        <v/>
      </c>
      <c r="AA431" s="36" t="str">
        <f t="shared" si="57"/>
        <v/>
      </c>
      <c r="AC431" s="41" t="str">
        <f>IF($B431="", "", IF(OR($B431&lt;'Intro &amp; Setup'!$BM$3, $B431&gt;'Intro &amp; Setup'!$BM$5), "X", ""))</f>
        <v/>
      </c>
      <c r="AE431" s="41" t="str">
        <f t="shared" si="58"/>
        <v/>
      </c>
      <c r="AG431" s="41" t="str">
        <f>IF($F431="", "", IF(COUNTIF('Intro &amp; Setup'!$T$17:$T$26, $F431)=0, "X", ""))</f>
        <v/>
      </c>
      <c r="AI431" s="41" t="str">
        <f t="shared" si="59"/>
        <v/>
      </c>
    </row>
    <row r="432" spans="1:35" x14ac:dyDescent="0.25">
      <c r="A432" s="21"/>
      <c r="B432" s="238"/>
      <c r="C432" s="239"/>
      <c r="D432" s="239"/>
      <c r="E432" s="239"/>
      <c r="F432" s="240"/>
      <c r="G432" s="239"/>
      <c r="H432" s="241"/>
      <c r="I432" s="21"/>
      <c r="L432" s="68" t="str">
        <f t="shared" si="60"/>
        <v/>
      </c>
      <c r="N432" s="71" t="str">
        <f>IF($L432="", "", IFERROR(INDEX('Intro &amp; Setup'!$J$23:$J$32, MATCH($L432, 'Intro &amp; Setup'!$B$23:$B$32, 0)), ""))</f>
        <v/>
      </c>
      <c r="O432" s="71" t="str">
        <f>IF($L432="", "", IFERROR(INDEX('Intro &amp; Setup'!$N$23:$N$32, MATCH($L432, 'Intro &amp; Setup'!$B$23:$B$32, 0)), ""))</f>
        <v/>
      </c>
      <c r="Q432" s="63" t="str">
        <f>IF($H432="", "", SUM($H$11:$H432))</f>
        <v/>
      </c>
      <c r="R432" s="28" t="str">
        <f>IF($L432="", "", SUMIF($L$11:$L432, $L432, $H$11:$H432))</f>
        <v/>
      </c>
      <c r="S432" s="27" t="str">
        <f>IF('Intro &amp; Setup'!$BM$13='Intro &amp; Setup'!$BM$12, $R432, $Q432)</f>
        <v/>
      </c>
      <c r="T432" s="28" t="str">
        <f t="shared" si="54"/>
        <v/>
      </c>
      <c r="U432" s="8" t="str">
        <f t="shared" si="55"/>
        <v/>
      </c>
      <c r="V432" s="28" t="str">
        <f>IF($T432="", "", $T432-SUM($V$11:$V431))</f>
        <v/>
      </c>
      <c r="W432" s="28" t="str">
        <f>IF($U432="", "", $U432-SUM($W$11:$W431))</f>
        <v/>
      </c>
      <c r="X432" s="28" t="str">
        <f t="shared" si="56"/>
        <v/>
      </c>
      <c r="Y432" s="34" t="str">
        <f t="shared" si="61"/>
        <v/>
      </c>
      <c r="Z432" s="35" t="str">
        <f t="shared" si="62"/>
        <v/>
      </c>
      <c r="AA432" s="36" t="str">
        <f t="shared" si="57"/>
        <v/>
      </c>
      <c r="AC432" s="41" t="str">
        <f>IF($B432="", "", IF(OR($B432&lt;'Intro &amp; Setup'!$BM$3, $B432&gt;'Intro &amp; Setup'!$BM$5), "X", ""))</f>
        <v/>
      </c>
      <c r="AE432" s="41" t="str">
        <f t="shared" si="58"/>
        <v/>
      </c>
      <c r="AG432" s="41" t="str">
        <f>IF($F432="", "", IF(COUNTIF('Intro &amp; Setup'!$T$17:$T$26, $F432)=0, "X", ""))</f>
        <v/>
      </c>
      <c r="AI432" s="41" t="str">
        <f t="shared" si="59"/>
        <v/>
      </c>
    </row>
    <row r="433" spans="1:35" x14ac:dyDescent="0.25">
      <c r="A433" s="21"/>
      <c r="B433" s="238"/>
      <c r="C433" s="239"/>
      <c r="D433" s="239"/>
      <c r="E433" s="239"/>
      <c r="F433" s="240"/>
      <c r="G433" s="239"/>
      <c r="H433" s="241"/>
      <c r="I433" s="21"/>
      <c r="L433" s="68" t="str">
        <f t="shared" si="60"/>
        <v/>
      </c>
      <c r="N433" s="71" t="str">
        <f>IF($L433="", "", IFERROR(INDEX('Intro &amp; Setup'!$J$23:$J$32, MATCH($L433, 'Intro &amp; Setup'!$B$23:$B$32, 0)), ""))</f>
        <v/>
      </c>
      <c r="O433" s="71" t="str">
        <f>IF($L433="", "", IFERROR(INDEX('Intro &amp; Setup'!$N$23:$N$32, MATCH($L433, 'Intro &amp; Setup'!$B$23:$B$32, 0)), ""))</f>
        <v/>
      </c>
      <c r="Q433" s="63" t="str">
        <f>IF($H433="", "", SUM($H$11:$H433))</f>
        <v/>
      </c>
      <c r="R433" s="28" t="str">
        <f>IF($L433="", "", SUMIF($L$11:$L433, $L433, $H$11:$H433))</f>
        <v/>
      </c>
      <c r="S433" s="27" t="str">
        <f>IF('Intro &amp; Setup'!$BM$13='Intro &amp; Setup'!$BM$12, $R433, $Q433)</f>
        <v/>
      </c>
      <c r="T433" s="28" t="str">
        <f t="shared" si="54"/>
        <v/>
      </c>
      <c r="U433" s="8" t="str">
        <f t="shared" si="55"/>
        <v/>
      </c>
      <c r="V433" s="28" t="str">
        <f>IF($T433="", "", $T433-SUM($V$11:$V432))</f>
        <v/>
      </c>
      <c r="W433" s="28" t="str">
        <f>IF($U433="", "", $U433-SUM($W$11:$W432))</f>
        <v/>
      </c>
      <c r="X433" s="28" t="str">
        <f t="shared" si="56"/>
        <v/>
      </c>
      <c r="Y433" s="34" t="str">
        <f t="shared" si="61"/>
        <v/>
      </c>
      <c r="Z433" s="35" t="str">
        <f t="shared" si="62"/>
        <v/>
      </c>
      <c r="AA433" s="36" t="str">
        <f t="shared" si="57"/>
        <v/>
      </c>
      <c r="AC433" s="41" t="str">
        <f>IF($B433="", "", IF(OR($B433&lt;'Intro &amp; Setup'!$BM$3, $B433&gt;'Intro &amp; Setup'!$BM$5), "X", ""))</f>
        <v/>
      </c>
      <c r="AE433" s="41" t="str">
        <f t="shared" si="58"/>
        <v/>
      </c>
      <c r="AG433" s="41" t="str">
        <f>IF($F433="", "", IF(COUNTIF('Intro &amp; Setup'!$T$17:$T$26, $F433)=0, "X", ""))</f>
        <v/>
      </c>
      <c r="AI433" s="41" t="str">
        <f t="shared" si="59"/>
        <v/>
      </c>
    </row>
    <row r="434" spans="1:35" x14ac:dyDescent="0.25">
      <c r="A434" s="21"/>
      <c r="B434" s="238"/>
      <c r="C434" s="239"/>
      <c r="D434" s="239"/>
      <c r="E434" s="239"/>
      <c r="F434" s="240"/>
      <c r="G434" s="239"/>
      <c r="H434" s="241"/>
      <c r="I434" s="21"/>
      <c r="L434" s="68" t="str">
        <f t="shared" si="60"/>
        <v/>
      </c>
      <c r="N434" s="71" t="str">
        <f>IF($L434="", "", IFERROR(INDEX('Intro &amp; Setup'!$J$23:$J$32, MATCH($L434, 'Intro &amp; Setup'!$B$23:$B$32, 0)), ""))</f>
        <v/>
      </c>
      <c r="O434" s="71" t="str">
        <f>IF($L434="", "", IFERROR(INDEX('Intro &amp; Setup'!$N$23:$N$32, MATCH($L434, 'Intro &amp; Setup'!$B$23:$B$32, 0)), ""))</f>
        <v/>
      </c>
      <c r="Q434" s="63" t="str">
        <f>IF($H434="", "", SUM($H$11:$H434))</f>
        <v/>
      </c>
      <c r="R434" s="28" t="str">
        <f>IF($L434="", "", SUMIF($L$11:$L434, $L434, $H$11:$H434))</f>
        <v/>
      </c>
      <c r="S434" s="27" t="str">
        <f>IF('Intro &amp; Setup'!$BM$13='Intro &amp; Setup'!$BM$12, $R434, $Q434)</f>
        <v/>
      </c>
      <c r="T434" s="28" t="str">
        <f t="shared" si="54"/>
        <v/>
      </c>
      <c r="U434" s="8" t="str">
        <f t="shared" si="55"/>
        <v/>
      </c>
      <c r="V434" s="28" t="str">
        <f>IF($T434="", "", $T434-SUM($V$11:$V433))</f>
        <v/>
      </c>
      <c r="W434" s="28" t="str">
        <f>IF($U434="", "", $U434-SUM($W$11:$W433))</f>
        <v/>
      </c>
      <c r="X434" s="28" t="str">
        <f t="shared" si="56"/>
        <v/>
      </c>
      <c r="Y434" s="34" t="str">
        <f t="shared" si="61"/>
        <v/>
      </c>
      <c r="Z434" s="35" t="str">
        <f t="shared" si="62"/>
        <v/>
      </c>
      <c r="AA434" s="36" t="str">
        <f t="shared" si="57"/>
        <v/>
      </c>
      <c r="AC434" s="41" t="str">
        <f>IF($B434="", "", IF(OR($B434&lt;'Intro &amp; Setup'!$BM$3, $B434&gt;'Intro &amp; Setup'!$BM$5), "X", ""))</f>
        <v/>
      </c>
      <c r="AE434" s="41" t="str">
        <f t="shared" si="58"/>
        <v/>
      </c>
      <c r="AG434" s="41" t="str">
        <f>IF($F434="", "", IF(COUNTIF('Intro &amp; Setup'!$T$17:$T$26, $F434)=0, "X", ""))</f>
        <v/>
      </c>
      <c r="AI434" s="41" t="str">
        <f t="shared" si="59"/>
        <v/>
      </c>
    </row>
    <row r="435" spans="1:35" x14ac:dyDescent="0.25">
      <c r="A435" s="21"/>
      <c r="B435" s="238"/>
      <c r="C435" s="239"/>
      <c r="D435" s="239"/>
      <c r="E435" s="239"/>
      <c r="F435" s="240"/>
      <c r="G435" s="239"/>
      <c r="H435" s="241"/>
      <c r="I435" s="21"/>
      <c r="L435" s="68" t="str">
        <f t="shared" si="60"/>
        <v/>
      </c>
      <c r="N435" s="71" t="str">
        <f>IF($L435="", "", IFERROR(INDEX('Intro &amp; Setup'!$J$23:$J$32, MATCH($L435, 'Intro &amp; Setup'!$B$23:$B$32, 0)), ""))</f>
        <v/>
      </c>
      <c r="O435" s="71" t="str">
        <f>IF($L435="", "", IFERROR(INDEX('Intro &amp; Setup'!$N$23:$N$32, MATCH($L435, 'Intro &amp; Setup'!$B$23:$B$32, 0)), ""))</f>
        <v/>
      </c>
      <c r="Q435" s="63" t="str">
        <f>IF($H435="", "", SUM($H$11:$H435))</f>
        <v/>
      </c>
      <c r="R435" s="28" t="str">
        <f>IF($L435="", "", SUMIF($L$11:$L435, $L435, $H$11:$H435))</f>
        <v/>
      </c>
      <c r="S435" s="27" t="str">
        <f>IF('Intro &amp; Setup'!$BM$13='Intro &amp; Setup'!$BM$12, $R435, $Q435)</f>
        <v/>
      </c>
      <c r="T435" s="28" t="str">
        <f t="shared" si="54"/>
        <v/>
      </c>
      <c r="U435" s="8" t="str">
        <f t="shared" si="55"/>
        <v/>
      </c>
      <c r="V435" s="28" t="str">
        <f>IF($T435="", "", $T435-SUM($V$11:$V434))</f>
        <v/>
      </c>
      <c r="W435" s="28" t="str">
        <f>IF($U435="", "", $U435-SUM($W$11:$W434))</f>
        <v/>
      </c>
      <c r="X435" s="28" t="str">
        <f t="shared" si="56"/>
        <v/>
      </c>
      <c r="Y435" s="34" t="str">
        <f t="shared" si="61"/>
        <v/>
      </c>
      <c r="Z435" s="35" t="str">
        <f t="shared" si="62"/>
        <v/>
      </c>
      <c r="AA435" s="36" t="str">
        <f t="shared" si="57"/>
        <v/>
      </c>
      <c r="AC435" s="41" t="str">
        <f>IF($B435="", "", IF(OR($B435&lt;'Intro &amp; Setup'!$BM$3, $B435&gt;'Intro &amp; Setup'!$BM$5), "X", ""))</f>
        <v/>
      </c>
      <c r="AE435" s="41" t="str">
        <f t="shared" si="58"/>
        <v/>
      </c>
      <c r="AG435" s="41" t="str">
        <f>IF($F435="", "", IF(COUNTIF('Intro &amp; Setup'!$T$17:$T$26, $F435)=0, "X", ""))</f>
        <v/>
      </c>
      <c r="AI435" s="41" t="str">
        <f t="shared" si="59"/>
        <v/>
      </c>
    </row>
    <row r="436" spans="1:35" x14ac:dyDescent="0.25">
      <c r="A436" s="21"/>
      <c r="B436" s="238"/>
      <c r="C436" s="239"/>
      <c r="D436" s="239"/>
      <c r="E436" s="239"/>
      <c r="F436" s="240"/>
      <c r="G436" s="239"/>
      <c r="H436" s="241"/>
      <c r="I436" s="21"/>
      <c r="L436" s="68" t="str">
        <f t="shared" si="60"/>
        <v/>
      </c>
      <c r="N436" s="71" t="str">
        <f>IF($L436="", "", IFERROR(INDEX('Intro &amp; Setup'!$J$23:$J$32, MATCH($L436, 'Intro &amp; Setup'!$B$23:$B$32, 0)), ""))</f>
        <v/>
      </c>
      <c r="O436" s="71" t="str">
        <f>IF($L436="", "", IFERROR(INDEX('Intro &amp; Setup'!$N$23:$N$32, MATCH($L436, 'Intro &amp; Setup'!$B$23:$B$32, 0)), ""))</f>
        <v/>
      </c>
      <c r="Q436" s="63" t="str">
        <f>IF($H436="", "", SUM($H$11:$H436))</f>
        <v/>
      </c>
      <c r="R436" s="28" t="str">
        <f>IF($L436="", "", SUMIF($L$11:$L436, $L436, $H$11:$H436))</f>
        <v/>
      </c>
      <c r="S436" s="27" t="str">
        <f>IF('Intro &amp; Setup'!$BM$13='Intro &amp; Setup'!$BM$12, $R436, $Q436)</f>
        <v/>
      </c>
      <c r="T436" s="28" t="str">
        <f t="shared" si="54"/>
        <v/>
      </c>
      <c r="U436" s="8" t="str">
        <f t="shared" si="55"/>
        <v/>
      </c>
      <c r="V436" s="28" t="str">
        <f>IF($T436="", "", $T436-SUM($V$11:$V435))</f>
        <v/>
      </c>
      <c r="W436" s="28" t="str">
        <f>IF($U436="", "", $U436-SUM($W$11:$W435))</f>
        <v/>
      </c>
      <c r="X436" s="28" t="str">
        <f t="shared" si="56"/>
        <v/>
      </c>
      <c r="Y436" s="34" t="str">
        <f t="shared" si="61"/>
        <v/>
      </c>
      <c r="Z436" s="35" t="str">
        <f t="shared" si="62"/>
        <v/>
      </c>
      <c r="AA436" s="36" t="str">
        <f t="shared" si="57"/>
        <v/>
      </c>
      <c r="AC436" s="41" t="str">
        <f>IF($B436="", "", IF(OR($B436&lt;'Intro &amp; Setup'!$BM$3, $B436&gt;'Intro &amp; Setup'!$BM$5), "X", ""))</f>
        <v/>
      </c>
      <c r="AE436" s="41" t="str">
        <f t="shared" si="58"/>
        <v/>
      </c>
      <c r="AG436" s="41" t="str">
        <f>IF($F436="", "", IF(COUNTIF('Intro &amp; Setup'!$T$17:$T$26, $F436)=0, "X", ""))</f>
        <v/>
      </c>
      <c r="AI436" s="41" t="str">
        <f t="shared" si="59"/>
        <v/>
      </c>
    </row>
    <row r="437" spans="1:35" x14ac:dyDescent="0.25">
      <c r="A437" s="21"/>
      <c r="B437" s="238"/>
      <c r="C437" s="239"/>
      <c r="D437" s="239"/>
      <c r="E437" s="239"/>
      <c r="F437" s="240"/>
      <c r="G437" s="239"/>
      <c r="H437" s="241"/>
      <c r="I437" s="21"/>
      <c r="L437" s="68" t="str">
        <f t="shared" si="60"/>
        <v/>
      </c>
      <c r="N437" s="71" t="str">
        <f>IF($L437="", "", IFERROR(INDEX('Intro &amp; Setup'!$J$23:$J$32, MATCH($L437, 'Intro &amp; Setup'!$B$23:$B$32, 0)), ""))</f>
        <v/>
      </c>
      <c r="O437" s="71" t="str">
        <f>IF($L437="", "", IFERROR(INDEX('Intro &amp; Setup'!$N$23:$N$32, MATCH($L437, 'Intro &amp; Setup'!$B$23:$B$32, 0)), ""))</f>
        <v/>
      </c>
      <c r="Q437" s="63" t="str">
        <f>IF($H437="", "", SUM($H$11:$H437))</f>
        <v/>
      </c>
      <c r="R437" s="28" t="str">
        <f>IF($L437="", "", SUMIF($L$11:$L437, $L437, $H$11:$H437))</f>
        <v/>
      </c>
      <c r="S437" s="27" t="str">
        <f>IF('Intro &amp; Setup'!$BM$13='Intro &amp; Setup'!$BM$12, $R437, $Q437)</f>
        <v/>
      </c>
      <c r="T437" s="28" t="str">
        <f t="shared" si="54"/>
        <v/>
      </c>
      <c r="U437" s="8" t="str">
        <f t="shared" si="55"/>
        <v/>
      </c>
      <c r="V437" s="28" t="str">
        <f>IF($T437="", "", $T437-SUM($V$11:$V436))</f>
        <v/>
      </c>
      <c r="W437" s="28" t="str">
        <f>IF($U437="", "", $U437-SUM($W$11:$W436))</f>
        <v/>
      </c>
      <c r="X437" s="28" t="str">
        <f t="shared" si="56"/>
        <v/>
      </c>
      <c r="Y437" s="34" t="str">
        <f t="shared" si="61"/>
        <v/>
      </c>
      <c r="Z437" s="35" t="str">
        <f t="shared" si="62"/>
        <v/>
      </c>
      <c r="AA437" s="36" t="str">
        <f t="shared" si="57"/>
        <v/>
      </c>
      <c r="AC437" s="41" t="str">
        <f>IF($B437="", "", IF(OR($B437&lt;'Intro &amp; Setup'!$BM$3, $B437&gt;'Intro &amp; Setup'!$BM$5), "X", ""))</f>
        <v/>
      </c>
      <c r="AE437" s="41" t="str">
        <f t="shared" si="58"/>
        <v/>
      </c>
      <c r="AG437" s="41" t="str">
        <f>IF($F437="", "", IF(COUNTIF('Intro &amp; Setup'!$T$17:$T$26, $F437)=0, "X", ""))</f>
        <v/>
      </c>
      <c r="AI437" s="41" t="str">
        <f t="shared" si="59"/>
        <v/>
      </c>
    </row>
    <row r="438" spans="1:35" x14ac:dyDescent="0.25">
      <c r="A438" s="21"/>
      <c r="B438" s="238"/>
      <c r="C438" s="239"/>
      <c r="D438" s="239"/>
      <c r="E438" s="239"/>
      <c r="F438" s="240"/>
      <c r="G438" s="239"/>
      <c r="H438" s="241"/>
      <c r="I438" s="21"/>
      <c r="L438" s="68" t="str">
        <f t="shared" si="60"/>
        <v/>
      </c>
      <c r="N438" s="71" t="str">
        <f>IF($L438="", "", IFERROR(INDEX('Intro &amp; Setup'!$J$23:$J$32, MATCH($L438, 'Intro &amp; Setup'!$B$23:$B$32, 0)), ""))</f>
        <v/>
      </c>
      <c r="O438" s="71" t="str">
        <f>IF($L438="", "", IFERROR(INDEX('Intro &amp; Setup'!$N$23:$N$32, MATCH($L438, 'Intro &amp; Setup'!$B$23:$B$32, 0)), ""))</f>
        <v/>
      </c>
      <c r="Q438" s="63" t="str">
        <f>IF($H438="", "", SUM($H$11:$H438))</f>
        <v/>
      </c>
      <c r="R438" s="28" t="str">
        <f>IF($L438="", "", SUMIF($L$11:$L438, $L438, $H$11:$H438))</f>
        <v/>
      </c>
      <c r="S438" s="27" t="str">
        <f>IF('Intro &amp; Setup'!$BM$13='Intro &amp; Setup'!$BM$12, $R438, $Q438)</f>
        <v/>
      </c>
      <c r="T438" s="28" t="str">
        <f t="shared" si="54"/>
        <v/>
      </c>
      <c r="U438" s="8" t="str">
        <f t="shared" si="55"/>
        <v/>
      </c>
      <c r="V438" s="28" t="str">
        <f>IF($T438="", "", $T438-SUM($V$11:$V437))</f>
        <v/>
      </c>
      <c r="W438" s="28" t="str">
        <f>IF($U438="", "", $U438-SUM($W$11:$W437))</f>
        <v/>
      </c>
      <c r="X438" s="28" t="str">
        <f t="shared" si="56"/>
        <v/>
      </c>
      <c r="Y438" s="34" t="str">
        <f t="shared" si="61"/>
        <v/>
      </c>
      <c r="Z438" s="35" t="str">
        <f t="shared" si="62"/>
        <v/>
      </c>
      <c r="AA438" s="36" t="str">
        <f t="shared" si="57"/>
        <v/>
      </c>
      <c r="AC438" s="41" t="str">
        <f>IF($B438="", "", IF(OR($B438&lt;'Intro &amp; Setup'!$BM$3, $B438&gt;'Intro &amp; Setup'!$BM$5), "X", ""))</f>
        <v/>
      </c>
      <c r="AE438" s="41" t="str">
        <f t="shared" si="58"/>
        <v/>
      </c>
      <c r="AG438" s="41" t="str">
        <f>IF($F438="", "", IF(COUNTIF('Intro &amp; Setup'!$T$17:$T$26, $F438)=0, "X", ""))</f>
        <v/>
      </c>
      <c r="AI438" s="41" t="str">
        <f t="shared" si="59"/>
        <v/>
      </c>
    </row>
    <row r="439" spans="1:35" x14ac:dyDescent="0.25">
      <c r="A439" s="21"/>
      <c r="B439" s="238"/>
      <c r="C439" s="239"/>
      <c r="D439" s="239"/>
      <c r="E439" s="239"/>
      <c r="F439" s="240"/>
      <c r="G439" s="239"/>
      <c r="H439" s="241"/>
      <c r="I439" s="21"/>
      <c r="L439" s="68" t="str">
        <f t="shared" si="60"/>
        <v/>
      </c>
      <c r="N439" s="71" t="str">
        <f>IF($L439="", "", IFERROR(INDEX('Intro &amp; Setup'!$J$23:$J$32, MATCH($L439, 'Intro &amp; Setup'!$B$23:$B$32, 0)), ""))</f>
        <v/>
      </c>
      <c r="O439" s="71" t="str">
        <f>IF($L439="", "", IFERROR(INDEX('Intro &amp; Setup'!$N$23:$N$32, MATCH($L439, 'Intro &amp; Setup'!$B$23:$B$32, 0)), ""))</f>
        <v/>
      </c>
      <c r="Q439" s="63" t="str">
        <f>IF($H439="", "", SUM($H$11:$H439))</f>
        <v/>
      </c>
      <c r="R439" s="28" t="str">
        <f>IF($L439="", "", SUMIF($L$11:$L439, $L439, $H$11:$H439))</f>
        <v/>
      </c>
      <c r="S439" s="27" t="str">
        <f>IF('Intro &amp; Setup'!$BM$13='Intro &amp; Setup'!$BM$12, $R439, $Q439)</f>
        <v/>
      </c>
      <c r="T439" s="28" t="str">
        <f t="shared" si="54"/>
        <v/>
      </c>
      <c r="U439" s="8" t="str">
        <f t="shared" si="55"/>
        <v/>
      </c>
      <c r="V439" s="28" t="str">
        <f>IF($T439="", "", $T439-SUM($V$11:$V438))</f>
        <v/>
      </c>
      <c r="W439" s="28" t="str">
        <f>IF($U439="", "", $U439-SUM($W$11:$W438))</f>
        <v/>
      </c>
      <c r="X439" s="28" t="str">
        <f t="shared" si="56"/>
        <v/>
      </c>
      <c r="Y439" s="34" t="str">
        <f t="shared" si="61"/>
        <v/>
      </c>
      <c r="Z439" s="35" t="str">
        <f t="shared" si="62"/>
        <v/>
      </c>
      <c r="AA439" s="36" t="str">
        <f t="shared" si="57"/>
        <v/>
      </c>
      <c r="AC439" s="41" t="str">
        <f>IF($B439="", "", IF(OR($B439&lt;'Intro &amp; Setup'!$BM$3, $B439&gt;'Intro &amp; Setup'!$BM$5), "X", ""))</f>
        <v/>
      </c>
      <c r="AE439" s="41" t="str">
        <f t="shared" si="58"/>
        <v/>
      </c>
      <c r="AG439" s="41" t="str">
        <f>IF($F439="", "", IF(COUNTIF('Intro &amp; Setup'!$T$17:$T$26, $F439)=0, "X", ""))</f>
        <v/>
      </c>
      <c r="AI439" s="41" t="str">
        <f t="shared" si="59"/>
        <v/>
      </c>
    </row>
    <row r="440" spans="1:35" x14ac:dyDescent="0.25">
      <c r="A440" s="21"/>
      <c r="B440" s="238"/>
      <c r="C440" s="239"/>
      <c r="D440" s="239"/>
      <c r="E440" s="239"/>
      <c r="F440" s="240"/>
      <c r="G440" s="239"/>
      <c r="H440" s="241"/>
      <c r="I440" s="21"/>
      <c r="L440" s="68" t="str">
        <f t="shared" si="60"/>
        <v/>
      </c>
      <c r="N440" s="71" t="str">
        <f>IF($L440="", "", IFERROR(INDEX('Intro &amp; Setup'!$J$23:$J$32, MATCH($L440, 'Intro &amp; Setup'!$B$23:$B$32, 0)), ""))</f>
        <v/>
      </c>
      <c r="O440" s="71" t="str">
        <f>IF($L440="", "", IFERROR(INDEX('Intro &amp; Setup'!$N$23:$N$32, MATCH($L440, 'Intro &amp; Setup'!$B$23:$B$32, 0)), ""))</f>
        <v/>
      </c>
      <c r="Q440" s="63" t="str">
        <f>IF($H440="", "", SUM($H$11:$H440))</f>
        <v/>
      </c>
      <c r="R440" s="28" t="str">
        <f>IF($L440="", "", SUMIF($L$11:$L440, $L440, $H$11:$H440))</f>
        <v/>
      </c>
      <c r="S440" s="27" t="str">
        <f>IF('Intro &amp; Setup'!$BM$13='Intro &amp; Setup'!$BM$12, $R440, $Q440)</f>
        <v/>
      </c>
      <c r="T440" s="28" t="str">
        <f t="shared" si="54"/>
        <v/>
      </c>
      <c r="U440" s="8" t="str">
        <f t="shared" si="55"/>
        <v/>
      </c>
      <c r="V440" s="28" t="str">
        <f>IF($T440="", "", $T440-SUM($V$11:$V439))</f>
        <v/>
      </c>
      <c r="W440" s="28" t="str">
        <f>IF($U440="", "", $U440-SUM($W$11:$W439))</f>
        <v/>
      </c>
      <c r="X440" s="28" t="str">
        <f t="shared" si="56"/>
        <v/>
      </c>
      <c r="Y440" s="34" t="str">
        <f t="shared" si="61"/>
        <v/>
      </c>
      <c r="Z440" s="35" t="str">
        <f t="shared" si="62"/>
        <v/>
      </c>
      <c r="AA440" s="36" t="str">
        <f t="shared" si="57"/>
        <v/>
      </c>
      <c r="AC440" s="41" t="str">
        <f>IF($B440="", "", IF(OR($B440&lt;'Intro &amp; Setup'!$BM$3, $B440&gt;'Intro &amp; Setup'!$BM$5), "X", ""))</f>
        <v/>
      </c>
      <c r="AE440" s="41" t="str">
        <f t="shared" si="58"/>
        <v/>
      </c>
      <c r="AG440" s="41" t="str">
        <f>IF($F440="", "", IF(COUNTIF('Intro &amp; Setup'!$T$17:$T$26, $F440)=0, "X", ""))</f>
        <v/>
      </c>
      <c r="AI440" s="41" t="str">
        <f t="shared" si="59"/>
        <v/>
      </c>
    </row>
    <row r="441" spans="1:35" x14ac:dyDescent="0.25">
      <c r="A441" s="21"/>
      <c r="B441" s="238"/>
      <c r="C441" s="239"/>
      <c r="D441" s="239"/>
      <c r="E441" s="239"/>
      <c r="F441" s="240"/>
      <c r="G441" s="239"/>
      <c r="H441" s="241"/>
      <c r="I441" s="21"/>
      <c r="L441" s="68" t="str">
        <f t="shared" si="60"/>
        <v/>
      </c>
      <c r="N441" s="71" t="str">
        <f>IF($L441="", "", IFERROR(INDEX('Intro &amp; Setup'!$J$23:$J$32, MATCH($L441, 'Intro &amp; Setup'!$B$23:$B$32, 0)), ""))</f>
        <v/>
      </c>
      <c r="O441" s="71" t="str">
        <f>IF($L441="", "", IFERROR(INDEX('Intro &amp; Setup'!$N$23:$N$32, MATCH($L441, 'Intro &amp; Setup'!$B$23:$B$32, 0)), ""))</f>
        <v/>
      </c>
      <c r="Q441" s="63" t="str">
        <f>IF($H441="", "", SUM($H$11:$H441))</f>
        <v/>
      </c>
      <c r="R441" s="28" t="str">
        <f>IF($L441="", "", SUMIF($L$11:$L441, $L441, $H$11:$H441))</f>
        <v/>
      </c>
      <c r="S441" s="27" t="str">
        <f>IF('Intro &amp; Setup'!$BM$13='Intro &amp; Setup'!$BM$12, $R441, $Q441)</f>
        <v/>
      </c>
      <c r="T441" s="28" t="str">
        <f t="shared" si="54"/>
        <v/>
      </c>
      <c r="U441" s="8" t="str">
        <f t="shared" si="55"/>
        <v/>
      </c>
      <c r="V441" s="28" t="str">
        <f>IF($T441="", "", $T441-SUM($V$11:$V440))</f>
        <v/>
      </c>
      <c r="W441" s="28" t="str">
        <f>IF($U441="", "", $U441-SUM($W$11:$W440))</f>
        <v/>
      </c>
      <c r="X441" s="28" t="str">
        <f t="shared" si="56"/>
        <v/>
      </c>
      <c r="Y441" s="34" t="str">
        <f t="shared" si="61"/>
        <v/>
      </c>
      <c r="Z441" s="35" t="str">
        <f t="shared" si="62"/>
        <v/>
      </c>
      <c r="AA441" s="36" t="str">
        <f t="shared" si="57"/>
        <v/>
      </c>
      <c r="AC441" s="41" t="str">
        <f>IF($B441="", "", IF(OR($B441&lt;'Intro &amp; Setup'!$BM$3, $B441&gt;'Intro &amp; Setup'!$BM$5), "X", ""))</f>
        <v/>
      </c>
      <c r="AE441" s="41" t="str">
        <f t="shared" si="58"/>
        <v/>
      </c>
      <c r="AG441" s="41" t="str">
        <f>IF($F441="", "", IF(COUNTIF('Intro &amp; Setup'!$T$17:$T$26, $F441)=0, "X", ""))</f>
        <v/>
      </c>
      <c r="AI441" s="41" t="str">
        <f t="shared" si="59"/>
        <v/>
      </c>
    </row>
    <row r="442" spans="1:35" x14ac:dyDescent="0.25">
      <c r="A442" s="21"/>
      <c r="B442" s="238"/>
      <c r="C442" s="239"/>
      <c r="D442" s="239"/>
      <c r="E442" s="239"/>
      <c r="F442" s="240"/>
      <c r="G442" s="239"/>
      <c r="H442" s="241"/>
      <c r="I442" s="21"/>
      <c r="L442" s="68" t="str">
        <f t="shared" si="60"/>
        <v/>
      </c>
      <c r="N442" s="71" t="str">
        <f>IF($L442="", "", IFERROR(INDEX('Intro &amp; Setup'!$J$23:$J$32, MATCH($L442, 'Intro &amp; Setup'!$B$23:$B$32, 0)), ""))</f>
        <v/>
      </c>
      <c r="O442" s="71" t="str">
        <f>IF($L442="", "", IFERROR(INDEX('Intro &amp; Setup'!$N$23:$N$32, MATCH($L442, 'Intro &amp; Setup'!$B$23:$B$32, 0)), ""))</f>
        <v/>
      </c>
      <c r="Q442" s="63" t="str">
        <f>IF($H442="", "", SUM($H$11:$H442))</f>
        <v/>
      </c>
      <c r="R442" s="28" t="str">
        <f>IF($L442="", "", SUMIF($L$11:$L442, $L442, $H$11:$H442))</f>
        <v/>
      </c>
      <c r="S442" s="27" t="str">
        <f>IF('Intro &amp; Setup'!$BM$13='Intro &amp; Setup'!$BM$12, $R442, $Q442)</f>
        <v/>
      </c>
      <c r="T442" s="28" t="str">
        <f t="shared" si="54"/>
        <v/>
      </c>
      <c r="U442" s="8" t="str">
        <f t="shared" si="55"/>
        <v/>
      </c>
      <c r="V442" s="28" t="str">
        <f>IF($T442="", "", $T442-SUM($V$11:$V441))</f>
        <v/>
      </c>
      <c r="W442" s="28" t="str">
        <f>IF($U442="", "", $U442-SUM($W$11:$W441))</f>
        <v/>
      </c>
      <c r="X442" s="28" t="str">
        <f t="shared" si="56"/>
        <v/>
      </c>
      <c r="Y442" s="34" t="str">
        <f t="shared" si="61"/>
        <v/>
      </c>
      <c r="Z442" s="35" t="str">
        <f t="shared" si="62"/>
        <v/>
      </c>
      <c r="AA442" s="36" t="str">
        <f t="shared" si="57"/>
        <v/>
      </c>
      <c r="AC442" s="41" t="str">
        <f>IF($B442="", "", IF(OR($B442&lt;'Intro &amp; Setup'!$BM$3, $B442&gt;'Intro &amp; Setup'!$BM$5), "X", ""))</f>
        <v/>
      </c>
      <c r="AE442" s="41" t="str">
        <f t="shared" si="58"/>
        <v/>
      </c>
      <c r="AG442" s="41" t="str">
        <f>IF($F442="", "", IF(COUNTIF('Intro &amp; Setup'!$T$17:$T$26, $F442)=0, "X", ""))</f>
        <v/>
      </c>
      <c r="AI442" s="41" t="str">
        <f t="shared" si="59"/>
        <v/>
      </c>
    </row>
    <row r="443" spans="1:35" x14ac:dyDescent="0.25">
      <c r="A443" s="21"/>
      <c r="B443" s="238"/>
      <c r="C443" s="239"/>
      <c r="D443" s="239"/>
      <c r="E443" s="239"/>
      <c r="F443" s="240"/>
      <c r="G443" s="239"/>
      <c r="H443" s="241"/>
      <c r="I443" s="21"/>
      <c r="L443" s="68" t="str">
        <f t="shared" si="60"/>
        <v/>
      </c>
      <c r="N443" s="71" t="str">
        <f>IF($L443="", "", IFERROR(INDEX('Intro &amp; Setup'!$J$23:$J$32, MATCH($L443, 'Intro &amp; Setup'!$B$23:$B$32, 0)), ""))</f>
        <v/>
      </c>
      <c r="O443" s="71" t="str">
        <f>IF($L443="", "", IFERROR(INDEX('Intro &amp; Setup'!$N$23:$N$32, MATCH($L443, 'Intro &amp; Setup'!$B$23:$B$32, 0)), ""))</f>
        <v/>
      </c>
      <c r="Q443" s="63" t="str">
        <f>IF($H443="", "", SUM($H$11:$H443))</f>
        <v/>
      </c>
      <c r="R443" s="28" t="str">
        <f>IF($L443="", "", SUMIF($L$11:$L443, $L443, $H$11:$H443))</f>
        <v/>
      </c>
      <c r="S443" s="27" t="str">
        <f>IF('Intro &amp; Setup'!$BM$13='Intro &amp; Setup'!$BM$12, $R443, $Q443)</f>
        <v/>
      </c>
      <c r="T443" s="28" t="str">
        <f t="shared" si="54"/>
        <v/>
      </c>
      <c r="U443" s="8" t="str">
        <f t="shared" si="55"/>
        <v/>
      </c>
      <c r="V443" s="28" t="str">
        <f>IF($T443="", "", $T443-SUM($V$11:$V442))</f>
        <v/>
      </c>
      <c r="W443" s="28" t="str">
        <f>IF($U443="", "", $U443-SUM($W$11:$W442))</f>
        <v/>
      </c>
      <c r="X443" s="28" t="str">
        <f t="shared" si="56"/>
        <v/>
      </c>
      <c r="Y443" s="34" t="str">
        <f t="shared" si="61"/>
        <v/>
      </c>
      <c r="Z443" s="35" t="str">
        <f t="shared" si="62"/>
        <v/>
      </c>
      <c r="AA443" s="36" t="str">
        <f t="shared" si="57"/>
        <v/>
      </c>
      <c r="AC443" s="41" t="str">
        <f>IF($B443="", "", IF(OR($B443&lt;'Intro &amp; Setup'!$BM$3, $B443&gt;'Intro &amp; Setup'!$BM$5), "X", ""))</f>
        <v/>
      </c>
      <c r="AE443" s="41" t="str">
        <f t="shared" si="58"/>
        <v/>
      </c>
      <c r="AG443" s="41" t="str">
        <f>IF($F443="", "", IF(COUNTIF('Intro &amp; Setup'!$T$17:$T$26, $F443)=0, "X", ""))</f>
        <v/>
      </c>
      <c r="AI443" s="41" t="str">
        <f t="shared" si="59"/>
        <v/>
      </c>
    </row>
    <row r="444" spans="1:35" x14ac:dyDescent="0.25">
      <c r="A444" s="21"/>
      <c r="B444" s="238"/>
      <c r="C444" s="239"/>
      <c r="D444" s="239"/>
      <c r="E444" s="239"/>
      <c r="F444" s="240"/>
      <c r="G444" s="239"/>
      <c r="H444" s="241"/>
      <c r="I444" s="21"/>
      <c r="L444" s="68" t="str">
        <f t="shared" si="60"/>
        <v/>
      </c>
      <c r="N444" s="71" t="str">
        <f>IF($L444="", "", IFERROR(INDEX('Intro &amp; Setup'!$J$23:$J$32, MATCH($L444, 'Intro &amp; Setup'!$B$23:$B$32, 0)), ""))</f>
        <v/>
      </c>
      <c r="O444" s="71" t="str">
        <f>IF($L444="", "", IFERROR(INDEX('Intro &amp; Setup'!$N$23:$N$32, MATCH($L444, 'Intro &amp; Setup'!$B$23:$B$32, 0)), ""))</f>
        <v/>
      </c>
      <c r="Q444" s="63" t="str">
        <f>IF($H444="", "", SUM($H$11:$H444))</f>
        <v/>
      </c>
      <c r="R444" s="28" t="str">
        <f>IF($L444="", "", SUMIF($L$11:$L444, $L444, $H$11:$H444))</f>
        <v/>
      </c>
      <c r="S444" s="27" t="str">
        <f>IF('Intro &amp; Setup'!$BM$13='Intro &amp; Setup'!$BM$12, $R444, $Q444)</f>
        <v/>
      </c>
      <c r="T444" s="28" t="str">
        <f t="shared" si="54"/>
        <v/>
      </c>
      <c r="U444" s="8" t="str">
        <f t="shared" si="55"/>
        <v/>
      </c>
      <c r="V444" s="28" t="str">
        <f>IF($T444="", "", $T444-SUM($V$11:$V443))</f>
        <v/>
      </c>
      <c r="W444" s="28" t="str">
        <f>IF($U444="", "", $U444-SUM($W$11:$W443))</f>
        <v/>
      </c>
      <c r="X444" s="28" t="str">
        <f t="shared" si="56"/>
        <v/>
      </c>
      <c r="Y444" s="34" t="str">
        <f t="shared" si="61"/>
        <v/>
      </c>
      <c r="Z444" s="35" t="str">
        <f t="shared" si="62"/>
        <v/>
      </c>
      <c r="AA444" s="36" t="str">
        <f t="shared" si="57"/>
        <v/>
      </c>
      <c r="AC444" s="41" t="str">
        <f>IF($B444="", "", IF(OR($B444&lt;'Intro &amp; Setup'!$BM$3, $B444&gt;'Intro &amp; Setup'!$BM$5), "X", ""))</f>
        <v/>
      </c>
      <c r="AE444" s="41" t="str">
        <f t="shared" si="58"/>
        <v/>
      </c>
      <c r="AG444" s="41" t="str">
        <f>IF($F444="", "", IF(COUNTIF('Intro &amp; Setup'!$T$17:$T$26, $F444)=0, "X", ""))</f>
        <v/>
      </c>
      <c r="AI444" s="41" t="str">
        <f t="shared" si="59"/>
        <v/>
      </c>
    </row>
    <row r="445" spans="1:35" x14ac:dyDescent="0.25">
      <c r="A445" s="21"/>
      <c r="B445" s="238"/>
      <c r="C445" s="239"/>
      <c r="D445" s="239"/>
      <c r="E445" s="239"/>
      <c r="F445" s="240"/>
      <c r="G445" s="239"/>
      <c r="H445" s="241"/>
      <c r="I445" s="21"/>
      <c r="L445" s="68" t="str">
        <f t="shared" si="60"/>
        <v/>
      </c>
      <c r="N445" s="71" t="str">
        <f>IF($L445="", "", IFERROR(INDEX('Intro &amp; Setup'!$J$23:$J$32, MATCH($L445, 'Intro &amp; Setup'!$B$23:$B$32, 0)), ""))</f>
        <v/>
      </c>
      <c r="O445" s="71" t="str">
        <f>IF($L445="", "", IFERROR(INDEX('Intro &amp; Setup'!$N$23:$N$32, MATCH($L445, 'Intro &amp; Setup'!$B$23:$B$32, 0)), ""))</f>
        <v/>
      </c>
      <c r="Q445" s="63" t="str">
        <f>IF($H445="", "", SUM($H$11:$H445))</f>
        <v/>
      </c>
      <c r="R445" s="28" t="str">
        <f>IF($L445="", "", SUMIF($L$11:$L445, $L445, $H$11:$H445))</f>
        <v/>
      </c>
      <c r="S445" s="27" t="str">
        <f>IF('Intro &amp; Setup'!$BM$13='Intro &amp; Setup'!$BM$12, $R445, $Q445)</f>
        <v/>
      </c>
      <c r="T445" s="28" t="str">
        <f t="shared" si="54"/>
        <v/>
      </c>
      <c r="U445" s="8" t="str">
        <f t="shared" si="55"/>
        <v/>
      </c>
      <c r="V445" s="28" t="str">
        <f>IF($T445="", "", $T445-SUM($V$11:$V444))</f>
        <v/>
      </c>
      <c r="W445" s="28" t="str">
        <f>IF($U445="", "", $U445-SUM($W$11:$W444))</f>
        <v/>
      </c>
      <c r="X445" s="28" t="str">
        <f t="shared" si="56"/>
        <v/>
      </c>
      <c r="Y445" s="34" t="str">
        <f t="shared" si="61"/>
        <v/>
      </c>
      <c r="Z445" s="35" t="str">
        <f t="shared" si="62"/>
        <v/>
      </c>
      <c r="AA445" s="36" t="str">
        <f t="shared" si="57"/>
        <v/>
      </c>
      <c r="AC445" s="41" t="str">
        <f>IF($B445="", "", IF(OR($B445&lt;'Intro &amp; Setup'!$BM$3, $B445&gt;'Intro &amp; Setup'!$BM$5), "X", ""))</f>
        <v/>
      </c>
      <c r="AE445" s="41" t="str">
        <f t="shared" si="58"/>
        <v/>
      </c>
      <c r="AG445" s="41" t="str">
        <f>IF($F445="", "", IF(COUNTIF('Intro &amp; Setup'!$T$17:$T$26, $F445)=0, "X", ""))</f>
        <v/>
      </c>
      <c r="AI445" s="41" t="str">
        <f t="shared" si="59"/>
        <v/>
      </c>
    </row>
    <row r="446" spans="1:35" x14ac:dyDescent="0.25">
      <c r="A446" s="21"/>
      <c r="B446" s="238"/>
      <c r="C446" s="239"/>
      <c r="D446" s="239"/>
      <c r="E446" s="239"/>
      <c r="F446" s="240"/>
      <c r="G446" s="239"/>
      <c r="H446" s="241"/>
      <c r="I446" s="21"/>
      <c r="L446" s="68" t="str">
        <f t="shared" si="60"/>
        <v/>
      </c>
      <c r="N446" s="71" t="str">
        <f>IF($L446="", "", IFERROR(INDEX('Intro &amp; Setup'!$J$23:$J$32, MATCH($L446, 'Intro &amp; Setup'!$B$23:$B$32, 0)), ""))</f>
        <v/>
      </c>
      <c r="O446" s="71" t="str">
        <f>IF($L446="", "", IFERROR(INDEX('Intro &amp; Setup'!$N$23:$N$32, MATCH($L446, 'Intro &amp; Setup'!$B$23:$B$32, 0)), ""))</f>
        <v/>
      </c>
      <c r="Q446" s="63" t="str">
        <f>IF($H446="", "", SUM($H$11:$H446))</f>
        <v/>
      </c>
      <c r="R446" s="28" t="str">
        <f>IF($L446="", "", SUMIF($L$11:$L446, $L446, $H$11:$H446))</f>
        <v/>
      </c>
      <c r="S446" s="27" t="str">
        <f>IF('Intro &amp; Setup'!$BM$13='Intro &amp; Setup'!$BM$12, $R446, $Q446)</f>
        <v/>
      </c>
      <c r="T446" s="28" t="str">
        <f t="shared" si="54"/>
        <v/>
      </c>
      <c r="U446" s="8" t="str">
        <f t="shared" si="55"/>
        <v/>
      </c>
      <c r="V446" s="28" t="str">
        <f>IF($T446="", "", $T446-SUM($V$11:$V445))</f>
        <v/>
      </c>
      <c r="W446" s="28" t="str">
        <f>IF($U446="", "", $U446-SUM($W$11:$W445))</f>
        <v/>
      </c>
      <c r="X446" s="28" t="str">
        <f t="shared" si="56"/>
        <v/>
      </c>
      <c r="Y446" s="34" t="str">
        <f t="shared" si="61"/>
        <v/>
      </c>
      <c r="Z446" s="35" t="str">
        <f t="shared" si="62"/>
        <v/>
      </c>
      <c r="AA446" s="36" t="str">
        <f t="shared" si="57"/>
        <v/>
      </c>
      <c r="AC446" s="41" t="str">
        <f>IF($B446="", "", IF(OR($B446&lt;'Intro &amp; Setup'!$BM$3, $B446&gt;'Intro &amp; Setup'!$BM$5), "X", ""))</f>
        <v/>
      </c>
      <c r="AE446" s="41" t="str">
        <f t="shared" si="58"/>
        <v/>
      </c>
      <c r="AG446" s="41" t="str">
        <f>IF($F446="", "", IF(COUNTIF('Intro &amp; Setup'!$T$17:$T$26, $F446)=0, "X", ""))</f>
        <v/>
      </c>
      <c r="AI446" s="41" t="str">
        <f t="shared" si="59"/>
        <v/>
      </c>
    </row>
    <row r="447" spans="1:35" x14ac:dyDescent="0.25">
      <c r="A447" s="21"/>
      <c r="B447" s="238"/>
      <c r="C447" s="239"/>
      <c r="D447" s="239"/>
      <c r="E447" s="239"/>
      <c r="F447" s="240"/>
      <c r="G447" s="239"/>
      <c r="H447" s="241"/>
      <c r="I447" s="21"/>
      <c r="L447" s="68" t="str">
        <f t="shared" si="60"/>
        <v/>
      </c>
      <c r="N447" s="71" t="str">
        <f>IF($L447="", "", IFERROR(INDEX('Intro &amp; Setup'!$J$23:$J$32, MATCH($L447, 'Intro &amp; Setup'!$B$23:$B$32, 0)), ""))</f>
        <v/>
      </c>
      <c r="O447" s="71" t="str">
        <f>IF($L447="", "", IFERROR(INDEX('Intro &amp; Setup'!$N$23:$N$32, MATCH($L447, 'Intro &amp; Setup'!$B$23:$B$32, 0)), ""))</f>
        <v/>
      </c>
      <c r="Q447" s="63" t="str">
        <f>IF($H447="", "", SUM($H$11:$H447))</f>
        <v/>
      </c>
      <c r="R447" s="28" t="str">
        <f>IF($L447="", "", SUMIF($L$11:$L447, $L447, $H$11:$H447))</f>
        <v/>
      </c>
      <c r="S447" s="27" t="str">
        <f>IF('Intro &amp; Setup'!$BM$13='Intro &amp; Setup'!$BM$12, $R447, $Q447)</f>
        <v/>
      </c>
      <c r="T447" s="28" t="str">
        <f t="shared" si="54"/>
        <v/>
      </c>
      <c r="U447" s="8" t="str">
        <f t="shared" si="55"/>
        <v/>
      </c>
      <c r="V447" s="28" t="str">
        <f>IF($T447="", "", $T447-SUM($V$11:$V446))</f>
        <v/>
      </c>
      <c r="W447" s="28" t="str">
        <f>IF($U447="", "", $U447-SUM($W$11:$W446))</f>
        <v/>
      </c>
      <c r="X447" s="28" t="str">
        <f t="shared" si="56"/>
        <v/>
      </c>
      <c r="Y447" s="34" t="str">
        <f t="shared" si="61"/>
        <v/>
      </c>
      <c r="Z447" s="35" t="str">
        <f t="shared" si="62"/>
        <v/>
      </c>
      <c r="AA447" s="36" t="str">
        <f t="shared" si="57"/>
        <v/>
      </c>
      <c r="AC447" s="41" t="str">
        <f>IF($B447="", "", IF(OR($B447&lt;'Intro &amp; Setup'!$BM$3, $B447&gt;'Intro &amp; Setup'!$BM$5), "X", ""))</f>
        <v/>
      </c>
      <c r="AE447" s="41" t="str">
        <f t="shared" si="58"/>
        <v/>
      </c>
      <c r="AG447" s="41" t="str">
        <f>IF($F447="", "", IF(COUNTIF('Intro &amp; Setup'!$T$17:$T$26, $F447)=0, "X", ""))</f>
        <v/>
      </c>
      <c r="AI447" s="41" t="str">
        <f t="shared" si="59"/>
        <v/>
      </c>
    </row>
    <row r="448" spans="1:35" x14ac:dyDescent="0.25">
      <c r="A448" s="21"/>
      <c r="B448" s="238"/>
      <c r="C448" s="239"/>
      <c r="D448" s="239"/>
      <c r="E448" s="239"/>
      <c r="F448" s="240"/>
      <c r="G448" s="239"/>
      <c r="H448" s="241"/>
      <c r="I448" s="21"/>
      <c r="L448" s="68" t="str">
        <f t="shared" si="60"/>
        <v/>
      </c>
      <c r="N448" s="71" t="str">
        <f>IF($L448="", "", IFERROR(INDEX('Intro &amp; Setup'!$J$23:$J$32, MATCH($L448, 'Intro &amp; Setup'!$B$23:$B$32, 0)), ""))</f>
        <v/>
      </c>
      <c r="O448" s="71" t="str">
        <f>IF($L448="", "", IFERROR(INDEX('Intro &amp; Setup'!$N$23:$N$32, MATCH($L448, 'Intro &amp; Setup'!$B$23:$B$32, 0)), ""))</f>
        <v/>
      </c>
      <c r="Q448" s="63" t="str">
        <f>IF($H448="", "", SUM($H$11:$H448))</f>
        <v/>
      </c>
      <c r="R448" s="28" t="str">
        <f>IF($L448="", "", SUMIF($L$11:$L448, $L448, $H$11:$H448))</f>
        <v/>
      </c>
      <c r="S448" s="27" t="str">
        <f>IF('Intro &amp; Setup'!$BM$13='Intro &amp; Setup'!$BM$12, $R448, $Q448)</f>
        <v/>
      </c>
      <c r="T448" s="28" t="str">
        <f t="shared" si="54"/>
        <v/>
      </c>
      <c r="U448" s="8" t="str">
        <f t="shared" si="55"/>
        <v/>
      </c>
      <c r="V448" s="28" t="str">
        <f>IF($T448="", "", $T448-SUM($V$11:$V447))</f>
        <v/>
      </c>
      <c r="W448" s="28" t="str">
        <f>IF($U448="", "", $U448-SUM($W$11:$W447))</f>
        <v/>
      </c>
      <c r="X448" s="28" t="str">
        <f t="shared" si="56"/>
        <v/>
      </c>
      <c r="Y448" s="34" t="str">
        <f t="shared" si="61"/>
        <v/>
      </c>
      <c r="Z448" s="35" t="str">
        <f t="shared" si="62"/>
        <v/>
      </c>
      <c r="AA448" s="36" t="str">
        <f t="shared" si="57"/>
        <v/>
      </c>
      <c r="AC448" s="41" t="str">
        <f>IF($B448="", "", IF(OR($B448&lt;'Intro &amp; Setup'!$BM$3, $B448&gt;'Intro &amp; Setup'!$BM$5), "X", ""))</f>
        <v/>
      </c>
      <c r="AE448" s="41" t="str">
        <f t="shared" si="58"/>
        <v/>
      </c>
      <c r="AG448" s="41" t="str">
        <f>IF($F448="", "", IF(COUNTIF('Intro &amp; Setup'!$T$17:$T$26, $F448)=0, "X", ""))</f>
        <v/>
      </c>
      <c r="AI448" s="41" t="str">
        <f t="shared" si="59"/>
        <v/>
      </c>
    </row>
    <row r="449" spans="1:35" x14ac:dyDescent="0.25">
      <c r="A449" s="21"/>
      <c r="B449" s="238"/>
      <c r="C449" s="239"/>
      <c r="D449" s="239"/>
      <c r="E449" s="239"/>
      <c r="F449" s="240"/>
      <c r="G449" s="239"/>
      <c r="H449" s="241"/>
      <c r="I449" s="21"/>
      <c r="L449" s="68" t="str">
        <f t="shared" si="60"/>
        <v/>
      </c>
      <c r="N449" s="71" t="str">
        <f>IF($L449="", "", IFERROR(INDEX('Intro &amp; Setup'!$J$23:$J$32, MATCH($L449, 'Intro &amp; Setup'!$B$23:$B$32, 0)), ""))</f>
        <v/>
      </c>
      <c r="O449" s="71" t="str">
        <f>IF($L449="", "", IFERROR(INDEX('Intro &amp; Setup'!$N$23:$N$32, MATCH($L449, 'Intro &amp; Setup'!$B$23:$B$32, 0)), ""))</f>
        <v/>
      </c>
      <c r="Q449" s="63" t="str">
        <f>IF($H449="", "", SUM($H$11:$H449))</f>
        <v/>
      </c>
      <c r="R449" s="28" t="str">
        <f>IF($L449="", "", SUMIF($L$11:$L449, $L449, $H$11:$H449))</f>
        <v/>
      </c>
      <c r="S449" s="27" t="str">
        <f>IF('Intro &amp; Setup'!$BM$13='Intro &amp; Setup'!$BM$12, $R449, $Q449)</f>
        <v/>
      </c>
      <c r="T449" s="28" t="str">
        <f t="shared" si="54"/>
        <v/>
      </c>
      <c r="U449" s="8" t="str">
        <f t="shared" si="55"/>
        <v/>
      </c>
      <c r="V449" s="28" t="str">
        <f>IF($T449="", "", $T449-SUM($V$11:$V448))</f>
        <v/>
      </c>
      <c r="W449" s="28" t="str">
        <f>IF($U449="", "", $U449-SUM($W$11:$W448))</f>
        <v/>
      </c>
      <c r="X449" s="28" t="str">
        <f t="shared" si="56"/>
        <v/>
      </c>
      <c r="Y449" s="34" t="str">
        <f t="shared" si="61"/>
        <v/>
      </c>
      <c r="Z449" s="35" t="str">
        <f t="shared" si="62"/>
        <v/>
      </c>
      <c r="AA449" s="36" t="str">
        <f t="shared" si="57"/>
        <v/>
      </c>
      <c r="AC449" s="41" t="str">
        <f>IF($B449="", "", IF(OR($B449&lt;'Intro &amp; Setup'!$BM$3, $B449&gt;'Intro &amp; Setup'!$BM$5), "X", ""))</f>
        <v/>
      </c>
      <c r="AE449" s="41" t="str">
        <f t="shared" si="58"/>
        <v/>
      </c>
      <c r="AG449" s="41" t="str">
        <f>IF($F449="", "", IF(COUNTIF('Intro &amp; Setup'!$T$17:$T$26, $F449)=0, "X", ""))</f>
        <v/>
      </c>
      <c r="AI449" s="41" t="str">
        <f t="shared" si="59"/>
        <v/>
      </c>
    </row>
    <row r="450" spans="1:35" x14ac:dyDescent="0.25">
      <c r="A450" s="21"/>
      <c r="B450" s="238"/>
      <c r="C450" s="239"/>
      <c r="D450" s="239"/>
      <c r="E450" s="239"/>
      <c r="F450" s="240"/>
      <c r="G450" s="239"/>
      <c r="H450" s="241"/>
      <c r="I450" s="21"/>
      <c r="L450" s="68" t="str">
        <f t="shared" si="60"/>
        <v/>
      </c>
      <c r="N450" s="71" t="str">
        <f>IF($L450="", "", IFERROR(INDEX('Intro &amp; Setup'!$J$23:$J$32, MATCH($L450, 'Intro &amp; Setup'!$B$23:$B$32, 0)), ""))</f>
        <v/>
      </c>
      <c r="O450" s="71" t="str">
        <f>IF($L450="", "", IFERROR(INDEX('Intro &amp; Setup'!$N$23:$N$32, MATCH($L450, 'Intro &amp; Setup'!$B$23:$B$32, 0)), ""))</f>
        <v/>
      </c>
      <c r="Q450" s="63" t="str">
        <f>IF($H450="", "", SUM($H$11:$H450))</f>
        <v/>
      </c>
      <c r="R450" s="28" t="str">
        <f>IF($L450="", "", SUMIF($L$11:$L450, $L450, $H$11:$H450))</f>
        <v/>
      </c>
      <c r="S450" s="27" t="str">
        <f>IF('Intro &amp; Setup'!$BM$13='Intro &amp; Setup'!$BM$12, $R450, $Q450)</f>
        <v/>
      </c>
      <c r="T450" s="28" t="str">
        <f t="shared" si="54"/>
        <v/>
      </c>
      <c r="U450" s="8" t="str">
        <f t="shared" si="55"/>
        <v/>
      </c>
      <c r="V450" s="28" t="str">
        <f>IF($T450="", "", $T450-SUM($V$11:$V449))</f>
        <v/>
      </c>
      <c r="W450" s="28" t="str">
        <f>IF($U450="", "", $U450-SUM($W$11:$W449))</f>
        <v/>
      </c>
      <c r="X450" s="28" t="str">
        <f t="shared" si="56"/>
        <v/>
      </c>
      <c r="Y450" s="34" t="str">
        <f t="shared" si="61"/>
        <v/>
      </c>
      <c r="Z450" s="35" t="str">
        <f t="shared" si="62"/>
        <v/>
      </c>
      <c r="AA450" s="36" t="str">
        <f t="shared" si="57"/>
        <v/>
      </c>
      <c r="AC450" s="41" t="str">
        <f>IF($B450="", "", IF(OR($B450&lt;'Intro &amp; Setup'!$BM$3, $B450&gt;'Intro &amp; Setup'!$BM$5), "X", ""))</f>
        <v/>
      </c>
      <c r="AE450" s="41" t="str">
        <f t="shared" si="58"/>
        <v/>
      </c>
      <c r="AG450" s="41" t="str">
        <f>IF($F450="", "", IF(COUNTIF('Intro &amp; Setup'!$T$17:$T$26, $F450)=0, "X", ""))</f>
        <v/>
      </c>
      <c r="AI450" s="41" t="str">
        <f t="shared" si="59"/>
        <v/>
      </c>
    </row>
    <row r="451" spans="1:35" x14ac:dyDescent="0.25">
      <c r="A451" s="21"/>
      <c r="B451" s="238"/>
      <c r="C451" s="239"/>
      <c r="D451" s="239"/>
      <c r="E451" s="239"/>
      <c r="F451" s="240"/>
      <c r="G451" s="239"/>
      <c r="H451" s="241"/>
      <c r="I451" s="21"/>
      <c r="L451" s="68" t="str">
        <f t="shared" si="60"/>
        <v/>
      </c>
      <c r="N451" s="71" t="str">
        <f>IF($L451="", "", IFERROR(INDEX('Intro &amp; Setup'!$J$23:$J$32, MATCH($L451, 'Intro &amp; Setup'!$B$23:$B$32, 0)), ""))</f>
        <v/>
      </c>
      <c r="O451" s="71" t="str">
        <f>IF($L451="", "", IFERROR(INDEX('Intro &amp; Setup'!$N$23:$N$32, MATCH($L451, 'Intro &amp; Setup'!$B$23:$B$32, 0)), ""))</f>
        <v/>
      </c>
      <c r="Q451" s="63" t="str">
        <f>IF($H451="", "", SUM($H$11:$H451))</f>
        <v/>
      </c>
      <c r="R451" s="28" t="str">
        <f>IF($L451="", "", SUMIF($L$11:$L451, $L451, $H$11:$H451))</f>
        <v/>
      </c>
      <c r="S451" s="27" t="str">
        <f>IF('Intro &amp; Setup'!$BM$13='Intro &amp; Setup'!$BM$12, $R451, $Q451)</f>
        <v/>
      </c>
      <c r="T451" s="28" t="str">
        <f t="shared" si="54"/>
        <v/>
      </c>
      <c r="U451" s="8" t="str">
        <f t="shared" si="55"/>
        <v/>
      </c>
      <c r="V451" s="28" t="str">
        <f>IF($T451="", "", $T451-SUM($V$11:$V450))</f>
        <v/>
      </c>
      <c r="W451" s="28" t="str">
        <f>IF($U451="", "", $U451-SUM($W$11:$W450))</f>
        <v/>
      </c>
      <c r="X451" s="28" t="str">
        <f t="shared" si="56"/>
        <v/>
      </c>
      <c r="Y451" s="34" t="str">
        <f t="shared" si="61"/>
        <v/>
      </c>
      <c r="Z451" s="35" t="str">
        <f t="shared" si="62"/>
        <v/>
      </c>
      <c r="AA451" s="36" t="str">
        <f t="shared" si="57"/>
        <v/>
      </c>
      <c r="AC451" s="41" t="str">
        <f>IF($B451="", "", IF(OR($B451&lt;'Intro &amp; Setup'!$BM$3, $B451&gt;'Intro &amp; Setup'!$BM$5), "X", ""))</f>
        <v/>
      </c>
      <c r="AE451" s="41" t="str">
        <f t="shared" si="58"/>
        <v/>
      </c>
      <c r="AG451" s="41" t="str">
        <f>IF($F451="", "", IF(COUNTIF('Intro &amp; Setup'!$T$17:$T$26, $F451)=0, "X", ""))</f>
        <v/>
      </c>
      <c r="AI451" s="41" t="str">
        <f t="shared" si="59"/>
        <v/>
      </c>
    </row>
    <row r="452" spans="1:35" x14ac:dyDescent="0.25">
      <c r="A452" s="21"/>
      <c r="B452" s="238"/>
      <c r="C452" s="239"/>
      <c r="D452" s="239"/>
      <c r="E452" s="239"/>
      <c r="F452" s="240"/>
      <c r="G452" s="239"/>
      <c r="H452" s="241"/>
      <c r="I452" s="21"/>
      <c r="L452" s="68" t="str">
        <f t="shared" si="60"/>
        <v/>
      </c>
      <c r="N452" s="71" t="str">
        <f>IF($L452="", "", IFERROR(INDEX('Intro &amp; Setup'!$J$23:$J$32, MATCH($L452, 'Intro &amp; Setup'!$B$23:$B$32, 0)), ""))</f>
        <v/>
      </c>
      <c r="O452" s="71" t="str">
        <f>IF($L452="", "", IFERROR(INDEX('Intro &amp; Setup'!$N$23:$N$32, MATCH($L452, 'Intro &amp; Setup'!$B$23:$B$32, 0)), ""))</f>
        <v/>
      </c>
      <c r="Q452" s="63" t="str">
        <f>IF($H452="", "", SUM($H$11:$H452))</f>
        <v/>
      </c>
      <c r="R452" s="28" t="str">
        <f>IF($L452="", "", SUMIF($L$11:$L452, $L452, $H$11:$H452))</f>
        <v/>
      </c>
      <c r="S452" s="27" t="str">
        <f>IF('Intro &amp; Setup'!$BM$13='Intro &amp; Setup'!$BM$12, $R452, $Q452)</f>
        <v/>
      </c>
      <c r="T452" s="28" t="str">
        <f t="shared" si="54"/>
        <v/>
      </c>
      <c r="U452" s="8" t="str">
        <f t="shared" si="55"/>
        <v/>
      </c>
      <c r="V452" s="28" t="str">
        <f>IF($T452="", "", $T452-SUM($V$11:$V451))</f>
        <v/>
      </c>
      <c r="W452" s="28" t="str">
        <f>IF($U452="", "", $U452-SUM($W$11:$W451))</f>
        <v/>
      </c>
      <c r="X452" s="28" t="str">
        <f t="shared" si="56"/>
        <v/>
      </c>
      <c r="Y452" s="34" t="str">
        <f t="shared" si="61"/>
        <v/>
      </c>
      <c r="Z452" s="35" t="str">
        <f t="shared" si="62"/>
        <v/>
      </c>
      <c r="AA452" s="36" t="str">
        <f t="shared" si="57"/>
        <v/>
      </c>
      <c r="AC452" s="41" t="str">
        <f>IF($B452="", "", IF(OR($B452&lt;'Intro &amp; Setup'!$BM$3, $B452&gt;'Intro &amp; Setup'!$BM$5), "X", ""))</f>
        <v/>
      </c>
      <c r="AE452" s="41" t="str">
        <f t="shared" si="58"/>
        <v/>
      </c>
      <c r="AG452" s="41" t="str">
        <f>IF($F452="", "", IF(COUNTIF('Intro &amp; Setup'!$T$17:$T$26, $F452)=0, "X", ""))</f>
        <v/>
      </c>
      <c r="AI452" s="41" t="str">
        <f t="shared" si="59"/>
        <v/>
      </c>
    </row>
    <row r="453" spans="1:35" x14ac:dyDescent="0.25">
      <c r="A453" s="21"/>
      <c r="B453" s="238"/>
      <c r="C453" s="239"/>
      <c r="D453" s="239"/>
      <c r="E453" s="239"/>
      <c r="F453" s="240"/>
      <c r="G453" s="239"/>
      <c r="H453" s="241"/>
      <c r="I453" s="21"/>
      <c r="L453" s="68" t="str">
        <f t="shared" si="60"/>
        <v/>
      </c>
      <c r="N453" s="71" t="str">
        <f>IF($L453="", "", IFERROR(INDEX('Intro &amp; Setup'!$J$23:$J$32, MATCH($L453, 'Intro &amp; Setup'!$B$23:$B$32, 0)), ""))</f>
        <v/>
      </c>
      <c r="O453" s="71" t="str">
        <f>IF($L453="", "", IFERROR(INDEX('Intro &amp; Setup'!$N$23:$N$32, MATCH($L453, 'Intro &amp; Setup'!$B$23:$B$32, 0)), ""))</f>
        <v/>
      </c>
      <c r="Q453" s="63" t="str">
        <f>IF($H453="", "", SUM($H$11:$H453))</f>
        <v/>
      </c>
      <c r="R453" s="28" t="str">
        <f>IF($L453="", "", SUMIF($L$11:$L453, $L453, $H$11:$H453))</f>
        <v/>
      </c>
      <c r="S453" s="27" t="str">
        <f>IF('Intro &amp; Setup'!$BM$13='Intro &amp; Setup'!$BM$12, $R453, $Q453)</f>
        <v/>
      </c>
      <c r="T453" s="28" t="str">
        <f t="shared" si="54"/>
        <v/>
      </c>
      <c r="U453" s="8" t="str">
        <f t="shared" si="55"/>
        <v/>
      </c>
      <c r="V453" s="28" t="str">
        <f>IF($T453="", "", $T453-SUM($V$11:$V452))</f>
        <v/>
      </c>
      <c r="W453" s="28" t="str">
        <f>IF($U453="", "", $U453-SUM($W$11:$W452))</f>
        <v/>
      </c>
      <c r="X453" s="28" t="str">
        <f t="shared" si="56"/>
        <v/>
      </c>
      <c r="Y453" s="34" t="str">
        <f t="shared" si="61"/>
        <v/>
      </c>
      <c r="Z453" s="35" t="str">
        <f t="shared" si="62"/>
        <v/>
      </c>
      <c r="AA453" s="36" t="str">
        <f t="shared" si="57"/>
        <v/>
      </c>
      <c r="AC453" s="41" t="str">
        <f>IF($B453="", "", IF(OR($B453&lt;'Intro &amp; Setup'!$BM$3, $B453&gt;'Intro &amp; Setup'!$BM$5), "X", ""))</f>
        <v/>
      </c>
      <c r="AE453" s="41" t="str">
        <f t="shared" si="58"/>
        <v/>
      </c>
      <c r="AG453" s="41" t="str">
        <f>IF($F453="", "", IF(COUNTIF('Intro &amp; Setup'!$T$17:$T$26, $F453)=0, "X", ""))</f>
        <v/>
      </c>
      <c r="AI453" s="41" t="str">
        <f t="shared" si="59"/>
        <v/>
      </c>
    </row>
    <row r="454" spans="1:35" x14ac:dyDescent="0.25">
      <c r="A454" s="21"/>
      <c r="B454" s="238"/>
      <c r="C454" s="239"/>
      <c r="D454" s="239"/>
      <c r="E454" s="239"/>
      <c r="F454" s="240"/>
      <c r="G454" s="239"/>
      <c r="H454" s="241"/>
      <c r="I454" s="21"/>
      <c r="L454" s="68" t="str">
        <f t="shared" si="60"/>
        <v/>
      </c>
      <c r="N454" s="71" t="str">
        <f>IF($L454="", "", IFERROR(INDEX('Intro &amp; Setup'!$J$23:$J$32, MATCH($L454, 'Intro &amp; Setup'!$B$23:$B$32, 0)), ""))</f>
        <v/>
      </c>
      <c r="O454" s="71" t="str">
        <f>IF($L454="", "", IFERROR(INDEX('Intro &amp; Setup'!$N$23:$N$32, MATCH($L454, 'Intro &amp; Setup'!$B$23:$B$32, 0)), ""))</f>
        <v/>
      </c>
      <c r="Q454" s="63" t="str">
        <f>IF($H454="", "", SUM($H$11:$H454))</f>
        <v/>
      </c>
      <c r="R454" s="28" t="str">
        <f>IF($L454="", "", SUMIF($L$11:$L454, $L454, $H$11:$H454))</f>
        <v/>
      </c>
      <c r="S454" s="27" t="str">
        <f>IF('Intro &amp; Setup'!$BM$13='Intro &amp; Setup'!$BM$12, $R454, $Q454)</f>
        <v/>
      </c>
      <c r="T454" s="28" t="str">
        <f t="shared" si="54"/>
        <v/>
      </c>
      <c r="U454" s="8" t="str">
        <f t="shared" si="55"/>
        <v/>
      </c>
      <c r="V454" s="28" t="str">
        <f>IF($T454="", "", $T454-SUM($V$11:$V453))</f>
        <v/>
      </c>
      <c r="W454" s="28" t="str">
        <f>IF($U454="", "", $U454-SUM($W$11:$W453))</f>
        <v/>
      </c>
      <c r="X454" s="28" t="str">
        <f t="shared" si="56"/>
        <v/>
      </c>
      <c r="Y454" s="34" t="str">
        <f t="shared" si="61"/>
        <v/>
      </c>
      <c r="Z454" s="35" t="str">
        <f t="shared" si="62"/>
        <v/>
      </c>
      <c r="AA454" s="36" t="str">
        <f t="shared" si="57"/>
        <v/>
      </c>
      <c r="AC454" s="41" t="str">
        <f>IF($B454="", "", IF(OR($B454&lt;'Intro &amp; Setup'!$BM$3, $B454&gt;'Intro &amp; Setup'!$BM$5), "X", ""))</f>
        <v/>
      </c>
      <c r="AE454" s="41" t="str">
        <f t="shared" si="58"/>
        <v/>
      </c>
      <c r="AG454" s="41" t="str">
        <f>IF($F454="", "", IF(COUNTIF('Intro &amp; Setup'!$T$17:$T$26, $F454)=0, "X", ""))</f>
        <v/>
      </c>
      <c r="AI454" s="41" t="str">
        <f t="shared" si="59"/>
        <v/>
      </c>
    </row>
    <row r="455" spans="1:35" x14ac:dyDescent="0.25">
      <c r="A455" s="21"/>
      <c r="B455" s="238"/>
      <c r="C455" s="239"/>
      <c r="D455" s="239"/>
      <c r="E455" s="239"/>
      <c r="F455" s="240"/>
      <c r="G455" s="239"/>
      <c r="H455" s="241"/>
      <c r="I455" s="21"/>
      <c r="L455" s="68" t="str">
        <f t="shared" si="60"/>
        <v/>
      </c>
      <c r="N455" s="71" t="str">
        <f>IF($L455="", "", IFERROR(INDEX('Intro &amp; Setup'!$J$23:$J$32, MATCH($L455, 'Intro &amp; Setup'!$B$23:$B$32, 0)), ""))</f>
        <v/>
      </c>
      <c r="O455" s="71" t="str">
        <f>IF($L455="", "", IFERROR(INDEX('Intro &amp; Setup'!$N$23:$N$32, MATCH($L455, 'Intro &amp; Setup'!$B$23:$B$32, 0)), ""))</f>
        <v/>
      </c>
      <c r="Q455" s="63" t="str">
        <f>IF($H455="", "", SUM($H$11:$H455))</f>
        <v/>
      </c>
      <c r="R455" s="28" t="str">
        <f>IF($L455="", "", SUMIF($L$11:$L455, $L455, $H$11:$H455))</f>
        <v/>
      </c>
      <c r="S455" s="27" t="str">
        <f>IF('Intro &amp; Setup'!$BM$13='Intro &amp; Setup'!$BM$12, $R455, $Q455)</f>
        <v/>
      </c>
      <c r="T455" s="28" t="str">
        <f t="shared" si="54"/>
        <v/>
      </c>
      <c r="U455" s="8" t="str">
        <f t="shared" si="55"/>
        <v/>
      </c>
      <c r="V455" s="28" t="str">
        <f>IF($T455="", "", $T455-SUM($V$11:$V454))</f>
        <v/>
      </c>
      <c r="W455" s="28" t="str">
        <f>IF($U455="", "", $U455-SUM($W$11:$W454))</f>
        <v/>
      </c>
      <c r="X455" s="28" t="str">
        <f t="shared" si="56"/>
        <v/>
      </c>
      <c r="Y455" s="34" t="str">
        <f t="shared" si="61"/>
        <v/>
      </c>
      <c r="Z455" s="35" t="str">
        <f t="shared" si="62"/>
        <v/>
      </c>
      <c r="AA455" s="36" t="str">
        <f t="shared" si="57"/>
        <v/>
      </c>
      <c r="AC455" s="41" t="str">
        <f>IF($B455="", "", IF(OR($B455&lt;'Intro &amp; Setup'!$BM$3, $B455&gt;'Intro &amp; Setup'!$BM$5), "X", ""))</f>
        <v/>
      </c>
      <c r="AE455" s="41" t="str">
        <f t="shared" si="58"/>
        <v/>
      </c>
      <c r="AG455" s="41" t="str">
        <f>IF($F455="", "", IF(COUNTIF('Intro &amp; Setup'!$T$17:$T$26, $F455)=0, "X", ""))</f>
        <v/>
      </c>
      <c r="AI455" s="41" t="str">
        <f t="shared" si="59"/>
        <v/>
      </c>
    </row>
    <row r="456" spans="1:35" x14ac:dyDescent="0.25">
      <c r="A456" s="21"/>
      <c r="B456" s="238"/>
      <c r="C456" s="239"/>
      <c r="D456" s="239"/>
      <c r="E456" s="239"/>
      <c r="F456" s="240"/>
      <c r="G456" s="239"/>
      <c r="H456" s="241"/>
      <c r="I456" s="21"/>
      <c r="L456" s="68" t="str">
        <f t="shared" si="60"/>
        <v/>
      </c>
      <c r="N456" s="71" t="str">
        <f>IF($L456="", "", IFERROR(INDEX('Intro &amp; Setup'!$J$23:$J$32, MATCH($L456, 'Intro &amp; Setup'!$B$23:$B$32, 0)), ""))</f>
        <v/>
      </c>
      <c r="O456" s="71" t="str">
        <f>IF($L456="", "", IFERROR(INDEX('Intro &amp; Setup'!$N$23:$N$32, MATCH($L456, 'Intro &amp; Setup'!$B$23:$B$32, 0)), ""))</f>
        <v/>
      </c>
      <c r="Q456" s="63" t="str">
        <f>IF($H456="", "", SUM($H$11:$H456))</f>
        <v/>
      </c>
      <c r="R456" s="28" t="str">
        <f>IF($L456="", "", SUMIF($L$11:$L456, $L456, $H$11:$H456))</f>
        <v/>
      </c>
      <c r="S456" s="27" t="str">
        <f>IF('Intro &amp; Setup'!$BM$13='Intro &amp; Setup'!$BM$12, $R456, $Q456)</f>
        <v/>
      </c>
      <c r="T456" s="28" t="str">
        <f t="shared" si="54"/>
        <v/>
      </c>
      <c r="U456" s="8" t="str">
        <f t="shared" si="55"/>
        <v/>
      </c>
      <c r="V456" s="28" t="str">
        <f>IF($T456="", "", $T456-SUM($V$11:$V455))</f>
        <v/>
      </c>
      <c r="W456" s="28" t="str">
        <f>IF($U456="", "", $U456-SUM($W$11:$W455))</f>
        <v/>
      </c>
      <c r="X456" s="28" t="str">
        <f t="shared" si="56"/>
        <v/>
      </c>
      <c r="Y456" s="34" t="str">
        <f t="shared" si="61"/>
        <v/>
      </c>
      <c r="Z456" s="35" t="str">
        <f t="shared" si="62"/>
        <v/>
      </c>
      <c r="AA456" s="36" t="str">
        <f t="shared" si="57"/>
        <v/>
      </c>
      <c r="AC456" s="41" t="str">
        <f>IF($B456="", "", IF(OR($B456&lt;'Intro &amp; Setup'!$BM$3, $B456&gt;'Intro &amp; Setup'!$BM$5), "X", ""))</f>
        <v/>
      </c>
      <c r="AE456" s="41" t="str">
        <f t="shared" si="58"/>
        <v/>
      </c>
      <c r="AG456" s="41" t="str">
        <f>IF($F456="", "", IF(COUNTIF('Intro &amp; Setup'!$T$17:$T$26, $F456)=0, "X", ""))</f>
        <v/>
      </c>
      <c r="AI456" s="41" t="str">
        <f t="shared" si="59"/>
        <v/>
      </c>
    </row>
    <row r="457" spans="1:35" x14ac:dyDescent="0.25">
      <c r="A457" s="21"/>
      <c r="B457" s="238"/>
      <c r="C457" s="239"/>
      <c r="D457" s="239"/>
      <c r="E457" s="239"/>
      <c r="F457" s="240"/>
      <c r="G457" s="239"/>
      <c r="H457" s="241"/>
      <c r="I457" s="21"/>
      <c r="L457" s="68" t="str">
        <f t="shared" si="60"/>
        <v/>
      </c>
      <c r="N457" s="71" t="str">
        <f>IF($L457="", "", IFERROR(INDEX('Intro &amp; Setup'!$J$23:$J$32, MATCH($L457, 'Intro &amp; Setup'!$B$23:$B$32, 0)), ""))</f>
        <v/>
      </c>
      <c r="O457" s="71" t="str">
        <f>IF($L457="", "", IFERROR(INDEX('Intro &amp; Setup'!$N$23:$N$32, MATCH($L457, 'Intro &amp; Setup'!$B$23:$B$32, 0)), ""))</f>
        <v/>
      </c>
      <c r="Q457" s="63" t="str">
        <f>IF($H457="", "", SUM($H$11:$H457))</f>
        <v/>
      </c>
      <c r="R457" s="28" t="str">
        <f>IF($L457="", "", SUMIF($L$11:$L457, $L457, $H$11:$H457))</f>
        <v/>
      </c>
      <c r="S457" s="27" t="str">
        <f>IF('Intro &amp; Setup'!$BM$13='Intro &amp; Setup'!$BM$12, $R457, $Q457)</f>
        <v/>
      </c>
      <c r="T457" s="28" t="str">
        <f t="shared" si="54"/>
        <v/>
      </c>
      <c r="U457" s="8" t="str">
        <f t="shared" si="55"/>
        <v/>
      </c>
      <c r="V457" s="28" t="str">
        <f>IF($T457="", "", $T457-SUM($V$11:$V456))</f>
        <v/>
      </c>
      <c r="W457" s="28" t="str">
        <f>IF($U457="", "", $U457-SUM($W$11:$W456))</f>
        <v/>
      </c>
      <c r="X457" s="28" t="str">
        <f t="shared" si="56"/>
        <v/>
      </c>
      <c r="Y457" s="34" t="str">
        <f t="shared" si="61"/>
        <v/>
      </c>
      <c r="Z457" s="35" t="str">
        <f t="shared" si="62"/>
        <v/>
      </c>
      <c r="AA457" s="36" t="str">
        <f t="shared" si="57"/>
        <v/>
      </c>
      <c r="AC457" s="41" t="str">
        <f>IF($B457="", "", IF(OR($B457&lt;'Intro &amp; Setup'!$BM$3, $B457&gt;'Intro &amp; Setup'!$BM$5), "X", ""))</f>
        <v/>
      </c>
      <c r="AE457" s="41" t="str">
        <f t="shared" si="58"/>
        <v/>
      </c>
      <c r="AG457" s="41" t="str">
        <f>IF($F457="", "", IF(COUNTIF('Intro &amp; Setup'!$T$17:$T$26, $F457)=0, "X", ""))</f>
        <v/>
      </c>
      <c r="AI457" s="41" t="str">
        <f t="shared" si="59"/>
        <v/>
      </c>
    </row>
    <row r="458" spans="1:35" x14ac:dyDescent="0.25">
      <c r="A458" s="21"/>
      <c r="B458" s="238"/>
      <c r="C458" s="239"/>
      <c r="D458" s="239"/>
      <c r="E458" s="239"/>
      <c r="F458" s="240"/>
      <c r="G458" s="239"/>
      <c r="H458" s="241"/>
      <c r="I458" s="21"/>
      <c r="L458" s="68" t="str">
        <f t="shared" si="60"/>
        <v/>
      </c>
      <c r="N458" s="71" t="str">
        <f>IF($L458="", "", IFERROR(INDEX('Intro &amp; Setup'!$J$23:$J$32, MATCH($L458, 'Intro &amp; Setup'!$B$23:$B$32, 0)), ""))</f>
        <v/>
      </c>
      <c r="O458" s="71" t="str">
        <f>IF($L458="", "", IFERROR(INDEX('Intro &amp; Setup'!$N$23:$N$32, MATCH($L458, 'Intro &amp; Setup'!$B$23:$B$32, 0)), ""))</f>
        <v/>
      </c>
      <c r="Q458" s="63" t="str">
        <f>IF($H458="", "", SUM($H$11:$H458))</f>
        <v/>
      </c>
      <c r="R458" s="28" t="str">
        <f>IF($L458="", "", SUMIF($L$11:$L458, $L458, $H$11:$H458))</f>
        <v/>
      </c>
      <c r="S458" s="27" t="str">
        <f>IF('Intro &amp; Setup'!$BM$13='Intro &amp; Setup'!$BM$12, $R458, $Q458)</f>
        <v/>
      </c>
      <c r="T458" s="28" t="str">
        <f t="shared" si="54"/>
        <v/>
      </c>
      <c r="U458" s="8" t="str">
        <f t="shared" si="55"/>
        <v/>
      </c>
      <c r="V458" s="28" t="str">
        <f>IF($T458="", "", $T458-SUM($V$11:$V457))</f>
        <v/>
      </c>
      <c r="W458" s="28" t="str">
        <f>IF($U458="", "", $U458-SUM($W$11:$W457))</f>
        <v/>
      </c>
      <c r="X458" s="28" t="str">
        <f t="shared" si="56"/>
        <v/>
      </c>
      <c r="Y458" s="34" t="str">
        <f t="shared" si="61"/>
        <v/>
      </c>
      <c r="Z458" s="35" t="str">
        <f t="shared" si="62"/>
        <v/>
      </c>
      <c r="AA458" s="36" t="str">
        <f t="shared" si="57"/>
        <v/>
      </c>
      <c r="AC458" s="41" t="str">
        <f>IF($B458="", "", IF(OR($B458&lt;'Intro &amp; Setup'!$BM$3, $B458&gt;'Intro &amp; Setup'!$BM$5), "X", ""))</f>
        <v/>
      </c>
      <c r="AE458" s="41" t="str">
        <f t="shared" si="58"/>
        <v/>
      </c>
      <c r="AG458" s="41" t="str">
        <f>IF($F458="", "", IF(COUNTIF('Intro &amp; Setup'!$T$17:$T$26, $F458)=0, "X", ""))</f>
        <v/>
      </c>
      <c r="AI458" s="41" t="str">
        <f t="shared" si="59"/>
        <v/>
      </c>
    </row>
    <row r="459" spans="1:35" x14ac:dyDescent="0.25">
      <c r="A459" s="21"/>
      <c r="B459" s="238"/>
      <c r="C459" s="239"/>
      <c r="D459" s="239"/>
      <c r="E459" s="239"/>
      <c r="F459" s="240"/>
      <c r="G459" s="239"/>
      <c r="H459" s="241"/>
      <c r="I459" s="21"/>
      <c r="L459" s="68" t="str">
        <f t="shared" si="60"/>
        <v/>
      </c>
      <c r="N459" s="71" t="str">
        <f>IF($L459="", "", IFERROR(INDEX('Intro &amp; Setup'!$J$23:$J$32, MATCH($L459, 'Intro &amp; Setup'!$B$23:$B$32, 0)), ""))</f>
        <v/>
      </c>
      <c r="O459" s="71" t="str">
        <f>IF($L459="", "", IFERROR(INDEX('Intro &amp; Setup'!$N$23:$N$32, MATCH($L459, 'Intro &amp; Setup'!$B$23:$B$32, 0)), ""))</f>
        <v/>
      </c>
      <c r="Q459" s="63" t="str">
        <f>IF($H459="", "", SUM($H$11:$H459))</f>
        <v/>
      </c>
      <c r="R459" s="28" t="str">
        <f>IF($L459="", "", SUMIF($L$11:$L459, $L459, $H$11:$H459))</f>
        <v/>
      </c>
      <c r="S459" s="27" t="str">
        <f>IF('Intro &amp; Setup'!$BM$13='Intro &amp; Setup'!$BM$12, $R459, $Q459)</f>
        <v/>
      </c>
      <c r="T459" s="28" t="str">
        <f t="shared" ref="T459:T522" si="63">IF($S459="", "", IF($S459&lt;=$T$4, $S459, $T$4))</f>
        <v/>
      </c>
      <c r="U459" s="8" t="str">
        <f t="shared" ref="U459:U522" si="64">IF($S459="", "", IF($S459&lt;=$T$4, 0, $S459-$T$4))</f>
        <v/>
      </c>
      <c r="V459" s="28" t="str">
        <f>IF($T459="", "", $T459-SUM($V$11:$V458))</f>
        <v/>
      </c>
      <c r="W459" s="28" t="str">
        <f>IF($U459="", "", $U459-SUM($W$11:$W458))</f>
        <v/>
      </c>
      <c r="X459" s="28" t="str">
        <f t="shared" ref="X459:X522" si="65">IF($H459="", "", SUM($V459:$W459))</f>
        <v/>
      </c>
      <c r="Y459" s="34" t="str">
        <f t="shared" si="61"/>
        <v/>
      </c>
      <c r="Z459" s="35" t="str">
        <f t="shared" si="62"/>
        <v/>
      </c>
      <c r="AA459" s="36" t="str">
        <f t="shared" ref="AA459:AA522" si="66">IF($H459="", "", SUM($Y459:$Z459))</f>
        <v/>
      </c>
      <c r="AC459" s="41" t="str">
        <f>IF($B459="", "", IF(OR($B459&lt;'Intro &amp; Setup'!$BM$3, $B459&gt;'Intro &amp; Setup'!$BM$5), "X", ""))</f>
        <v/>
      </c>
      <c r="AE459" s="41" t="str">
        <f t="shared" ref="AE459:AE522" si="67">IF(B459="", "", TEXT(B459, "mmm yyyy"))</f>
        <v/>
      </c>
      <c r="AG459" s="41" t="str">
        <f>IF($F459="", "", IF(COUNTIF('Intro &amp; Setup'!$T$17:$T$26, $F459)=0, "X", ""))</f>
        <v/>
      </c>
      <c r="AI459" s="41" t="str">
        <f t="shared" ref="AI459:AI522" si="68">IF($B459="", "", IF(AND(NOT($AE459=""), $F459=""), _xlfn.CONCAT($AE459, " - ", $AI$9), _xlfn.CONCAT($AE459, " - ", $F459)))</f>
        <v/>
      </c>
    </row>
    <row r="460" spans="1:35" x14ac:dyDescent="0.25">
      <c r="A460" s="21"/>
      <c r="B460" s="238"/>
      <c r="C460" s="239"/>
      <c r="D460" s="239"/>
      <c r="E460" s="239"/>
      <c r="F460" s="240"/>
      <c r="G460" s="239"/>
      <c r="H460" s="241"/>
      <c r="I460" s="21"/>
      <c r="L460" s="68" t="str">
        <f t="shared" ref="L460:L523" si="69">IF($H460="", "", IF($E460="", IF($E$3="", "", $E$3), $E460))</f>
        <v/>
      </c>
      <c r="N460" s="71" t="str">
        <f>IF($L460="", "", IFERROR(INDEX('Intro &amp; Setup'!$J$23:$J$32, MATCH($L460, 'Intro &amp; Setup'!$B$23:$B$32, 0)), ""))</f>
        <v/>
      </c>
      <c r="O460" s="71" t="str">
        <f>IF($L460="", "", IFERROR(INDEX('Intro &amp; Setup'!$N$23:$N$32, MATCH($L460, 'Intro &amp; Setup'!$B$23:$B$32, 0)), ""))</f>
        <v/>
      </c>
      <c r="Q460" s="63" t="str">
        <f>IF($H460="", "", SUM($H$11:$H460))</f>
        <v/>
      </c>
      <c r="R460" s="28" t="str">
        <f>IF($L460="", "", SUMIF($L$11:$L460, $L460, $H$11:$H460))</f>
        <v/>
      </c>
      <c r="S460" s="27" t="str">
        <f>IF('Intro &amp; Setup'!$BM$13='Intro &amp; Setup'!$BM$12, $R460, $Q460)</f>
        <v/>
      </c>
      <c r="T460" s="28" t="str">
        <f t="shared" si="63"/>
        <v/>
      </c>
      <c r="U460" s="8" t="str">
        <f t="shared" si="64"/>
        <v/>
      </c>
      <c r="V460" s="28" t="str">
        <f>IF($T460="", "", $T460-SUM($V$11:$V459))</f>
        <v/>
      </c>
      <c r="W460" s="28" t="str">
        <f>IF($U460="", "", $U460-SUM($W$11:$W459))</f>
        <v/>
      </c>
      <c r="X460" s="28" t="str">
        <f t="shared" si="65"/>
        <v/>
      </c>
      <c r="Y460" s="34" t="str">
        <f t="shared" ref="Y460:Y523" si="70">IF($H460="", "", $V460*$N460)</f>
        <v/>
      </c>
      <c r="Z460" s="35" t="str">
        <f t="shared" ref="Z460:Z523" si="71">IF($H460="", "", $W460*$O460)</f>
        <v/>
      </c>
      <c r="AA460" s="36" t="str">
        <f t="shared" si="66"/>
        <v/>
      </c>
      <c r="AC460" s="41" t="str">
        <f>IF($B460="", "", IF(OR($B460&lt;'Intro &amp; Setup'!$BM$3, $B460&gt;'Intro &amp; Setup'!$BM$5), "X", ""))</f>
        <v/>
      </c>
      <c r="AE460" s="41" t="str">
        <f t="shared" si="67"/>
        <v/>
      </c>
      <c r="AG460" s="41" t="str">
        <f>IF($F460="", "", IF(COUNTIF('Intro &amp; Setup'!$T$17:$T$26, $F460)=0, "X", ""))</f>
        <v/>
      </c>
      <c r="AI460" s="41" t="str">
        <f t="shared" si="68"/>
        <v/>
      </c>
    </row>
    <row r="461" spans="1:35" x14ac:dyDescent="0.25">
      <c r="A461" s="21"/>
      <c r="B461" s="238"/>
      <c r="C461" s="239"/>
      <c r="D461" s="239"/>
      <c r="E461" s="239"/>
      <c r="F461" s="240"/>
      <c r="G461" s="239"/>
      <c r="H461" s="241"/>
      <c r="I461" s="21"/>
      <c r="L461" s="68" t="str">
        <f t="shared" si="69"/>
        <v/>
      </c>
      <c r="N461" s="71" t="str">
        <f>IF($L461="", "", IFERROR(INDEX('Intro &amp; Setup'!$J$23:$J$32, MATCH($L461, 'Intro &amp; Setup'!$B$23:$B$32, 0)), ""))</f>
        <v/>
      </c>
      <c r="O461" s="71" t="str">
        <f>IF($L461="", "", IFERROR(INDEX('Intro &amp; Setup'!$N$23:$N$32, MATCH($L461, 'Intro &amp; Setup'!$B$23:$B$32, 0)), ""))</f>
        <v/>
      </c>
      <c r="Q461" s="63" t="str">
        <f>IF($H461="", "", SUM($H$11:$H461))</f>
        <v/>
      </c>
      <c r="R461" s="28" t="str">
        <f>IF($L461="", "", SUMIF($L$11:$L461, $L461, $H$11:$H461))</f>
        <v/>
      </c>
      <c r="S461" s="27" t="str">
        <f>IF('Intro &amp; Setup'!$BM$13='Intro &amp; Setup'!$BM$12, $R461, $Q461)</f>
        <v/>
      </c>
      <c r="T461" s="28" t="str">
        <f t="shared" si="63"/>
        <v/>
      </c>
      <c r="U461" s="8" t="str">
        <f t="shared" si="64"/>
        <v/>
      </c>
      <c r="V461" s="28" t="str">
        <f>IF($T461="", "", $T461-SUM($V$11:$V460))</f>
        <v/>
      </c>
      <c r="W461" s="28" t="str">
        <f>IF($U461="", "", $U461-SUM($W$11:$W460))</f>
        <v/>
      </c>
      <c r="X461" s="28" t="str">
        <f t="shared" si="65"/>
        <v/>
      </c>
      <c r="Y461" s="34" t="str">
        <f t="shared" si="70"/>
        <v/>
      </c>
      <c r="Z461" s="35" t="str">
        <f t="shared" si="71"/>
        <v/>
      </c>
      <c r="AA461" s="36" t="str">
        <f t="shared" si="66"/>
        <v/>
      </c>
      <c r="AC461" s="41" t="str">
        <f>IF($B461="", "", IF(OR($B461&lt;'Intro &amp; Setup'!$BM$3, $B461&gt;'Intro &amp; Setup'!$BM$5), "X", ""))</f>
        <v/>
      </c>
      <c r="AE461" s="41" t="str">
        <f t="shared" si="67"/>
        <v/>
      </c>
      <c r="AG461" s="41" t="str">
        <f>IF($F461="", "", IF(COUNTIF('Intro &amp; Setup'!$T$17:$T$26, $F461)=0, "X", ""))</f>
        <v/>
      </c>
      <c r="AI461" s="41" t="str">
        <f t="shared" si="68"/>
        <v/>
      </c>
    </row>
    <row r="462" spans="1:35" x14ac:dyDescent="0.25">
      <c r="A462" s="21"/>
      <c r="B462" s="238"/>
      <c r="C462" s="239"/>
      <c r="D462" s="239"/>
      <c r="E462" s="239"/>
      <c r="F462" s="240"/>
      <c r="G462" s="239"/>
      <c r="H462" s="241"/>
      <c r="I462" s="21"/>
      <c r="L462" s="68" t="str">
        <f t="shared" si="69"/>
        <v/>
      </c>
      <c r="N462" s="71" t="str">
        <f>IF($L462="", "", IFERROR(INDEX('Intro &amp; Setup'!$J$23:$J$32, MATCH($L462, 'Intro &amp; Setup'!$B$23:$B$32, 0)), ""))</f>
        <v/>
      </c>
      <c r="O462" s="71" t="str">
        <f>IF($L462="", "", IFERROR(INDEX('Intro &amp; Setup'!$N$23:$N$32, MATCH($L462, 'Intro &amp; Setup'!$B$23:$B$32, 0)), ""))</f>
        <v/>
      </c>
      <c r="Q462" s="63" t="str">
        <f>IF($H462="", "", SUM($H$11:$H462))</f>
        <v/>
      </c>
      <c r="R462" s="28" t="str">
        <f>IF($L462="", "", SUMIF($L$11:$L462, $L462, $H$11:$H462))</f>
        <v/>
      </c>
      <c r="S462" s="27" t="str">
        <f>IF('Intro &amp; Setup'!$BM$13='Intro &amp; Setup'!$BM$12, $R462, $Q462)</f>
        <v/>
      </c>
      <c r="T462" s="28" t="str">
        <f t="shared" si="63"/>
        <v/>
      </c>
      <c r="U462" s="8" t="str">
        <f t="shared" si="64"/>
        <v/>
      </c>
      <c r="V462" s="28" t="str">
        <f>IF($T462="", "", $T462-SUM($V$11:$V461))</f>
        <v/>
      </c>
      <c r="W462" s="28" t="str">
        <f>IF($U462="", "", $U462-SUM($W$11:$W461))</f>
        <v/>
      </c>
      <c r="X462" s="28" t="str">
        <f t="shared" si="65"/>
        <v/>
      </c>
      <c r="Y462" s="34" t="str">
        <f t="shared" si="70"/>
        <v/>
      </c>
      <c r="Z462" s="35" t="str">
        <f t="shared" si="71"/>
        <v/>
      </c>
      <c r="AA462" s="36" t="str">
        <f t="shared" si="66"/>
        <v/>
      </c>
      <c r="AC462" s="41" t="str">
        <f>IF($B462="", "", IF(OR($B462&lt;'Intro &amp; Setup'!$BM$3, $B462&gt;'Intro &amp; Setup'!$BM$5), "X", ""))</f>
        <v/>
      </c>
      <c r="AE462" s="41" t="str">
        <f t="shared" si="67"/>
        <v/>
      </c>
      <c r="AG462" s="41" t="str">
        <f>IF($F462="", "", IF(COUNTIF('Intro &amp; Setup'!$T$17:$T$26, $F462)=0, "X", ""))</f>
        <v/>
      </c>
      <c r="AI462" s="41" t="str">
        <f t="shared" si="68"/>
        <v/>
      </c>
    </row>
    <row r="463" spans="1:35" x14ac:dyDescent="0.25">
      <c r="A463" s="21"/>
      <c r="B463" s="238"/>
      <c r="C463" s="239"/>
      <c r="D463" s="239"/>
      <c r="E463" s="239"/>
      <c r="F463" s="240"/>
      <c r="G463" s="239"/>
      <c r="H463" s="241"/>
      <c r="I463" s="21"/>
      <c r="L463" s="68" t="str">
        <f t="shared" si="69"/>
        <v/>
      </c>
      <c r="N463" s="71" t="str">
        <f>IF($L463="", "", IFERROR(INDEX('Intro &amp; Setup'!$J$23:$J$32, MATCH($L463, 'Intro &amp; Setup'!$B$23:$B$32, 0)), ""))</f>
        <v/>
      </c>
      <c r="O463" s="71" t="str">
        <f>IF($L463="", "", IFERROR(INDEX('Intro &amp; Setup'!$N$23:$N$32, MATCH($L463, 'Intro &amp; Setup'!$B$23:$B$32, 0)), ""))</f>
        <v/>
      </c>
      <c r="Q463" s="63" t="str">
        <f>IF($H463="", "", SUM($H$11:$H463))</f>
        <v/>
      </c>
      <c r="R463" s="28" t="str">
        <f>IF($L463="", "", SUMIF($L$11:$L463, $L463, $H$11:$H463))</f>
        <v/>
      </c>
      <c r="S463" s="27" t="str">
        <f>IF('Intro &amp; Setup'!$BM$13='Intro &amp; Setup'!$BM$12, $R463, $Q463)</f>
        <v/>
      </c>
      <c r="T463" s="28" t="str">
        <f t="shared" si="63"/>
        <v/>
      </c>
      <c r="U463" s="8" t="str">
        <f t="shared" si="64"/>
        <v/>
      </c>
      <c r="V463" s="28" t="str">
        <f>IF($T463="", "", $T463-SUM($V$11:$V462))</f>
        <v/>
      </c>
      <c r="W463" s="28" t="str">
        <f>IF($U463="", "", $U463-SUM($W$11:$W462))</f>
        <v/>
      </c>
      <c r="X463" s="28" t="str">
        <f t="shared" si="65"/>
        <v/>
      </c>
      <c r="Y463" s="34" t="str">
        <f t="shared" si="70"/>
        <v/>
      </c>
      <c r="Z463" s="35" t="str">
        <f t="shared" si="71"/>
        <v/>
      </c>
      <c r="AA463" s="36" t="str">
        <f t="shared" si="66"/>
        <v/>
      </c>
      <c r="AC463" s="41" t="str">
        <f>IF($B463="", "", IF(OR($B463&lt;'Intro &amp; Setup'!$BM$3, $B463&gt;'Intro &amp; Setup'!$BM$5), "X", ""))</f>
        <v/>
      </c>
      <c r="AE463" s="41" t="str">
        <f t="shared" si="67"/>
        <v/>
      </c>
      <c r="AG463" s="41" t="str">
        <f>IF($F463="", "", IF(COUNTIF('Intro &amp; Setup'!$T$17:$T$26, $F463)=0, "X", ""))</f>
        <v/>
      </c>
      <c r="AI463" s="41" t="str">
        <f t="shared" si="68"/>
        <v/>
      </c>
    </row>
    <row r="464" spans="1:35" x14ac:dyDescent="0.25">
      <c r="A464" s="21"/>
      <c r="B464" s="238"/>
      <c r="C464" s="239"/>
      <c r="D464" s="239"/>
      <c r="E464" s="239"/>
      <c r="F464" s="240"/>
      <c r="G464" s="239"/>
      <c r="H464" s="241"/>
      <c r="I464" s="21"/>
      <c r="L464" s="68" t="str">
        <f t="shared" si="69"/>
        <v/>
      </c>
      <c r="N464" s="71" t="str">
        <f>IF($L464="", "", IFERROR(INDEX('Intro &amp; Setup'!$J$23:$J$32, MATCH($L464, 'Intro &amp; Setup'!$B$23:$B$32, 0)), ""))</f>
        <v/>
      </c>
      <c r="O464" s="71" t="str">
        <f>IF($L464="", "", IFERROR(INDEX('Intro &amp; Setup'!$N$23:$N$32, MATCH($L464, 'Intro &amp; Setup'!$B$23:$B$32, 0)), ""))</f>
        <v/>
      </c>
      <c r="Q464" s="63" t="str">
        <f>IF($H464="", "", SUM($H$11:$H464))</f>
        <v/>
      </c>
      <c r="R464" s="28" t="str">
        <f>IF($L464="", "", SUMIF($L$11:$L464, $L464, $H$11:$H464))</f>
        <v/>
      </c>
      <c r="S464" s="27" t="str">
        <f>IF('Intro &amp; Setup'!$BM$13='Intro &amp; Setup'!$BM$12, $R464, $Q464)</f>
        <v/>
      </c>
      <c r="T464" s="28" t="str">
        <f t="shared" si="63"/>
        <v/>
      </c>
      <c r="U464" s="8" t="str">
        <f t="shared" si="64"/>
        <v/>
      </c>
      <c r="V464" s="28" t="str">
        <f>IF($T464="", "", $T464-SUM($V$11:$V463))</f>
        <v/>
      </c>
      <c r="W464" s="28" t="str">
        <f>IF($U464="", "", $U464-SUM($W$11:$W463))</f>
        <v/>
      </c>
      <c r="X464" s="28" t="str">
        <f t="shared" si="65"/>
        <v/>
      </c>
      <c r="Y464" s="34" t="str">
        <f t="shared" si="70"/>
        <v/>
      </c>
      <c r="Z464" s="35" t="str">
        <f t="shared" si="71"/>
        <v/>
      </c>
      <c r="AA464" s="36" t="str">
        <f t="shared" si="66"/>
        <v/>
      </c>
      <c r="AC464" s="41" t="str">
        <f>IF($B464="", "", IF(OR($B464&lt;'Intro &amp; Setup'!$BM$3, $B464&gt;'Intro &amp; Setup'!$BM$5), "X", ""))</f>
        <v/>
      </c>
      <c r="AE464" s="41" t="str">
        <f t="shared" si="67"/>
        <v/>
      </c>
      <c r="AG464" s="41" t="str">
        <f>IF($F464="", "", IF(COUNTIF('Intro &amp; Setup'!$T$17:$T$26, $F464)=0, "X", ""))</f>
        <v/>
      </c>
      <c r="AI464" s="41" t="str">
        <f t="shared" si="68"/>
        <v/>
      </c>
    </row>
    <row r="465" spans="1:35" x14ac:dyDescent="0.25">
      <c r="A465" s="21"/>
      <c r="B465" s="238"/>
      <c r="C465" s="239"/>
      <c r="D465" s="239"/>
      <c r="E465" s="239"/>
      <c r="F465" s="240"/>
      <c r="G465" s="239"/>
      <c r="H465" s="241"/>
      <c r="I465" s="21"/>
      <c r="L465" s="68" t="str">
        <f t="shared" si="69"/>
        <v/>
      </c>
      <c r="N465" s="71" t="str">
        <f>IF($L465="", "", IFERROR(INDEX('Intro &amp; Setup'!$J$23:$J$32, MATCH($L465, 'Intro &amp; Setup'!$B$23:$B$32, 0)), ""))</f>
        <v/>
      </c>
      <c r="O465" s="71" t="str">
        <f>IF($L465="", "", IFERROR(INDEX('Intro &amp; Setup'!$N$23:$N$32, MATCH($L465, 'Intro &amp; Setup'!$B$23:$B$32, 0)), ""))</f>
        <v/>
      </c>
      <c r="Q465" s="63" t="str">
        <f>IF($H465="", "", SUM($H$11:$H465))</f>
        <v/>
      </c>
      <c r="R465" s="28" t="str">
        <f>IF($L465="", "", SUMIF($L$11:$L465, $L465, $H$11:$H465))</f>
        <v/>
      </c>
      <c r="S465" s="27" t="str">
        <f>IF('Intro &amp; Setup'!$BM$13='Intro &amp; Setup'!$BM$12, $R465, $Q465)</f>
        <v/>
      </c>
      <c r="T465" s="28" t="str">
        <f t="shared" si="63"/>
        <v/>
      </c>
      <c r="U465" s="8" t="str">
        <f t="shared" si="64"/>
        <v/>
      </c>
      <c r="V465" s="28" t="str">
        <f>IF($T465="", "", $T465-SUM($V$11:$V464))</f>
        <v/>
      </c>
      <c r="W465" s="28" t="str">
        <f>IF($U465="", "", $U465-SUM($W$11:$W464))</f>
        <v/>
      </c>
      <c r="X465" s="28" t="str">
        <f t="shared" si="65"/>
        <v/>
      </c>
      <c r="Y465" s="34" t="str">
        <f t="shared" si="70"/>
        <v/>
      </c>
      <c r="Z465" s="35" t="str">
        <f t="shared" si="71"/>
        <v/>
      </c>
      <c r="AA465" s="36" t="str">
        <f t="shared" si="66"/>
        <v/>
      </c>
      <c r="AC465" s="41" t="str">
        <f>IF($B465="", "", IF(OR($B465&lt;'Intro &amp; Setup'!$BM$3, $B465&gt;'Intro &amp; Setup'!$BM$5), "X", ""))</f>
        <v/>
      </c>
      <c r="AE465" s="41" t="str">
        <f t="shared" si="67"/>
        <v/>
      </c>
      <c r="AG465" s="41" t="str">
        <f>IF($F465="", "", IF(COUNTIF('Intro &amp; Setup'!$T$17:$T$26, $F465)=0, "X", ""))</f>
        <v/>
      </c>
      <c r="AI465" s="41" t="str">
        <f t="shared" si="68"/>
        <v/>
      </c>
    </row>
    <row r="466" spans="1:35" x14ac:dyDescent="0.25">
      <c r="A466" s="21"/>
      <c r="B466" s="238"/>
      <c r="C466" s="239"/>
      <c r="D466" s="239"/>
      <c r="E466" s="239"/>
      <c r="F466" s="240"/>
      <c r="G466" s="239"/>
      <c r="H466" s="241"/>
      <c r="I466" s="21"/>
      <c r="L466" s="68" t="str">
        <f t="shared" si="69"/>
        <v/>
      </c>
      <c r="N466" s="71" t="str">
        <f>IF($L466="", "", IFERROR(INDEX('Intro &amp; Setup'!$J$23:$J$32, MATCH($L466, 'Intro &amp; Setup'!$B$23:$B$32, 0)), ""))</f>
        <v/>
      </c>
      <c r="O466" s="71" t="str">
        <f>IF($L466="", "", IFERROR(INDEX('Intro &amp; Setup'!$N$23:$N$32, MATCH($L466, 'Intro &amp; Setup'!$B$23:$B$32, 0)), ""))</f>
        <v/>
      </c>
      <c r="Q466" s="63" t="str">
        <f>IF($H466="", "", SUM($H$11:$H466))</f>
        <v/>
      </c>
      <c r="R466" s="28" t="str">
        <f>IF($L466="", "", SUMIF($L$11:$L466, $L466, $H$11:$H466))</f>
        <v/>
      </c>
      <c r="S466" s="27" t="str">
        <f>IF('Intro &amp; Setup'!$BM$13='Intro &amp; Setup'!$BM$12, $R466, $Q466)</f>
        <v/>
      </c>
      <c r="T466" s="28" t="str">
        <f t="shared" si="63"/>
        <v/>
      </c>
      <c r="U466" s="8" t="str">
        <f t="shared" si="64"/>
        <v/>
      </c>
      <c r="V466" s="28" t="str">
        <f>IF($T466="", "", $T466-SUM($V$11:$V465))</f>
        <v/>
      </c>
      <c r="W466" s="28" t="str">
        <f>IF($U466="", "", $U466-SUM($W$11:$W465))</f>
        <v/>
      </c>
      <c r="X466" s="28" t="str">
        <f t="shared" si="65"/>
        <v/>
      </c>
      <c r="Y466" s="34" t="str">
        <f t="shared" si="70"/>
        <v/>
      </c>
      <c r="Z466" s="35" t="str">
        <f t="shared" si="71"/>
        <v/>
      </c>
      <c r="AA466" s="36" t="str">
        <f t="shared" si="66"/>
        <v/>
      </c>
      <c r="AC466" s="41" t="str">
        <f>IF($B466="", "", IF(OR($B466&lt;'Intro &amp; Setup'!$BM$3, $B466&gt;'Intro &amp; Setup'!$BM$5), "X", ""))</f>
        <v/>
      </c>
      <c r="AE466" s="41" t="str">
        <f t="shared" si="67"/>
        <v/>
      </c>
      <c r="AG466" s="41" t="str">
        <f>IF($F466="", "", IF(COUNTIF('Intro &amp; Setup'!$T$17:$T$26, $F466)=0, "X", ""))</f>
        <v/>
      </c>
      <c r="AI466" s="41" t="str">
        <f t="shared" si="68"/>
        <v/>
      </c>
    </row>
    <row r="467" spans="1:35" x14ac:dyDescent="0.25">
      <c r="A467" s="21"/>
      <c r="B467" s="238"/>
      <c r="C467" s="239"/>
      <c r="D467" s="239"/>
      <c r="E467" s="239"/>
      <c r="F467" s="240"/>
      <c r="G467" s="239"/>
      <c r="H467" s="241"/>
      <c r="I467" s="21"/>
      <c r="L467" s="68" t="str">
        <f t="shared" si="69"/>
        <v/>
      </c>
      <c r="N467" s="71" t="str">
        <f>IF($L467="", "", IFERROR(INDEX('Intro &amp; Setup'!$J$23:$J$32, MATCH($L467, 'Intro &amp; Setup'!$B$23:$B$32, 0)), ""))</f>
        <v/>
      </c>
      <c r="O467" s="71" t="str">
        <f>IF($L467="", "", IFERROR(INDEX('Intro &amp; Setup'!$N$23:$N$32, MATCH($L467, 'Intro &amp; Setup'!$B$23:$B$32, 0)), ""))</f>
        <v/>
      </c>
      <c r="Q467" s="63" t="str">
        <f>IF($H467="", "", SUM($H$11:$H467))</f>
        <v/>
      </c>
      <c r="R467" s="28" t="str">
        <f>IF($L467="", "", SUMIF($L$11:$L467, $L467, $H$11:$H467))</f>
        <v/>
      </c>
      <c r="S467" s="27" t="str">
        <f>IF('Intro &amp; Setup'!$BM$13='Intro &amp; Setup'!$BM$12, $R467, $Q467)</f>
        <v/>
      </c>
      <c r="T467" s="28" t="str">
        <f t="shared" si="63"/>
        <v/>
      </c>
      <c r="U467" s="8" t="str">
        <f t="shared" si="64"/>
        <v/>
      </c>
      <c r="V467" s="28" t="str">
        <f>IF($T467="", "", $T467-SUM($V$11:$V466))</f>
        <v/>
      </c>
      <c r="W467" s="28" t="str">
        <f>IF($U467="", "", $U467-SUM($W$11:$W466))</f>
        <v/>
      </c>
      <c r="X467" s="28" t="str">
        <f t="shared" si="65"/>
        <v/>
      </c>
      <c r="Y467" s="34" t="str">
        <f t="shared" si="70"/>
        <v/>
      </c>
      <c r="Z467" s="35" t="str">
        <f t="shared" si="71"/>
        <v/>
      </c>
      <c r="AA467" s="36" t="str">
        <f t="shared" si="66"/>
        <v/>
      </c>
      <c r="AC467" s="41" t="str">
        <f>IF($B467="", "", IF(OR($B467&lt;'Intro &amp; Setup'!$BM$3, $B467&gt;'Intro &amp; Setup'!$BM$5), "X", ""))</f>
        <v/>
      </c>
      <c r="AE467" s="41" t="str">
        <f t="shared" si="67"/>
        <v/>
      </c>
      <c r="AG467" s="41" t="str">
        <f>IF($F467="", "", IF(COUNTIF('Intro &amp; Setup'!$T$17:$T$26, $F467)=0, "X", ""))</f>
        <v/>
      </c>
      <c r="AI467" s="41" t="str">
        <f t="shared" si="68"/>
        <v/>
      </c>
    </row>
    <row r="468" spans="1:35" x14ac:dyDescent="0.25">
      <c r="A468" s="21"/>
      <c r="B468" s="238"/>
      <c r="C468" s="239"/>
      <c r="D468" s="239"/>
      <c r="E468" s="239"/>
      <c r="F468" s="240"/>
      <c r="G468" s="239"/>
      <c r="H468" s="241"/>
      <c r="I468" s="21"/>
      <c r="L468" s="68" t="str">
        <f t="shared" si="69"/>
        <v/>
      </c>
      <c r="N468" s="71" t="str">
        <f>IF($L468="", "", IFERROR(INDEX('Intro &amp; Setup'!$J$23:$J$32, MATCH($L468, 'Intro &amp; Setup'!$B$23:$B$32, 0)), ""))</f>
        <v/>
      </c>
      <c r="O468" s="71" t="str">
        <f>IF($L468="", "", IFERROR(INDEX('Intro &amp; Setup'!$N$23:$N$32, MATCH($L468, 'Intro &amp; Setup'!$B$23:$B$32, 0)), ""))</f>
        <v/>
      </c>
      <c r="Q468" s="63" t="str">
        <f>IF($H468="", "", SUM($H$11:$H468))</f>
        <v/>
      </c>
      <c r="R468" s="28" t="str">
        <f>IF($L468="", "", SUMIF($L$11:$L468, $L468, $H$11:$H468))</f>
        <v/>
      </c>
      <c r="S468" s="27" t="str">
        <f>IF('Intro &amp; Setup'!$BM$13='Intro &amp; Setup'!$BM$12, $R468, $Q468)</f>
        <v/>
      </c>
      <c r="T468" s="28" t="str">
        <f t="shared" si="63"/>
        <v/>
      </c>
      <c r="U468" s="8" t="str">
        <f t="shared" si="64"/>
        <v/>
      </c>
      <c r="V468" s="28" t="str">
        <f>IF($T468="", "", $T468-SUM($V$11:$V467))</f>
        <v/>
      </c>
      <c r="W468" s="28" t="str">
        <f>IF($U468="", "", $U468-SUM($W$11:$W467))</f>
        <v/>
      </c>
      <c r="X468" s="28" t="str">
        <f t="shared" si="65"/>
        <v/>
      </c>
      <c r="Y468" s="34" t="str">
        <f t="shared" si="70"/>
        <v/>
      </c>
      <c r="Z468" s="35" t="str">
        <f t="shared" si="71"/>
        <v/>
      </c>
      <c r="AA468" s="36" t="str">
        <f t="shared" si="66"/>
        <v/>
      </c>
      <c r="AC468" s="41" t="str">
        <f>IF($B468="", "", IF(OR($B468&lt;'Intro &amp; Setup'!$BM$3, $B468&gt;'Intro &amp; Setup'!$BM$5), "X", ""))</f>
        <v/>
      </c>
      <c r="AE468" s="41" t="str">
        <f t="shared" si="67"/>
        <v/>
      </c>
      <c r="AG468" s="41" t="str">
        <f>IF($F468="", "", IF(COUNTIF('Intro &amp; Setup'!$T$17:$T$26, $F468)=0, "X", ""))</f>
        <v/>
      </c>
      <c r="AI468" s="41" t="str">
        <f t="shared" si="68"/>
        <v/>
      </c>
    </row>
    <row r="469" spans="1:35" x14ac:dyDescent="0.25">
      <c r="A469" s="21"/>
      <c r="B469" s="238"/>
      <c r="C469" s="239"/>
      <c r="D469" s="239"/>
      <c r="E469" s="239"/>
      <c r="F469" s="240"/>
      <c r="G469" s="239"/>
      <c r="H469" s="241"/>
      <c r="I469" s="21"/>
      <c r="L469" s="68" t="str">
        <f t="shared" si="69"/>
        <v/>
      </c>
      <c r="N469" s="71" t="str">
        <f>IF($L469="", "", IFERROR(INDEX('Intro &amp; Setup'!$J$23:$J$32, MATCH($L469, 'Intro &amp; Setup'!$B$23:$B$32, 0)), ""))</f>
        <v/>
      </c>
      <c r="O469" s="71" t="str">
        <f>IF($L469="", "", IFERROR(INDEX('Intro &amp; Setup'!$N$23:$N$32, MATCH($L469, 'Intro &amp; Setup'!$B$23:$B$32, 0)), ""))</f>
        <v/>
      </c>
      <c r="Q469" s="63" t="str">
        <f>IF($H469="", "", SUM($H$11:$H469))</f>
        <v/>
      </c>
      <c r="R469" s="28" t="str">
        <f>IF($L469="", "", SUMIF($L$11:$L469, $L469, $H$11:$H469))</f>
        <v/>
      </c>
      <c r="S469" s="27" t="str">
        <f>IF('Intro &amp; Setup'!$BM$13='Intro &amp; Setup'!$BM$12, $R469, $Q469)</f>
        <v/>
      </c>
      <c r="T469" s="28" t="str">
        <f t="shared" si="63"/>
        <v/>
      </c>
      <c r="U469" s="8" t="str">
        <f t="shared" si="64"/>
        <v/>
      </c>
      <c r="V469" s="28" t="str">
        <f>IF($T469="", "", $T469-SUM($V$11:$V468))</f>
        <v/>
      </c>
      <c r="W469" s="28" t="str">
        <f>IF($U469="", "", $U469-SUM($W$11:$W468))</f>
        <v/>
      </c>
      <c r="X469" s="28" t="str">
        <f t="shared" si="65"/>
        <v/>
      </c>
      <c r="Y469" s="34" t="str">
        <f t="shared" si="70"/>
        <v/>
      </c>
      <c r="Z469" s="35" t="str">
        <f t="shared" si="71"/>
        <v/>
      </c>
      <c r="AA469" s="36" t="str">
        <f t="shared" si="66"/>
        <v/>
      </c>
      <c r="AC469" s="41" t="str">
        <f>IF($B469="", "", IF(OR($B469&lt;'Intro &amp; Setup'!$BM$3, $B469&gt;'Intro &amp; Setup'!$BM$5), "X", ""))</f>
        <v/>
      </c>
      <c r="AE469" s="41" t="str">
        <f t="shared" si="67"/>
        <v/>
      </c>
      <c r="AG469" s="41" t="str">
        <f>IF($F469="", "", IF(COUNTIF('Intro &amp; Setup'!$T$17:$T$26, $F469)=0, "X", ""))</f>
        <v/>
      </c>
      <c r="AI469" s="41" t="str">
        <f t="shared" si="68"/>
        <v/>
      </c>
    </row>
    <row r="470" spans="1:35" x14ac:dyDescent="0.25">
      <c r="A470" s="21"/>
      <c r="B470" s="238"/>
      <c r="C470" s="239"/>
      <c r="D470" s="239"/>
      <c r="E470" s="239"/>
      <c r="F470" s="240"/>
      <c r="G470" s="239"/>
      <c r="H470" s="241"/>
      <c r="I470" s="21"/>
      <c r="L470" s="68" t="str">
        <f t="shared" si="69"/>
        <v/>
      </c>
      <c r="N470" s="71" t="str">
        <f>IF($L470="", "", IFERROR(INDEX('Intro &amp; Setup'!$J$23:$J$32, MATCH($L470, 'Intro &amp; Setup'!$B$23:$B$32, 0)), ""))</f>
        <v/>
      </c>
      <c r="O470" s="71" t="str">
        <f>IF($L470="", "", IFERROR(INDEX('Intro &amp; Setup'!$N$23:$N$32, MATCH($L470, 'Intro &amp; Setup'!$B$23:$B$32, 0)), ""))</f>
        <v/>
      </c>
      <c r="Q470" s="63" t="str">
        <f>IF($H470="", "", SUM($H$11:$H470))</f>
        <v/>
      </c>
      <c r="R470" s="28" t="str">
        <f>IF($L470="", "", SUMIF($L$11:$L470, $L470, $H$11:$H470))</f>
        <v/>
      </c>
      <c r="S470" s="27" t="str">
        <f>IF('Intro &amp; Setup'!$BM$13='Intro &amp; Setup'!$BM$12, $R470, $Q470)</f>
        <v/>
      </c>
      <c r="T470" s="28" t="str">
        <f t="shared" si="63"/>
        <v/>
      </c>
      <c r="U470" s="8" t="str">
        <f t="shared" si="64"/>
        <v/>
      </c>
      <c r="V470" s="28" t="str">
        <f>IF($T470="", "", $T470-SUM($V$11:$V469))</f>
        <v/>
      </c>
      <c r="W470" s="28" t="str">
        <f>IF($U470="", "", $U470-SUM($W$11:$W469))</f>
        <v/>
      </c>
      <c r="X470" s="28" t="str">
        <f t="shared" si="65"/>
        <v/>
      </c>
      <c r="Y470" s="34" t="str">
        <f t="shared" si="70"/>
        <v/>
      </c>
      <c r="Z470" s="35" t="str">
        <f t="shared" si="71"/>
        <v/>
      </c>
      <c r="AA470" s="36" t="str">
        <f t="shared" si="66"/>
        <v/>
      </c>
      <c r="AC470" s="41" t="str">
        <f>IF($B470="", "", IF(OR($B470&lt;'Intro &amp; Setup'!$BM$3, $B470&gt;'Intro &amp; Setup'!$BM$5), "X", ""))</f>
        <v/>
      </c>
      <c r="AE470" s="41" t="str">
        <f t="shared" si="67"/>
        <v/>
      </c>
      <c r="AG470" s="41" t="str">
        <f>IF($F470="", "", IF(COUNTIF('Intro &amp; Setup'!$T$17:$T$26, $F470)=0, "X", ""))</f>
        <v/>
      </c>
      <c r="AI470" s="41" t="str">
        <f t="shared" si="68"/>
        <v/>
      </c>
    </row>
    <row r="471" spans="1:35" x14ac:dyDescent="0.25">
      <c r="A471" s="21"/>
      <c r="B471" s="238"/>
      <c r="C471" s="239"/>
      <c r="D471" s="239"/>
      <c r="E471" s="239"/>
      <c r="F471" s="240"/>
      <c r="G471" s="239"/>
      <c r="H471" s="241"/>
      <c r="I471" s="21"/>
      <c r="L471" s="68" t="str">
        <f t="shared" si="69"/>
        <v/>
      </c>
      <c r="N471" s="71" t="str">
        <f>IF($L471="", "", IFERROR(INDEX('Intro &amp; Setup'!$J$23:$J$32, MATCH($L471, 'Intro &amp; Setup'!$B$23:$B$32, 0)), ""))</f>
        <v/>
      </c>
      <c r="O471" s="71" t="str">
        <f>IF($L471="", "", IFERROR(INDEX('Intro &amp; Setup'!$N$23:$N$32, MATCH($L471, 'Intro &amp; Setup'!$B$23:$B$32, 0)), ""))</f>
        <v/>
      </c>
      <c r="Q471" s="63" t="str">
        <f>IF($H471="", "", SUM($H$11:$H471))</f>
        <v/>
      </c>
      <c r="R471" s="28" t="str">
        <f>IF($L471="", "", SUMIF($L$11:$L471, $L471, $H$11:$H471))</f>
        <v/>
      </c>
      <c r="S471" s="27" t="str">
        <f>IF('Intro &amp; Setup'!$BM$13='Intro &amp; Setup'!$BM$12, $R471, $Q471)</f>
        <v/>
      </c>
      <c r="T471" s="28" t="str">
        <f t="shared" si="63"/>
        <v/>
      </c>
      <c r="U471" s="8" t="str">
        <f t="shared" si="64"/>
        <v/>
      </c>
      <c r="V471" s="28" t="str">
        <f>IF($T471="", "", $T471-SUM($V$11:$V470))</f>
        <v/>
      </c>
      <c r="W471" s="28" t="str">
        <f>IF($U471="", "", $U471-SUM($W$11:$W470))</f>
        <v/>
      </c>
      <c r="X471" s="28" t="str">
        <f t="shared" si="65"/>
        <v/>
      </c>
      <c r="Y471" s="34" t="str">
        <f t="shared" si="70"/>
        <v/>
      </c>
      <c r="Z471" s="35" t="str">
        <f t="shared" si="71"/>
        <v/>
      </c>
      <c r="AA471" s="36" t="str">
        <f t="shared" si="66"/>
        <v/>
      </c>
      <c r="AC471" s="41" t="str">
        <f>IF($B471="", "", IF(OR($B471&lt;'Intro &amp; Setup'!$BM$3, $B471&gt;'Intro &amp; Setup'!$BM$5), "X", ""))</f>
        <v/>
      </c>
      <c r="AE471" s="41" t="str">
        <f t="shared" si="67"/>
        <v/>
      </c>
      <c r="AG471" s="41" t="str">
        <f>IF($F471="", "", IF(COUNTIF('Intro &amp; Setup'!$T$17:$T$26, $F471)=0, "X", ""))</f>
        <v/>
      </c>
      <c r="AI471" s="41" t="str">
        <f t="shared" si="68"/>
        <v/>
      </c>
    </row>
    <row r="472" spans="1:35" x14ac:dyDescent="0.25">
      <c r="A472" s="21"/>
      <c r="B472" s="238"/>
      <c r="C472" s="239"/>
      <c r="D472" s="239"/>
      <c r="E472" s="239"/>
      <c r="F472" s="240"/>
      <c r="G472" s="239"/>
      <c r="H472" s="241"/>
      <c r="I472" s="21"/>
      <c r="L472" s="68" t="str">
        <f t="shared" si="69"/>
        <v/>
      </c>
      <c r="N472" s="71" t="str">
        <f>IF($L472="", "", IFERROR(INDEX('Intro &amp; Setup'!$J$23:$J$32, MATCH($L472, 'Intro &amp; Setup'!$B$23:$B$32, 0)), ""))</f>
        <v/>
      </c>
      <c r="O472" s="71" t="str">
        <f>IF($L472="", "", IFERROR(INDEX('Intro &amp; Setup'!$N$23:$N$32, MATCH($L472, 'Intro &amp; Setup'!$B$23:$B$32, 0)), ""))</f>
        <v/>
      </c>
      <c r="Q472" s="63" t="str">
        <f>IF($H472="", "", SUM($H$11:$H472))</f>
        <v/>
      </c>
      <c r="R472" s="28" t="str">
        <f>IF($L472="", "", SUMIF($L$11:$L472, $L472, $H$11:$H472))</f>
        <v/>
      </c>
      <c r="S472" s="27" t="str">
        <f>IF('Intro &amp; Setup'!$BM$13='Intro &amp; Setup'!$BM$12, $R472, $Q472)</f>
        <v/>
      </c>
      <c r="T472" s="28" t="str">
        <f t="shared" si="63"/>
        <v/>
      </c>
      <c r="U472" s="8" t="str">
        <f t="shared" si="64"/>
        <v/>
      </c>
      <c r="V472" s="28" t="str">
        <f>IF($T472="", "", $T472-SUM($V$11:$V471))</f>
        <v/>
      </c>
      <c r="W472" s="28" t="str">
        <f>IF($U472="", "", $U472-SUM($W$11:$W471))</f>
        <v/>
      </c>
      <c r="X472" s="28" t="str">
        <f t="shared" si="65"/>
        <v/>
      </c>
      <c r="Y472" s="34" t="str">
        <f t="shared" si="70"/>
        <v/>
      </c>
      <c r="Z472" s="35" t="str">
        <f t="shared" si="71"/>
        <v/>
      </c>
      <c r="AA472" s="36" t="str">
        <f t="shared" si="66"/>
        <v/>
      </c>
      <c r="AC472" s="41" t="str">
        <f>IF($B472="", "", IF(OR($B472&lt;'Intro &amp; Setup'!$BM$3, $B472&gt;'Intro &amp; Setup'!$BM$5), "X", ""))</f>
        <v/>
      </c>
      <c r="AE472" s="41" t="str">
        <f t="shared" si="67"/>
        <v/>
      </c>
      <c r="AG472" s="41" t="str">
        <f>IF($F472="", "", IF(COUNTIF('Intro &amp; Setup'!$T$17:$T$26, $F472)=0, "X", ""))</f>
        <v/>
      </c>
      <c r="AI472" s="41" t="str">
        <f t="shared" si="68"/>
        <v/>
      </c>
    </row>
    <row r="473" spans="1:35" x14ac:dyDescent="0.25">
      <c r="A473" s="21"/>
      <c r="B473" s="238"/>
      <c r="C473" s="239"/>
      <c r="D473" s="239"/>
      <c r="E473" s="239"/>
      <c r="F473" s="240"/>
      <c r="G473" s="239"/>
      <c r="H473" s="241"/>
      <c r="I473" s="21"/>
      <c r="L473" s="68" t="str">
        <f t="shared" si="69"/>
        <v/>
      </c>
      <c r="N473" s="71" t="str">
        <f>IF($L473="", "", IFERROR(INDEX('Intro &amp; Setup'!$J$23:$J$32, MATCH($L473, 'Intro &amp; Setup'!$B$23:$B$32, 0)), ""))</f>
        <v/>
      </c>
      <c r="O473" s="71" t="str">
        <f>IF($L473="", "", IFERROR(INDEX('Intro &amp; Setup'!$N$23:$N$32, MATCH($L473, 'Intro &amp; Setup'!$B$23:$B$32, 0)), ""))</f>
        <v/>
      </c>
      <c r="Q473" s="63" t="str">
        <f>IF($H473="", "", SUM($H$11:$H473))</f>
        <v/>
      </c>
      <c r="R473" s="28" t="str">
        <f>IF($L473="", "", SUMIF($L$11:$L473, $L473, $H$11:$H473))</f>
        <v/>
      </c>
      <c r="S473" s="27" t="str">
        <f>IF('Intro &amp; Setup'!$BM$13='Intro &amp; Setup'!$BM$12, $R473, $Q473)</f>
        <v/>
      </c>
      <c r="T473" s="28" t="str">
        <f t="shared" si="63"/>
        <v/>
      </c>
      <c r="U473" s="8" t="str">
        <f t="shared" si="64"/>
        <v/>
      </c>
      <c r="V473" s="28" t="str">
        <f>IF($T473="", "", $T473-SUM($V$11:$V472))</f>
        <v/>
      </c>
      <c r="W473" s="28" t="str">
        <f>IF($U473="", "", $U473-SUM($W$11:$W472))</f>
        <v/>
      </c>
      <c r="X473" s="28" t="str">
        <f t="shared" si="65"/>
        <v/>
      </c>
      <c r="Y473" s="34" t="str">
        <f t="shared" si="70"/>
        <v/>
      </c>
      <c r="Z473" s="35" t="str">
        <f t="shared" si="71"/>
        <v/>
      </c>
      <c r="AA473" s="36" t="str">
        <f t="shared" si="66"/>
        <v/>
      </c>
      <c r="AC473" s="41" t="str">
        <f>IF($B473="", "", IF(OR($B473&lt;'Intro &amp; Setup'!$BM$3, $B473&gt;'Intro &amp; Setup'!$BM$5), "X", ""))</f>
        <v/>
      </c>
      <c r="AE473" s="41" t="str">
        <f t="shared" si="67"/>
        <v/>
      </c>
      <c r="AG473" s="41" t="str">
        <f>IF($F473="", "", IF(COUNTIF('Intro &amp; Setup'!$T$17:$T$26, $F473)=0, "X", ""))</f>
        <v/>
      </c>
      <c r="AI473" s="41" t="str">
        <f t="shared" si="68"/>
        <v/>
      </c>
    </row>
    <row r="474" spans="1:35" x14ac:dyDescent="0.25">
      <c r="A474" s="21"/>
      <c r="B474" s="238"/>
      <c r="C474" s="239"/>
      <c r="D474" s="239"/>
      <c r="E474" s="239"/>
      <c r="F474" s="240"/>
      <c r="G474" s="239"/>
      <c r="H474" s="241"/>
      <c r="I474" s="21"/>
      <c r="L474" s="68" t="str">
        <f t="shared" si="69"/>
        <v/>
      </c>
      <c r="N474" s="71" t="str">
        <f>IF($L474="", "", IFERROR(INDEX('Intro &amp; Setup'!$J$23:$J$32, MATCH($L474, 'Intro &amp; Setup'!$B$23:$B$32, 0)), ""))</f>
        <v/>
      </c>
      <c r="O474" s="71" t="str">
        <f>IF($L474="", "", IFERROR(INDEX('Intro &amp; Setup'!$N$23:$N$32, MATCH($L474, 'Intro &amp; Setup'!$B$23:$B$32, 0)), ""))</f>
        <v/>
      </c>
      <c r="Q474" s="63" t="str">
        <f>IF($H474="", "", SUM($H$11:$H474))</f>
        <v/>
      </c>
      <c r="R474" s="28" t="str">
        <f>IF($L474="", "", SUMIF($L$11:$L474, $L474, $H$11:$H474))</f>
        <v/>
      </c>
      <c r="S474" s="27" t="str">
        <f>IF('Intro &amp; Setup'!$BM$13='Intro &amp; Setup'!$BM$12, $R474, $Q474)</f>
        <v/>
      </c>
      <c r="T474" s="28" t="str">
        <f t="shared" si="63"/>
        <v/>
      </c>
      <c r="U474" s="8" t="str">
        <f t="shared" si="64"/>
        <v/>
      </c>
      <c r="V474" s="28" t="str">
        <f>IF($T474="", "", $T474-SUM($V$11:$V473))</f>
        <v/>
      </c>
      <c r="W474" s="28" t="str">
        <f>IF($U474="", "", $U474-SUM($W$11:$W473))</f>
        <v/>
      </c>
      <c r="X474" s="28" t="str">
        <f t="shared" si="65"/>
        <v/>
      </c>
      <c r="Y474" s="34" t="str">
        <f t="shared" si="70"/>
        <v/>
      </c>
      <c r="Z474" s="35" t="str">
        <f t="shared" si="71"/>
        <v/>
      </c>
      <c r="AA474" s="36" t="str">
        <f t="shared" si="66"/>
        <v/>
      </c>
      <c r="AC474" s="41" t="str">
        <f>IF($B474="", "", IF(OR($B474&lt;'Intro &amp; Setup'!$BM$3, $B474&gt;'Intro &amp; Setup'!$BM$5), "X", ""))</f>
        <v/>
      </c>
      <c r="AE474" s="41" t="str">
        <f t="shared" si="67"/>
        <v/>
      </c>
      <c r="AG474" s="41" t="str">
        <f>IF($F474="", "", IF(COUNTIF('Intro &amp; Setup'!$T$17:$T$26, $F474)=0, "X", ""))</f>
        <v/>
      </c>
      <c r="AI474" s="41" t="str">
        <f t="shared" si="68"/>
        <v/>
      </c>
    </row>
    <row r="475" spans="1:35" x14ac:dyDescent="0.25">
      <c r="A475" s="21"/>
      <c r="B475" s="238"/>
      <c r="C475" s="239"/>
      <c r="D475" s="239"/>
      <c r="E475" s="239"/>
      <c r="F475" s="240"/>
      <c r="G475" s="239"/>
      <c r="H475" s="241"/>
      <c r="I475" s="21"/>
      <c r="L475" s="68" t="str">
        <f t="shared" si="69"/>
        <v/>
      </c>
      <c r="N475" s="71" t="str">
        <f>IF($L475="", "", IFERROR(INDEX('Intro &amp; Setup'!$J$23:$J$32, MATCH($L475, 'Intro &amp; Setup'!$B$23:$B$32, 0)), ""))</f>
        <v/>
      </c>
      <c r="O475" s="71" t="str">
        <f>IF($L475="", "", IFERROR(INDEX('Intro &amp; Setup'!$N$23:$N$32, MATCH($L475, 'Intro &amp; Setup'!$B$23:$B$32, 0)), ""))</f>
        <v/>
      </c>
      <c r="Q475" s="63" t="str">
        <f>IF($H475="", "", SUM($H$11:$H475))</f>
        <v/>
      </c>
      <c r="R475" s="28" t="str">
        <f>IF($L475="", "", SUMIF($L$11:$L475, $L475, $H$11:$H475))</f>
        <v/>
      </c>
      <c r="S475" s="27" t="str">
        <f>IF('Intro &amp; Setup'!$BM$13='Intro &amp; Setup'!$BM$12, $R475, $Q475)</f>
        <v/>
      </c>
      <c r="T475" s="28" t="str">
        <f t="shared" si="63"/>
        <v/>
      </c>
      <c r="U475" s="8" t="str">
        <f t="shared" si="64"/>
        <v/>
      </c>
      <c r="V475" s="28" t="str">
        <f>IF($T475="", "", $T475-SUM($V$11:$V474))</f>
        <v/>
      </c>
      <c r="W475" s="28" t="str">
        <f>IF($U475="", "", $U475-SUM($W$11:$W474))</f>
        <v/>
      </c>
      <c r="X475" s="28" t="str">
        <f t="shared" si="65"/>
        <v/>
      </c>
      <c r="Y475" s="34" t="str">
        <f t="shared" si="70"/>
        <v/>
      </c>
      <c r="Z475" s="35" t="str">
        <f t="shared" si="71"/>
        <v/>
      </c>
      <c r="AA475" s="36" t="str">
        <f t="shared" si="66"/>
        <v/>
      </c>
      <c r="AC475" s="41" t="str">
        <f>IF($B475="", "", IF(OR($B475&lt;'Intro &amp; Setup'!$BM$3, $B475&gt;'Intro &amp; Setup'!$BM$5), "X", ""))</f>
        <v/>
      </c>
      <c r="AE475" s="41" t="str">
        <f t="shared" si="67"/>
        <v/>
      </c>
      <c r="AG475" s="41" t="str">
        <f>IF($F475="", "", IF(COUNTIF('Intro &amp; Setup'!$T$17:$T$26, $F475)=0, "X", ""))</f>
        <v/>
      </c>
      <c r="AI475" s="41" t="str">
        <f t="shared" si="68"/>
        <v/>
      </c>
    </row>
    <row r="476" spans="1:35" x14ac:dyDescent="0.25">
      <c r="A476" s="21"/>
      <c r="B476" s="238"/>
      <c r="C476" s="239"/>
      <c r="D476" s="239"/>
      <c r="E476" s="239"/>
      <c r="F476" s="240"/>
      <c r="G476" s="239"/>
      <c r="H476" s="241"/>
      <c r="I476" s="21"/>
      <c r="L476" s="68" t="str">
        <f t="shared" si="69"/>
        <v/>
      </c>
      <c r="N476" s="71" t="str">
        <f>IF($L476="", "", IFERROR(INDEX('Intro &amp; Setup'!$J$23:$J$32, MATCH($L476, 'Intro &amp; Setup'!$B$23:$B$32, 0)), ""))</f>
        <v/>
      </c>
      <c r="O476" s="71" t="str">
        <f>IF($L476="", "", IFERROR(INDEX('Intro &amp; Setup'!$N$23:$N$32, MATCH($L476, 'Intro &amp; Setup'!$B$23:$B$32, 0)), ""))</f>
        <v/>
      </c>
      <c r="Q476" s="63" t="str">
        <f>IF($H476="", "", SUM($H$11:$H476))</f>
        <v/>
      </c>
      <c r="R476" s="28" t="str">
        <f>IF($L476="", "", SUMIF($L$11:$L476, $L476, $H$11:$H476))</f>
        <v/>
      </c>
      <c r="S476" s="27" t="str">
        <f>IF('Intro &amp; Setup'!$BM$13='Intro &amp; Setup'!$BM$12, $R476, $Q476)</f>
        <v/>
      </c>
      <c r="T476" s="28" t="str">
        <f t="shared" si="63"/>
        <v/>
      </c>
      <c r="U476" s="8" t="str">
        <f t="shared" si="64"/>
        <v/>
      </c>
      <c r="V476" s="28" t="str">
        <f>IF($T476="", "", $T476-SUM($V$11:$V475))</f>
        <v/>
      </c>
      <c r="W476" s="28" t="str">
        <f>IF($U476="", "", $U476-SUM($W$11:$W475))</f>
        <v/>
      </c>
      <c r="X476" s="28" t="str">
        <f t="shared" si="65"/>
        <v/>
      </c>
      <c r="Y476" s="34" t="str">
        <f t="shared" si="70"/>
        <v/>
      </c>
      <c r="Z476" s="35" t="str">
        <f t="shared" si="71"/>
        <v/>
      </c>
      <c r="AA476" s="36" t="str">
        <f t="shared" si="66"/>
        <v/>
      </c>
      <c r="AC476" s="41" t="str">
        <f>IF($B476="", "", IF(OR($B476&lt;'Intro &amp; Setup'!$BM$3, $B476&gt;'Intro &amp; Setup'!$BM$5), "X", ""))</f>
        <v/>
      </c>
      <c r="AE476" s="41" t="str">
        <f t="shared" si="67"/>
        <v/>
      </c>
      <c r="AG476" s="41" t="str">
        <f>IF($F476="", "", IF(COUNTIF('Intro &amp; Setup'!$T$17:$T$26, $F476)=0, "X", ""))</f>
        <v/>
      </c>
      <c r="AI476" s="41" t="str">
        <f t="shared" si="68"/>
        <v/>
      </c>
    </row>
    <row r="477" spans="1:35" x14ac:dyDescent="0.25">
      <c r="A477" s="21"/>
      <c r="B477" s="238"/>
      <c r="C477" s="239"/>
      <c r="D477" s="239"/>
      <c r="E477" s="239"/>
      <c r="F477" s="240"/>
      <c r="G477" s="239"/>
      <c r="H477" s="241"/>
      <c r="I477" s="21"/>
      <c r="L477" s="68" t="str">
        <f t="shared" si="69"/>
        <v/>
      </c>
      <c r="N477" s="71" t="str">
        <f>IF($L477="", "", IFERROR(INDEX('Intro &amp; Setup'!$J$23:$J$32, MATCH($L477, 'Intro &amp; Setup'!$B$23:$B$32, 0)), ""))</f>
        <v/>
      </c>
      <c r="O477" s="71" t="str">
        <f>IF($L477="", "", IFERROR(INDEX('Intro &amp; Setup'!$N$23:$N$32, MATCH($L477, 'Intro &amp; Setup'!$B$23:$B$32, 0)), ""))</f>
        <v/>
      </c>
      <c r="Q477" s="63" t="str">
        <f>IF($H477="", "", SUM($H$11:$H477))</f>
        <v/>
      </c>
      <c r="R477" s="28" t="str">
        <f>IF($L477="", "", SUMIF($L$11:$L477, $L477, $H$11:$H477))</f>
        <v/>
      </c>
      <c r="S477" s="27" t="str">
        <f>IF('Intro &amp; Setup'!$BM$13='Intro &amp; Setup'!$BM$12, $R477, $Q477)</f>
        <v/>
      </c>
      <c r="T477" s="28" t="str">
        <f t="shared" si="63"/>
        <v/>
      </c>
      <c r="U477" s="8" t="str">
        <f t="shared" si="64"/>
        <v/>
      </c>
      <c r="V477" s="28" t="str">
        <f>IF($T477="", "", $T477-SUM($V$11:$V476))</f>
        <v/>
      </c>
      <c r="W477" s="28" t="str">
        <f>IF($U477="", "", $U477-SUM($W$11:$W476))</f>
        <v/>
      </c>
      <c r="X477" s="28" t="str">
        <f t="shared" si="65"/>
        <v/>
      </c>
      <c r="Y477" s="34" t="str">
        <f t="shared" si="70"/>
        <v/>
      </c>
      <c r="Z477" s="35" t="str">
        <f t="shared" si="71"/>
        <v/>
      </c>
      <c r="AA477" s="36" t="str">
        <f t="shared" si="66"/>
        <v/>
      </c>
      <c r="AC477" s="41" t="str">
        <f>IF($B477="", "", IF(OR($B477&lt;'Intro &amp; Setup'!$BM$3, $B477&gt;'Intro &amp; Setup'!$BM$5), "X", ""))</f>
        <v/>
      </c>
      <c r="AE477" s="41" t="str">
        <f t="shared" si="67"/>
        <v/>
      </c>
      <c r="AG477" s="41" t="str">
        <f>IF($F477="", "", IF(COUNTIF('Intro &amp; Setup'!$T$17:$T$26, $F477)=0, "X", ""))</f>
        <v/>
      </c>
      <c r="AI477" s="41" t="str">
        <f t="shared" si="68"/>
        <v/>
      </c>
    </row>
    <row r="478" spans="1:35" x14ac:dyDescent="0.25">
      <c r="A478" s="21"/>
      <c r="B478" s="238"/>
      <c r="C478" s="239"/>
      <c r="D478" s="239"/>
      <c r="E478" s="239"/>
      <c r="F478" s="240"/>
      <c r="G478" s="239"/>
      <c r="H478" s="241"/>
      <c r="I478" s="21"/>
      <c r="L478" s="68" t="str">
        <f t="shared" si="69"/>
        <v/>
      </c>
      <c r="N478" s="71" t="str">
        <f>IF($L478="", "", IFERROR(INDEX('Intro &amp; Setup'!$J$23:$J$32, MATCH($L478, 'Intro &amp; Setup'!$B$23:$B$32, 0)), ""))</f>
        <v/>
      </c>
      <c r="O478" s="71" t="str">
        <f>IF($L478="", "", IFERROR(INDEX('Intro &amp; Setup'!$N$23:$N$32, MATCH($L478, 'Intro &amp; Setup'!$B$23:$B$32, 0)), ""))</f>
        <v/>
      </c>
      <c r="Q478" s="63" t="str">
        <f>IF($H478="", "", SUM($H$11:$H478))</f>
        <v/>
      </c>
      <c r="R478" s="28" t="str">
        <f>IF($L478="", "", SUMIF($L$11:$L478, $L478, $H$11:$H478))</f>
        <v/>
      </c>
      <c r="S478" s="27" t="str">
        <f>IF('Intro &amp; Setup'!$BM$13='Intro &amp; Setup'!$BM$12, $R478, $Q478)</f>
        <v/>
      </c>
      <c r="T478" s="28" t="str">
        <f t="shared" si="63"/>
        <v/>
      </c>
      <c r="U478" s="8" t="str">
        <f t="shared" si="64"/>
        <v/>
      </c>
      <c r="V478" s="28" t="str">
        <f>IF($T478="", "", $T478-SUM($V$11:$V477))</f>
        <v/>
      </c>
      <c r="W478" s="28" t="str">
        <f>IF($U478="", "", $U478-SUM($W$11:$W477))</f>
        <v/>
      </c>
      <c r="X478" s="28" t="str">
        <f t="shared" si="65"/>
        <v/>
      </c>
      <c r="Y478" s="34" t="str">
        <f t="shared" si="70"/>
        <v/>
      </c>
      <c r="Z478" s="35" t="str">
        <f t="shared" si="71"/>
        <v/>
      </c>
      <c r="AA478" s="36" t="str">
        <f t="shared" si="66"/>
        <v/>
      </c>
      <c r="AC478" s="41" t="str">
        <f>IF($B478="", "", IF(OR($B478&lt;'Intro &amp; Setup'!$BM$3, $B478&gt;'Intro &amp; Setup'!$BM$5), "X", ""))</f>
        <v/>
      </c>
      <c r="AE478" s="41" t="str">
        <f t="shared" si="67"/>
        <v/>
      </c>
      <c r="AG478" s="41" t="str">
        <f>IF($F478="", "", IF(COUNTIF('Intro &amp; Setup'!$T$17:$T$26, $F478)=0, "X", ""))</f>
        <v/>
      </c>
      <c r="AI478" s="41" t="str">
        <f t="shared" si="68"/>
        <v/>
      </c>
    </row>
    <row r="479" spans="1:35" x14ac:dyDescent="0.25">
      <c r="A479" s="21"/>
      <c r="B479" s="238"/>
      <c r="C479" s="239"/>
      <c r="D479" s="239"/>
      <c r="E479" s="239"/>
      <c r="F479" s="240"/>
      <c r="G479" s="239"/>
      <c r="H479" s="241"/>
      <c r="I479" s="21"/>
      <c r="L479" s="68" t="str">
        <f t="shared" si="69"/>
        <v/>
      </c>
      <c r="N479" s="71" t="str">
        <f>IF($L479="", "", IFERROR(INDEX('Intro &amp; Setup'!$J$23:$J$32, MATCH($L479, 'Intro &amp; Setup'!$B$23:$B$32, 0)), ""))</f>
        <v/>
      </c>
      <c r="O479" s="71" t="str">
        <f>IF($L479="", "", IFERROR(INDEX('Intro &amp; Setup'!$N$23:$N$32, MATCH($L479, 'Intro &amp; Setup'!$B$23:$B$32, 0)), ""))</f>
        <v/>
      </c>
      <c r="Q479" s="63" t="str">
        <f>IF($H479="", "", SUM($H$11:$H479))</f>
        <v/>
      </c>
      <c r="R479" s="28" t="str">
        <f>IF($L479="", "", SUMIF($L$11:$L479, $L479, $H$11:$H479))</f>
        <v/>
      </c>
      <c r="S479" s="27" t="str">
        <f>IF('Intro &amp; Setup'!$BM$13='Intro &amp; Setup'!$BM$12, $R479, $Q479)</f>
        <v/>
      </c>
      <c r="T479" s="28" t="str">
        <f t="shared" si="63"/>
        <v/>
      </c>
      <c r="U479" s="8" t="str">
        <f t="shared" si="64"/>
        <v/>
      </c>
      <c r="V479" s="28" t="str">
        <f>IF($T479="", "", $T479-SUM($V$11:$V478))</f>
        <v/>
      </c>
      <c r="W479" s="28" t="str">
        <f>IF($U479="", "", $U479-SUM($W$11:$W478))</f>
        <v/>
      </c>
      <c r="X479" s="28" t="str">
        <f t="shared" si="65"/>
        <v/>
      </c>
      <c r="Y479" s="34" t="str">
        <f t="shared" si="70"/>
        <v/>
      </c>
      <c r="Z479" s="35" t="str">
        <f t="shared" si="71"/>
        <v/>
      </c>
      <c r="AA479" s="36" t="str">
        <f t="shared" si="66"/>
        <v/>
      </c>
      <c r="AC479" s="41" t="str">
        <f>IF($B479="", "", IF(OR($B479&lt;'Intro &amp; Setup'!$BM$3, $B479&gt;'Intro &amp; Setup'!$BM$5), "X", ""))</f>
        <v/>
      </c>
      <c r="AE479" s="41" t="str">
        <f t="shared" si="67"/>
        <v/>
      </c>
      <c r="AG479" s="41" t="str">
        <f>IF($F479="", "", IF(COUNTIF('Intro &amp; Setup'!$T$17:$T$26, $F479)=0, "X", ""))</f>
        <v/>
      </c>
      <c r="AI479" s="41" t="str">
        <f t="shared" si="68"/>
        <v/>
      </c>
    </row>
    <row r="480" spans="1:35" x14ac:dyDescent="0.25">
      <c r="A480" s="21"/>
      <c r="B480" s="238"/>
      <c r="C480" s="239"/>
      <c r="D480" s="239"/>
      <c r="E480" s="239"/>
      <c r="F480" s="240"/>
      <c r="G480" s="239"/>
      <c r="H480" s="241"/>
      <c r="I480" s="21"/>
      <c r="L480" s="68" t="str">
        <f t="shared" si="69"/>
        <v/>
      </c>
      <c r="N480" s="71" t="str">
        <f>IF($L480="", "", IFERROR(INDEX('Intro &amp; Setup'!$J$23:$J$32, MATCH($L480, 'Intro &amp; Setup'!$B$23:$B$32, 0)), ""))</f>
        <v/>
      </c>
      <c r="O480" s="71" t="str">
        <f>IF($L480="", "", IFERROR(INDEX('Intro &amp; Setup'!$N$23:$N$32, MATCH($L480, 'Intro &amp; Setup'!$B$23:$B$32, 0)), ""))</f>
        <v/>
      </c>
      <c r="Q480" s="63" t="str">
        <f>IF($H480="", "", SUM($H$11:$H480))</f>
        <v/>
      </c>
      <c r="R480" s="28" t="str">
        <f>IF($L480="", "", SUMIF($L$11:$L480, $L480, $H$11:$H480))</f>
        <v/>
      </c>
      <c r="S480" s="27" t="str">
        <f>IF('Intro &amp; Setup'!$BM$13='Intro &amp; Setup'!$BM$12, $R480, $Q480)</f>
        <v/>
      </c>
      <c r="T480" s="28" t="str">
        <f t="shared" si="63"/>
        <v/>
      </c>
      <c r="U480" s="8" t="str">
        <f t="shared" si="64"/>
        <v/>
      </c>
      <c r="V480" s="28" t="str">
        <f>IF($T480="", "", $T480-SUM($V$11:$V479))</f>
        <v/>
      </c>
      <c r="W480" s="28" t="str">
        <f>IF($U480="", "", $U480-SUM($W$11:$W479))</f>
        <v/>
      </c>
      <c r="X480" s="28" t="str">
        <f t="shared" si="65"/>
        <v/>
      </c>
      <c r="Y480" s="34" t="str">
        <f t="shared" si="70"/>
        <v/>
      </c>
      <c r="Z480" s="35" t="str">
        <f t="shared" si="71"/>
        <v/>
      </c>
      <c r="AA480" s="36" t="str">
        <f t="shared" si="66"/>
        <v/>
      </c>
      <c r="AC480" s="41" t="str">
        <f>IF($B480="", "", IF(OR($B480&lt;'Intro &amp; Setup'!$BM$3, $B480&gt;'Intro &amp; Setup'!$BM$5), "X", ""))</f>
        <v/>
      </c>
      <c r="AE480" s="41" t="str">
        <f t="shared" si="67"/>
        <v/>
      </c>
      <c r="AG480" s="41" t="str">
        <f>IF($F480="", "", IF(COUNTIF('Intro &amp; Setup'!$T$17:$T$26, $F480)=0, "X", ""))</f>
        <v/>
      </c>
      <c r="AI480" s="41" t="str">
        <f t="shared" si="68"/>
        <v/>
      </c>
    </row>
    <row r="481" spans="1:35" x14ac:dyDescent="0.25">
      <c r="A481" s="21"/>
      <c r="B481" s="238"/>
      <c r="C481" s="239"/>
      <c r="D481" s="239"/>
      <c r="E481" s="239"/>
      <c r="F481" s="240"/>
      <c r="G481" s="239"/>
      <c r="H481" s="241"/>
      <c r="I481" s="21"/>
      <c r="L481" s="68" t="str">
        <f t="shared" si="69"/>
        <v/>
      </c>
      <c r="N481" s="71" t="str">
        <f>IF($L481="", "", IFERROR(INDEX('Intro &amp; Setup'!$J$23:$J$32, MATCH($L481, 'Intro &amp; Setup'!$B$23:$B$32, 0)), ""))</f>
        <v/>
      </c>
      <c r="O481" s="71" t="str">
        <f>IF($L481="", "", IFERROR(INDEX('Intro &amp; Setup'!$N$23:$N$32, MATCH($L481, 'Intro &amp; Setup'!$B$23:$B$32, 0)), ""))</f>
        <v/>
      </c>
      <c r="Q481" s="63" t="str">
        <f>IF($H481="", "", SUM($H$11:$H481))</f>
        <v/>
      </c>
      <c r="R481" s="28" t="str">
        <f>IF($L481="", "", SUMIF($L$11:$L481, $L481, $H$11:$H481))</f>
        <v/>
      </c>
      <c r="S481" s="27" t="str">
        <f>IF('Intro &amp; Setup'!$BM$13='Intro &amp; Setup'!$BM$12, $R481, $Q481)</f>
        <v/>
      </c>
      <c r="T481" s="28" t="str">
        <f t="shared" si="63"/>
        <v/>
      </c>
      <c r="U481" s="8" t="str">
        <f t="shared" si="64"/>
        <v/>
      </c>
      <c r="V481" s="28" t="str">
        <f>IF($T481="", "", $T481-SUM($V$11:$V480))</f>
        <v/>
      </c>
      <c r="W481" s="28" t="str">
        <f>IF($U481="", "", $U481-SUM($W$11:$W480))</f>
        <v/>
      </c>
      <c r="X481" s="28" t="str">
        <f t="shared" si="65"/>
        <v/>
      </c>
      <c r="Y481" s="34" t="str">
        <f t="shared" si="70"/>
        <v/>
      </c>
      <c r="Z481" s="35" t="str">
        <f t="shared" si="71"/>
        <v/>
      </c>
      <c r="AA481" s="36" t="str">
        <f t="shared" si="66"/>
        <v/>
      </c>
      <c r="AC481" s="41" t="str">
        <f>IF($B481="", "", IF(OR($B481&lt;'Intro &amp; Setup'!$BM$3, $B481&gt;'Intro &amp; Setup'!$BM$5), "X", ""))</f>
        <v/>
      </c>
      <c r="AE481" s="41" t="str">
        <f t="shared" si="67"/>
        <v/>
      </c>
      <c r="AG481" s="41" t="str">
        <f>IF($F481="", "", IF(COUNTIF('Intro &amp; Setup'!$T$17:$T$26, $F481)=0, "X", ""))</f>
        <v/>
      </c>
      <c r="AI481" s="41" t="str">
        <f t="shared" si="68"/>
        <v/>
      </c>
    </row>
    <row r="482" spans="1:35" x14ac:dyDescent="0.25">
      <c r="A482" s="21"/>
      <c r="B482" s="238"/>
      <c r="C482" s="239"/>
      <c r="D482" s="239"/>
      <c r="E482" s="239"/>
      <c r="F482" s="240"/>
      <c r="G482" s="239"/>
      <c r="H482" s="241"/>
      <c r="I482" s="21"/>
      <c r="L482" s="68" t="str">
        <f t="shared" si="69"/>
        <v/>
      </c>
      <c r="N482" s="71" t="str">
        <f>IF($L482="", "", IFERROR(INDEX('Intro &amp; Setup'!$J$23:$J$32, MATCH($L482, 'Intro &amp; Setup'!$B$23:$B$32, 0)), ""))</f>
        <v/>
      </c>
      <c r="O482" s="71" t="str">
        <f>IF($L482="", "", IFERROR(INDEX('Intro &amp; Setup'!$N$23:$N$32, MATCH($L482, 'Intro &amp; Setup'!$B$23:$B$32, 0)), ""))</f>
        <v/>
      </c>
      <c r="Q482" s="63" t="str">
        <f>IF($H482="", "", SUM($H$11:$H482))</f>
        <v/>
      </c>
      <c r="R482" s="28" t="str">
        <f>IF($L482="", "", SUMIF($L$11:$L482, $L482, $H$11:$H482))</f>
        <v/>
      </c>
      <c r="S482" s="27" t="str">
        <f>IF('Intro &amp; Setup'!$BM$13='Intro &amp; Setup'!$BM$12, $R482, $Q482)</f>
        <v/>
      </c>
      <c r="T482" s="28" t="str">
        <f t="shared" si="63"/>
        <v/>
      </c>
      <c r="U482" s="8" t="str">
        <f t="shared" si="64"/>
        <v/>
      </c>
      <c r="V482" s="28" t="str">
        <f>IF($T482="", "", $T482-SUM($V$11:$V481))</f>
        <v/>
      </c>
      <c r="W482" s="28" t="str">
        <f>IF($U482="", "", $U482-SUM($W$11:$W481))</f>
        <v/>
      </c>
      <c r="X482" s="28" t="str">
        <f t="shared" si="65"/>
        <v/>
      </c>
      <c r="Y482" s="34" t="str">
        <f t="shared" si="70"/>
        <v/>
      </c>
      <c r="Z482" s="35" t="str">
        <f t="shared" si="71"/>
        <v/>
      </c>
      <c r="AA482" s="36" t="str">
        <f t="shared" si="66"/>
        <v/>
      </c>
      <c r="AC482" s="41" t="str">
        <f>IF($B482="", "", IF(OR($B482&lt;'Intro &amp; Setup'!$BM$3, $B482&gt;'Intro &amp; Setup'!$BM$5), "X", ""))</f>
        <v/>
      </c>
      <c r="AE482" s="41" t="str">
        <f t="shared" si="67"/>
        <v/>
      </c>
      <c r="AG482" s="41" t="str">
        <f>IF($F482="", "", IF(COUNTIF('Intro &amp; Setup'!$T$17:$T$26, $F482)=0, "X", ""))</f>
        <v/>
      </c>
      <c r="AI482" s="41" t="str">
        <f t="shared" si="68"/>
        <v/>
      </c>
    </row>
    <row r="483" spans="1:35" x14ac:dyDescent="0.25">
      <c r="A483" s="21"/>
      <c r="B483" s="238"/>
      <c r="C483" s="239"/>
      <c r="D483" s="239"/>
      <c r="E483" s="239"/>
      <c r="F483" s="240"/>
      <c r="G483" s="239"/>
      <c r="H483" s="241"/>
      <c r="I483" s="21"/>
      <c r="L483" s="68" t="str">
        <f t="shared" si="69"/>
        <v/>
      </c>
      <c r="N483" s="71" t="str">
        <f>IF($L483="", "", IFERROR(INDEX('Intro &amp; Setup'!$J$23:$J$32, MATCH($L483, 'Intro &amp; Setup'!$B$23:$B$32, 0)), ""))</f>
        <v/>
      </c>
      <c r="O483" s="71" t="str">
        <f>IF($L483="", "", IFERROR(INDEX('Intro &amp; Setup'!$N$23:$N$32, MATCH($L483, 'Intro &amp; Setup'!$B$23:$B$32, 0)), ""))</f>
        <v/>
      </c>
      <c r="Q483" s="63" t="str">
        <f>IF($H483="", "", SUM($H$11:$H483))</f>
        <v/>
      </c>
      <c r="R483" s="28" t="str">
        <f>IF($L483="", "", SUMIF($L$11:$L483, $L483, $H$11:$H483))</f>
        <v/>
      </c>
      <c r="S483" s="27" t="str">
        <f>IF('Intro &amp; Setup'!$BM$13='Intro &amp; Setup'!$BM$12, $R483, $Q483)</f>
        <v/>
      </c>
      <c r="T483" s="28" t="str">
        <f t="shared" si="63"/>
        <v/>
      </c>
      <c r="U483" s="8" t="str">
        <f t="shared" si="64"/>
        <v/>
      </c>
      <c r="V483" s="28" t="str">
        <f>IF($T483="", "", $T483-SUM($V$11:$V482))</f>
        <v/>
      </c>
      <c r="W483" s="28" t="str">
        <f>IF($U483="", "", $U483-SUM($W$11:$W482))</f>
        <v/>
      </c>
      <c r="X483" s="28" t="str">
        <f t="shared" si="65"/>
        <v/>
      </c>
      <c r="Y483" s="34" t="str">
        <f t="shared" si="70"/>
        <v/>
      </c>
      <c r="Z483" s="35" t="str">
        <f t="shared" si="71"/>
        <v/>
      </c>
      <c r="AA483" s="36" t="str">
        <f t="shared" si="66"/>
        <v/>
      </c>
      <c r="AC483" s="41" t="str">
        <f>IF($B483="", "", IF(OR($B483&lt;'Intro &amp; Setup'!$BM$3, $B483&gt;'Intro &amp; Setup'!$BM$5), "X", ""))</f>
        <v/>
      </c>
      <c r="AE483" s="41" t="str">
        <f t="shared" si="67"/>
        <v/>
      </c>
      <c r="AG483" s="41" t="str">
        <f>IF($F483="", "", IF(COUNTIF('Intro &amp; Setup'!$T$17:$T$26, $F483)=0, "X", ""))</f>
        <v/>
      </c>
      <c r="AI483" s="41" t="str">
        <f t="shared" si="68"/>
        <v/>
      </c>
    </row>
    <row r="484" spans="1:35" x14ac:dyDescent="0.25">
      <c r="A484" s="21"/>
      <c r="B484" s="238"/>
      <c r="C484" s="239"/>
      <c r="D484" s="239"/>
      <c r="E484" s="239"/>
      <c r="F484" s="240"/>
      <c r="G484" s="239"/>
      <c r="H484" s="241"/>
      <c r="I484" s="21"/>
      <c r="L484" s="68" t="str">
        <f t="shared" si="69"/>
        <v/>
      </c>
      <c r="N484" s="71" t="str">
        <f>IF($L484="", "", IFERROR(INDEX('Intro &amp; Setup'!$J$23:$J$32, MATCH($L484, 'Intro &amp; Setup'!$B$23:$B$32, 0)), ""))</f>
        <v/>
      </c>
      <c r="O484" s="71" t="str">
        <f>IF($L484="", "", IFERROR(INDEX('Intro &amp; Setup'!$N$23:$N$32, MATCH($L484, 'Intro &amp; Setup'!$B$23:$B$32, 0)), ""))</f>
        <v/>
      </c>
      <c r="Q484" s="63" t="str">
        <f>IF($H484="", "", SUM($H$11:$H484))</f>
        <v/>
      </c>
      <c r="R484" s="28" t="str">
        <f>IF($L484="", "", SUMIF($L$11:$L484, $L484, $H$11:$H484))</f>
        <v/>
      </c>
      <c r="S484" s="27" t="str">
        <f>IF('Intro &amp; Setup'!$BM$13='Intro &amp; Setup'!$BM$12, $R484, $Q484)</f>
        <v/>
      </c>
      <c r="T484" s="28" t="str">
        <f t="shared" si="63"/>
        <v/>
      </c>
      <c r="U484" s="8" t="str">
        <f t="shared" si="64"/>
        <v/>
      </c>
      <c r="V484" s="28" t="str">
        <f>IF($T484="", "", $T484-SUM($V$11:$V483))</f>
        <v/>
      </c>
      <c r="W484" s="28" t="str">
        <f>IF($U484="", "", $U484-SUM($W$11:$W483))</f>
        <v/>
      </c>
      <c r="X484" s="28" t="str">
        <f t="shared" si="65"/>
        <v/>
      </c>
      <c r="Y484" s="34" t="str">
        <f t="shared" si="70"/>
        <v/>
      </c>
      <c r="Z484" s="35" t="str">
        <f t="shared" si="71"/>
        <v/>
      </c>
      <c r="AA484" s="36" t="str">
        <f t="shared" si="66"/>
        <v/>
      </c>
      <c r="AC484" s="41" t="str">
        <f>IF($B484="", "", IF(OR($B484&lt;'Intro &amp; Setup'!$BM$3, $B484&gt;'Intro &amp; Setup'!$BM$5), "X", ""))</f>
        <v/>
      </c>
      <c r="AE484" s="41" t="str">
        <f t="shared" si="67"/>
        <v/>
      </c>
      <c r="AG484" s="41" t="str">
        <f>IF($F484="", "", IF(COUNTIF('Intro &amp; Setup'!$T$17:$T$26, $F484)=0, "X", ""))</f>
        <v/>
      </c>
      <c r="AI484" s="41" t="str">
        <f t="shared" si="68"/>
        <v/>
      </c>
    </row>
    <row r="485" spans="1:35" x14ac:dyDescent="0.25">
      <c r="A485" s="21"/>
      <c r="B485" s="238"/>
      <c r="C485" s="239"/>
      <c r="D485" s="239"/>
      <c r="E485" s="239"/>
      <c r="F485" s="240"/>
      <c r="G485" s="239"/>
      <c r="H485" s="241"/>
      <c r="I485" s="21"/>
      <c r="L485" s="68" t="str">
        <f t="shared" si="69"/>
        <v/>
      </c>
      <c r="N485" s="71" t="str">
        <f>IF($L485="", "", IFERROR(INDEX('Intro &amp; Setup'!$J$23:$J$32, MATCH($L485, 'Intro &amp; Setup'!$B$23:$B$32, 0)), ""))</f>
        <v/>
      </c>
      <c r="O485" s="71" t="str">
        <f>IF($L485="", "", IFERROR(INDEX('Intro &amp; Setup'!$N$23:$N$32, MATCH($L485, 'Intro &amp; Setup'!$B$23:$B$32, 0)), ""))</f>
        <v/>
      </c>
      <c r="Q485" s="63" t="str">
        <f>IF($H485="", "", SUM($H$11:$H485))</f>
        <v/>
      </c>
      <c r="R485" s="28" t="str">
        <f>IF($L485="", "", SUMIF($L$11:$L485, $L485, $H$11:$H485))</f>
        <v/>
      </c>
      <c r="S485" s="27" t="str">
        <f>IF('Intro &amp; Setup'!$BM$13='Intro &amp; Setup'!$BM$12, $R485, $Q485)</f>
        <v/>
      </c>
      <c r="T485" s="28" t="str">
        <f t="shared" si="63"/>
        <v/>
      </c>
      <c r="U485" s="8" t="str">
        <f t="shared" si="64"/>
        <v/>
      </c>
      <c r="V485" s="28" t="str">
        <f>IF($T485="", "", $T485-SUM($V$11:$V484))</f>
        <v/>
      </c>
      <c r="W485" s="28" t="str">
        <f>IF($U485="", "", $U485-SUM($W$11:$W484))</f>
        <v/>
      </c>
      <c r="X485" s="28" t="str">
        <f t="shared" si="65"/>
        <v/>
      </c>
      <c r="Y485" s="34" t="str">
        <f t="shared" si="70"/>
        <v/>
      </c>
      <c r="Z485" s="35" t="str">
        <f t="shared" si="71"/>
        <v/>
      </c>
      <c r="AA485" s="36" t="str">
        <f t="shared" si="66"/>
        <v/>
      </c>
      <c r="AC485" s="41" t="str">
        <f>IF($B485="", "", IF(OR($B485&lt;'Intro &amp; Setup'!$BM$3, $B485&gt;'Intro &amp; Setup'!$BM$5), "X", ""))</f>
        <v/>
      </c>
      <c r="AE485" s="41" t="str">
        <f t="shared" si="67"/>
        <v/>
      </c>
      <c r="AG485" s="41" t="str">
        <f>IF($F485="", "", IF(COUNTIF('Intro &amp; Setup'!$T$17:$T$26, $F485)=0, "X", ""))</f>
        <v/>
      </c>
      <c r="AI485" s="41" t="str">
        <f t="shared" si="68"/>
        <v/>
      </c>
    </row>
    <row r="486" spans="1:35" x14ac:dyDescent="0.25">
      <c r="A486" s="21"/>
      <c r="B486" s="238"/>
      <c r="C486" s="239"/>
      <c r="D486" s="239"/>
      <c r="E486" s="239"/>
      <c r="F486" s="240"/>
      <c r="G486" s="239"/>
      <c r="H486" s="241"/>
      <c r="I486" s="21"/>
      <c r="L486" s="68" t="str">
        <f t="shared" si="69"/>
        <v/>
      </c>
      <c r="N486" s="71" t="str">
        <f>IF($L486="", "", IFERROR(INDEX('Intro &amp; Setup'!$J$23:$J$32, MATCH($L486, 'Intro &amp; Setup'!$B$23:$B$32, 0)), ""))</f>
        <v/>
      </c>
      <c r="O486" s="71" t="str">
        <f>IF($L486="", "", IFERROR(INDEX('Intro &amp; Setup'!$N$23:$N$32, MATCH($L486, 'Intro &amp; Setup'!$B$23:$B$32, 0)), ""))</f>
        <v/>
      </c>
      <c r="Q486" s="63" t="str">
        <f>IF($H486="", "", SUM($H$11:$H486))</f>
        <v/>
      </c>
      <c r="R486" s="28" t="str">
        <f>IF($L486="", "", SUMIF($L$11:$L486, $L486, $H$11:$H486))</f>
        <v/>
      </c>
      <c r="S486" s="27" t="str">
        <f>IF('Intro &amp; Setup'!$BM$13='Intro &amp; Setup'!$BM$12, $R486, $Q486)</f>
        <v/>
      </c>
      <c r="T486" s="28" t="str">
        <f t="shared" si="63"/>
        <v/>
      </c>
      <c r="U486" s="8" t="str">
        <f t="shared" si="64"/>
        <v/>
      </c>
      <c r="V486" s="28" t="str">
        <f>IF($T486="", "", $T486-SUM($V$11:$V485))</f>
        <v/>
      </c>
      <c r="W486" s="28" t="str">
        <f>IF($U486="", "", $U486-SUM($W$11:$W485))</f>
        <v/>
      </c>
      <c r="X486" s="28" t="str">
        <f t="shared" si="65"/>
        <v/>
      </c>
      <c r="Y486" s="34" t="str">
        <f t="shared" si="70"/>
        <v/>
      </c>
      <c r="Z486" s="35" t="str">
        <f t="shared" si="71"/>
        <v/>
      </c>
      <c r="AA486" s="36" t="str">
        <f t="shared" si="66"/>
        <v/>
      </c>
      <c r="AC486" s="41" t="str">
        <f>IF($B486="", "", IF(OR($B486&lt;'Intro &amp; Setup'!$BM$3, $B486&gt;'Intro &amp; Setup'!$BM$5), "X", ""))</f>
        <v/>
      </c>
      <c r="AE486" s="41" t="str">
        <f t="shared" si="67"/>
        <v/>
      </c>
      <c r="AG486" s="41" t="str">
        <f>IF($F486="", "", IF(COUNTIF('Intro &amp; Setup'!$T$17:$T$26, $F486)=0, "X", ""))</f>
        <v/>
      </c>
      <c r="AI486" s="41" t="str">
        <f t="shared" si="68"/>
        <v/>
      </c>
    </row>
    <row r="487" spans="1:35" x14ac:dyDescent="0.25">
      <c r="A487" s="21"/>
      <c r="B487" s="238"/>
      <c r="C487" s="239"/>
      <c r="D487" s="239"/>
      <c r="E487" s="239"/>
      <c r="F487" s="240"/>
      <c r="G487" s="239"/>
      <c r="H487" s="241"/>
      <c r="I487" s="21"/>
      <c r="L487" s="68" t="str">
        <f t="shared" si="69"/>
        <v/>
      </c>
      <c r="N487" s="71" t="str">
        <f>IF($L487="", "", IFERROR(INDEX('Intro &amp; Setup'!$J$23:$J$32, MATCH($L487, 'Intro &amp; Setup'!$B$23:$B$32, 0)), ""))</f>
        <v/>
      </c>
      <c r="O487" s="71" t="str">
        <f>IF($L487="", "", IFERROR(INDEX('Intro &amp; Setup'!$N$23:$N$32, MATCH($L487, 'Intro &amp; Setup'!$B$23:$B$32, 0)), ""))</f>
        <v/>
      </c>
      <c r="Q487" s="63" t="str">
        <f>IF($H487="", "", SUM($H$11:$H487))</f>
        <v/>
      </c>
      <c r="R487" s="28" t="str">
        <f>IF($L487="", "", SUMIF($L$11:$L487, $L487, $H$11:$H487))</f>
        <v/>
      </c>
      <c r="S487" s="27" t="str">
        <f>IF('Intro &amp; Setup'!$BM$13='Intro &amp; Setup'!$BM$12, $R487, $Q487)</f>
        <v/>
      </c>
      <c r="T487" s="28" t="str">
        <f t="shared" si="63"/>
        <v/>
      </c>
      <c r="U487" s="8" t="str">
        <f t="shared" si="64"/>
        <v/>
      </c>
      <c r="V487" s="28" t="str">
        <f>IF($T487="", "", $T487-SUM($V$11:$V486))</f>
        <v/>
      </c>
      <c r="W487" s="28" t="str">
        <f>IF($U487="", "", $U487-SUM($W$11:$W486))</f>
        <v/>
      </c>
      <c r="X487" s="28" t="str">
        <f t="shared" si="65"/>
        <v/>
      </c>
      <c r="Y487" s="34" t="str">
        <f t="shared" si="70"/>
        <v/>
      </c>
      <c r="Z487" s="35" t="str">
        <f t="shared" si="71"/>
        <v/>
      </c>
      <c r="AA487" s="36" t="str">
        <f t="shared" si="66"/>
        <v/>
      </c>
      <c r="AC487" s="41" t="str">
        <f>IF($B487="", "", IF(OR($B487&lt;'Intro &amp; Setup'!$BM$3, $B487&gt;'Intro &amp; Setup'!$BM$5), "X", ""))</f>
        <v/>
      </c>
      <c r="AE487" s="41" t="str">
        <f t="shared" si="67"/>
        <v/>
      </c>
      <c r="AG487" s="41" t="str">
        <f>IF($F487="", "", IF(COUNTIF('Intro &amp; Setup'!$T$17:$T$26, $F487)=0, "X", ""))</f>
        <v/>
      </c>
      <c r="AI487" s="41" t="str">
        <f t="shared" si="68"/>
        <v/>
      </c>
    </row>
    <row r="488" spans="1:35" x14ac:dyDescent="0.25">
      <c r="A488" s="21"/>
      <c r="B488" s="238"/>
      <c r="C488" s="239"/>
      <c r="D488" s="239"/>
      <c r="E488" s="239"/>
      <c r="F488" s="240"/>
      <c r="G488" s="239"/>
      <c r="H488" s="241"/>
      <c r="I488" s="21"/>
      <c r="L488" s="68" t="str">
        <f t="shared" si="69"/>
        <v/>
      </c>
      <c r="N488" s="71" t="str">
        <f>IF($L488="", "", IFERROR(INDEX('Intro &amp; Setup'!$J$23:$J$32, MATCH($L488, 'Intro &amp; Setup'!$B$23:$B$32, 0)), ""))</f>
        <v/>
      </c>
      <c r="O488" s="71" t="str">
        <f>IF($L488="", "", IFERROR(INDEX('Intro &amp; Setup'!$N$23:$N$32, MATCH($L488, 'Intro &amp; Setup'!$B$23:$B$32, 0)), ""))</f>
        <v/>
      </c>
      <c r="Q488" s="63" t="str">
        <f>IF($H488="", "", SUM($H$11:$H488))</f>
        <v/>
      </c>
      <c r="R488" s="28" t="str">
        <f>IF($L488="", "", SUMIF($L$11:$L488, $L488, $H$11:$H488))</f>
        <v/>
      </c>
      <c r="S488" s="27" t="str">
        <f>IF('Intro &amp; Setup'!$BM$13='Intro &amp; Setup'!$BM$12, $R488, $Q488)</f>
        <v/>
      </c>
      <c r="T488" s="28" t="str">
        <f t="shared" si="63"/>
        <v/>
      </c>
      <c r="U488" s="8" t="str">
        <f t="shared" si="64"/>
        <v/>
      </c>
      <c r="V488" s="28" t="str">
        <f>IF($T488="", "", $T488-SUM($V$11:$V487))</f>
        <v/>
      </c>
      <c r="W488" s="28" t="str">
        <f>IF($U488="", "", $U488-SUM($W$11:$W487))</f>
        <v/>
      </c>
      <c r="X488" s="28" t="str">
        <f t="shared" si="65"/>
        <v/>
      </c>
      <c r="Y488" s="34" t="str">
        <f t="shared" si="70"/>
        <v/>
      </c>
      <c r="Z488" s="35" t="str">
        <f t="shared" si="71"/>
        <v/>
      </c>
      <c r="AA488" s="36" t="str">
        <f t="shared" si="66"/>
        <v/>
      </c>
      <c r="AC488" s="41" t="str">
        <f>IF($B488="", "", IF(OR($B488&lt;'Intro &amp; Setup'!$BM$3, $B488&gt;'Intro &amp; Setup'!$BM$5), "X", ""))</f>
        <v/>
      </c>
      <c r="AE488" s="41" t="str">
        <f t="shared" si="67"/>
        <v/>
      </c>
      <c r="AG488" s="41" t="str">
        <f>IF($F488="", "", IF(COUNTIF('Intro &amp; Setup'!$T$17:$T$26, $F488)=0, "X", ""))</f>
        <v/>
      </c>
      <c r="AI488" s="41" t="str">
        <f t="shared" si="68"/>
        <v/>
      </c>
    </row>
    <row r="489" spans="1:35" x14ac:dyDescent="0.25">
      <c r="A489" s="21"/>
      <c r="B489" s="238"/>
      <c r="C489" s="239"/>
      <c r="D489" s="239"/>
      <c r="E489" s="239"/>
      <c r="F489" s="240"/>
      <c r="G489" s="239"/>
      <c r="H489" s="241"/>
      <c r="I489" s="21"/>
      <c r="L489" s="68" t="str">
        <f t="shared" si="69"/>
        <v/>
      </c>
      <c r="N489" s="71" t="str">
        <f>IF($L489="", "", IFERROR(INDEX('Intro &amp; Setup'!$J$23:$J$32, MATCH($L489, 'Intro &amp; Setup'!$B$23:$B$32, 0)), ""))</f>
        <v/>
      </c>
      <c r="O489" s="71" t="str">
        <f>IF($L489="", "", IFERROR(INDEX('Intro &amp; Setup'!$N$23:$N$32, MATCH($L489, 'Intro &amp; Setup'!$B$23:$B$32, 0)), ""))</f>
        <v/>
      </c>
      <c r="Q489" s="63" t="str">
        <f>IF($H489="", "", SUM($H$11:$H489))</f>
        <v/>
      </c>
      <c r="R489" s="28" t="str">
        <f>IF($L489="", "", SUMIF($L$11:$L489, $L489, $H$11:$H489))</f>
        <v/>
      </c>
      <c r="S489" s="27" t="str">
        <f>IF('Intro &amp; Setup'!$BM$13='Intro &amp; Setup'!$BM$12, $R489, $Q489)</f>
        <v/>
      </c>
      <c r="T489" s="28" t="str">
        <f t="shared" si="63"/>
        <v/>
      </c>
      <c r="U489" s="8" t="str">
        <f t="shared" si="64"/>
        <v/>
      </c>
      <c r="V489" s="28" t="str">
        <f>IF($T489="", "", $T489-SUM($V$11:$V488))</f>
        <v/>
      </c>
      <c r="W489" s="28" t="str">
        <f>IF($U489="", "", $U489-SUM($W$11:$W488))</f>
        <v/>
      </c>
      <c r="X489" s="28" t="str">
        <f t="shared" si="65"/>
        <v/>
      </c>
      <c r="Y489" s="34" t="str">
        <f t="shared" si="70"/>
        <v/>
      </c>
      <c r="Z489" s="35" t="str">
        <f t="shared" si="71"/>
        <v/>
      </c>
      <c r="AA489" s="36" t="str">
        <f t="shared" si="66"/>
        <v/>
      </c>
      <c r="AC489" s="41" t="str">
        <f>IF($B489="", "", IF(OR($B489&lt;'Intro &amp; Setup'!$BM$3, $B489&gt;'Intro &amp; Setup'!$BM$5), "X", ""))</f>
        <v/>
      </c>
      <c r="AE489" s="41" t="str">
        <f t="shared" si="67"/>
        <v/>
      </c>
      <c r="AG489" s="41" t="str">
        <f>IF($F489="", "", IF(COUNTIF('Intro &amp; Setup'!$T$17:$T$26, $F489)=0, "X", ""))</f>
        <v/>
      </c>
      <c r="AI489" s="41" t="str">
        <f t="shared" si="68"/>
        <v/>
      </c>
    </row>
    <row r="490" spans="1:35" x14ac:dyDescent="0.25">
      <c r="A490" s="21"/>
      <c r="B490" s="238"/>
      <c r="C490" s="239"/>
      <c r="D490" s="239"/>
      <c r="E490" s="239"/>
      <c r="F490" s="240"/>
      <c r="G490" s="239"/>
      <c r="H490" s="241"/>
      <c r="I490" s="21"/>
      <c r="L490" s="68" t="str">
        <f t="shared" si="69"/>
        <v/>
      </c>
      <c r="N490" s="71" t="str">
        <f>IF($L490="", "", IFERROR(INDEX('Intro &amp; Setup'!$J$23:$J$32, MATCH($L490, 'Intro &amp; Setup'!$B$23:$B$32, 0)), ""))</f>
        <v/>
      </c>
      <c r="O490" s="71" t="str">
        <f>IF($L490="", "", IFERROR(INDEX('Intro &amp; Setup'!$N$23:$N$32, MATCH($L490, 'Intro &amp; Setup'!$B$23:$B$32, 0)), ""))</f>
        <v/>
      </c>
      <c r="Q490" s="63" t="str">
        <f>IF($H490="", "", SUM($H$11:$H490))</f>
        <v/>
      </c>
      <c r="R490" s="28" t="str">
        <f>IF($L490="", "", SUMIF($L$11:$L490, $L490, $H$11:$H490))</f>
        <v/>
      </c>
      <c r="S490" s="27" t="str">
        <f>IF('Intro &amp; Setup'!$BM$13='Intro &amp; Setup'!$BM$12, $R490, $Q490)</f>
        <v/>
      </c>
      <c r="T490" s="28" t="str">
        <f t="shared" si="63"/>
        <v/>
      </c>
      <c r="U490" s="8" t="str">
        <f t="shared" si="64"/>
        <v/>
      </c>
      <c r="V490" s="28" t="str">
        <f>IF($T490="", "", $T490-SUM($V$11:$V489))</f>
        <v/>
      </c>
      <c r="W490" s="28" t="str">
        <f>IF($U490="", "", $U490-SUM($W$11:$W489))</f>
        <v/>
      </c>
      <c r="X490" s="28" t="str">
        <f t="shared" si="65"/>
        <v/>
      </c>
      <c r="Y490" s="34" t="str">
        <f t="shared" si="70"/>
        <v/>
      </c>
      <c r="Z490" s="35" t="str">
        <f t="shared" si="71"/>
        <v/>
      </c>
      <c r="AA490" s="36" t="str">
        <f t="shared" si="66"/>
        <v/>
      </c>
      <c r="AC490" s="41" t="str">
        <f>IF($B490="", "", IF(OR($B490&lt;'Intro &amp; Setup'!$BM$3, $B490&gt;'Intro &amp; Setup'!$BM$5), "X", ""))</f>
        <v/>
      </c>
      <c r="AE490" s="41" t="str">
        <f t="shared" si="67"/>
        <v/>
      </c>
      <c r="AG490" s="41" t="str">
        <f>IF($F490="", "", IF(COUNTIF('Intro &amp; Setup'!$T$17:$T$26, $F490)=0, "X", ""))</f>
        <v/>
      </c>
      <c r="AI490" s="41" t="str">
        <f t="shared" si="68"/>
        <v/>
      </c>
    </row>
    <row r="491" spans="1:35" x14ac:dyDescent="0.25">
      <c r="A491" s="21"/>
      <c r="B491" s="238"/>
      <c r="C491" s="239"/>
      <c r="D491" s="239"/>
      <c r="E491" s="239"/>
      <c r="F491" s="240"/>
      <c r="G491" s="239"/>
      <c r="H491" s="241"/>
      <c r="I491" s="21"/>
      <c r="L491" s="68" t="str">
        <f t="shared" si="69"/>
        <v/>
      </c>
      <c r="N491" s="71" t="str">
        <f>IF($L491="", "", IFERROR(INDEX('Intro &amp; Setup'!$J$23:$J$32, MATCH($L491, 'Intro &amp; Setup'!$B$23:$B$32, 0)), ""))</f>
        <v/>
      </c>
      <c r="O491" s="71" t="str">
        <f>IF($L491="", "", IFERROR(INDEX('Intro &amp; Setup'!$N$23:$N$32, MATCH($L491, 'Intro &amp; Setup'!$B$23:$B$32, 0)), ""))</f>
        <v/>
      </c>
      <c r="Q491" s="63" t="str">
        <f>IF($H491="", "", SUM($H$11:$H491))</f>
        <v/>
      </c>
      <c r="R491" s="28" t="str">
        <f>IF($L491="", "", SUMIF($L$11:$L491, $L491, $H$11:$H491))</f>
        <v/>
      </c>
      <c r="S491" s="27" t="str">
        <f>IF('Intro &amp; Setup'!$BM$13='Intro &amp; Setup'!$BM$12, $R491, $Q491)</f>
        <v/>
      </c>
      <c r="T491" s="28" t="str">
        <f t="shared" si="63"/>
        <v/>
      </c>
      <c r="U491" s="8" t="str">
        <f t="shared" si="64"/>
        <v/>
      </c>
      <c r="V491" s="28" t="str">
        <f>IF($T491="", "", $T491-SUM($V$11:$V490))</f>
        <v/>
      </c>
      <c r="W491" s="28" t="str">
        <f>IF($U491="", "", $U491-SUM($W$11:$W490))</f>
        <v/>
      </c>
      <c r="X491" s="28" t="str">
        <f t="shared" si="65"/>
        <v/>
      </c>
      <c r="Y491" s="34" t="str">
        <f t="shared" si="70"/>
        <v/>
      </c>
      <c r="Z491" s="35" t="str">
        <f t="shared" si="71"/>
        <v/>
      </c>
      <c r="AA491" s="36" t="str">
        <f t="shared" si="66"/>
        <v/>
      </c>
      <c r="AC491" s="41" t="str">
        <f>IF($B491="", "", IF(OR($B491&lt;'Intro &amp; Setup'!$BM$3, $B491&gt;'Intro &amp; Setup'!$BM$5), "X", ""))</f>
        <v/>
      </c>
      <c r="AE491" s="41" t="str">
        <f t="shared" si="67"/>
        <v/>
      </c>
      <c r="AG491" s="41" t="str">
        <f>IF($F491="", "", IF(COUNTIF('Intro &amp; Setup'!$T$17:$T$26, $F491)=0, "X", ""))</f>
        <v/>
      </c>
      <c r="AI491" s="41" t="str">
        <f t="shared" si="68"/>
        <v/>
      </c>
    </row>
    <row r="492" spans="1:35" x14ac:dyDescent="0.25">
      <c r="A492" s="21"/>
      <c r="B492" s="238"/>
      <c r="C492" s="239"/>
      <c r="D492" s="239"/>
      <c r="E492" s="239"/>
      <c r="F492" s="240"/>
      <c r="G492" s="239"/>
      <c r="H492" s="241"/>
      <c r="I492" s="21"/>
      <c r="L492" s="68" t="str">
        <f t="shared" si="69"/>
        <v/>
      </c>
      <c r="N492" s="71" t="str">
        <f>IF($L492="", "", IFERROR(INDEX('Intro &amp; Setup'!$J$23:$J$32, MATCH($L492, 'Intro &amp; Setup'!$B$23:$B$32, 0)), ""))</f>
        <v/>
      </c>
      <c r="O492" s="71" t="str">
        <f>IF($L492="", "", IFERROR(INDEX('Intro &amp; Setup'!$N$23:$N$32, MATCH($L492, 'Intro &amp; Setup'!$B$23:$B$32, 0)), ""))</f>
        <v/>
      </c>
      <c r="Q492" s="63" t="str">
        <f>IF($H492="", "", SUM($H$11:$H492))</f>
        <v/>
      </c>
      <c r="R492" s="28" t="str">
        <f>IF($L492="", "", SUMIF($L$11:$L492, $L492, $H$11:$H492))</f>
        <v/>
      </c>
      <c r="S492" s="27" t="str">
        <f>IF('Intro &amp; Setup'!$BM$13='Intro &amp; Setup'!$BM$12, $R492, $Q492)</f>
        <v/>
      </c>
      <c r="T492" s="28" t="str">
        <f t="shared" si="63"/>
        <v/>
      </c>
      <c r="U492" s="8" t="str">
        <f t="shared" si="64"/>
        <v/>
      </c>
      <c r="V492" s="28" t="str">
        <f>IF($T492="", "", $T492-SUM($V$11:$V491))</f>
        <v/>
      </c>
      <c r="W492" s="28" t="str">
        <f>IF($U492="", "", $U492-SUM($W$11:$W491))</f>
        <v/>
      </c>
      <c r="X492" s="28" t="str">
        <f t="shared" si="65"/>
        <v/>
      </c>
      <c r="Y492" s="34" t="str">
        <f t="shared" si="70"/>
        <v/>
      </c>
      <c r="Z492" s="35" t="str">
        <f t="shared" si="71"/>
        <v/>
      </c>
      <c r="AA492" s="36" t="str">
        <f t="shared" si="66"/>
        <v/>
      </c>
      <c r="AC492" s="41" t="str">
        <f>IF($B492="", "", IF(OR($B492&lt;'Intro &amp; Setup'!$BM$3, $B492&gt;'Intro &amp; Setup'!$BM$5), "X", ""))</f>
        <v/>
      </c>
      <c r="AE492" s="41" t="str">
        <f t="shared" si="67"/>
        <v/>
      </c>
      <c r="AG492" s="41" t="str">
        <f>IF($F492="", "", IF(COUNTIF('Intro &amp; Setup'!$T$17:$T$26, $F492)=0, "X", ""))</f>
        <v/>
      </c>
      <c r="AI492" s="41" t="str">
        <f t="shared" si="68"/>
        <v/>
      </c>
    </row>
    <row r="493" spans="1:35" x14ac:dyDescent="0.25">
      <c r="A493" s="21"/>
      <c r="B493" s="238"/>
      <c r="C493" s="239"/>
      <c r="D493" s="239"/>
      <c r="E493" s="239"/>
      <c r="F493" s="240"/>
      <c r="G493" s="239"/>
      <c r="H493" s="241"/>
      <c r="I493" s="21"/>
      <c r="L493" s="68" t="str">
        <f t="shared" si="69"/>
        <v/>
      </c>
      <c r="N493" s="71" t="str">
        <f>IF($L493="", "", IFERROR(INDEX('Intro &amp; Setup'!$J$23:$J$32, MATCH($L493, 'Intro &amp; Setup'!$B$23:$B$32, 0)), ""))</f>
        <v/>
      </c>
      <c r="O493" s="71" t="str">
        <f>IF($L493="", "", IFERROR(INDEX('Intro &amp; Setup'!$N$23:$N$32, MATCH($L493, 'Intro &amp; Setup'!$B$23:$B$32, 0)), ""))</f>
        <v/>
      </c>
      <c r="Q493" s="63" t="str">
        <f>IF($H493="", "", SUM($H$11:$H493))</f>
        <v/>
      </c>
      <c r="R493" s="28" t="str">
        <f>IF($L493="", "", SUMIF($L$11:$L493, $L493, $H$11:$H493))</f>
        <v/>
      </c>
      <c r="S493" s="27" t="str">
        <f>IF('Intro &amp; Setup'!$BM$13='Intro &amp; Setup'!$BM$12, $R493, $Q493)</f>
        <v/>
      </c>
      <c r="T493" s="28" t="str">
        <f t="shared" si="63"/>
        <v/>
      </c>
      <c r="U493" s="8" t="str">
        <f t="shared" si="64"/>
        <v/>
      </c>
      <c r="V493" s="28" t="str">
        <f>IF($T493="", "", $T493-SUM($V$11:$V492))</f>
        <v/>
      </c>
      <c r="W493" s="28" t="str">
        <f>IF($U493="", "", $U493-SUM($W$11:$W492))</f>
        <v/>
      </c>
      <c r="X493" s="28" t="str">
        <f t="shared" si="65"/>
        <v/>
      </c>
      <c r="Y493" s="34" t="str">
        <f t="shared" si="70"/>
        <v/>
      </c>
      <c r="Z493" s="35" t="str">
        <f t="shared" si="71"/>
        <v/>
      </c>
      <c r="AA493" s="36" t="str">
        <f t="shared" si="66"/>
        <v/>
      </c>
      <c r="AC493" s="41" t="str">
        <f>IF($B493="", "", IF(OR($B493&lt;'Intro &amp; Setup'!$BM$3, $B493&gt;'Intro &amp; Setup'!$BM$5), "X", ""))</f>
        <v/>
      </c>
      <c r="AE493" s="41" t="str">
        <f t="shared" si="67"/>
        <v/>
      </c>
      <c r="AG493" s="41" t="str">
        <f>IF($F493="", "", IF(COUNTIF('Intro &amp; Setup'!$T$17:$T$26, $F493)=0, "X", ""))</f>
        <v/>
      </c>
      <c r="AI493" s="41" t="str">
        <f t="shared" si="68"/>
        <v/>
      </c>
    </row>
    <row r="494" spans="1:35" x14ac:dyDescent="0.25">
      <c r="A494" s="21"/>
      <c r="B494" s="238"/>
      <c r="C494" s="239"/>
      <c r="D494" s="239"/>
      <c r="E494" s="239"/>
      <c r="F494" s="240"/>
      <c r="G494" s="239"/>
      <c r="H494" s="241"/>
      <c r="I494" s="21"/>
      <c r="L494" s="68" t="str">
        <f t="shared" si="69"/>
        <v/>
      </c>
      <c r="N494" s="71" t="str">
        <f>IF($L494="", "", IFERROR(INDEX('Intro &amp; Setup'!$J$23:$J$32, MATCH($L494, 'Intro &amp; Setup'!$B$23:$B$32, 0)), ""))</f>
        <v/>
      </c>
      <c r="O494" s="71" t="str">
        <f>IF($L494="", "", IFERROR(INDEX('Intro &amp; Setup'!$N$23:$N$32, MATCH($L494, 'Intro &amp; Setup'!$B$23:$B$32, 0)), ""))</f>
        <v/>
      </c>
      <c r="Q494" s="63" t="str">
        <f>IF($H494="", "", SUM($H$11:$H494))</f>
        <v/>
      </c>
      <c r="R494" s="28" t="str">
        <f>IF($L494="", "", SUMIF($L$11:$L494, $L494, $H$11:$H494))</f>
        <v/>
      </c>
      <c r="S494" s="27" t="str">
        <f>IF('Intro &amp; Setup'!$BM$13='Intro &amp; Setup'!$BM$12, $R494, $Q494)</f>
        <v/>
      </c>
      <c r="T494" s="28" t="str">
        <f t="shared" si="63"/>
        <v/>
      </c>
      <c r="U494" s="8" t="str">
        <f t="shared" si="64"/>
        <v/>
      </c>
      <c r="V494" s="28" t="str">
        <f>IF($T494="", "", $T494-SUM($V$11:$V493))</f>
        <v/>
      </c>
      <c r="W494" s="28" t="str">
        <f>IF($U494="", "", $U494-SUM($W$11:$W493))</f>
        <v/>
      </c>
      <c r="X494" s="28" t="str">
        <f t="shared" si="65"/>
        <v/>
      </c>
      <c r="Y494" s="34" t="str">
        <f t="shared" si="70"/>
        <v/>
      </c>
      <c r="Z494" s="35" t="str">
        <f t="shared" si="71"/>
        <v/>
      </c>
      <c r="AA494" s="36" t="str">
        <f t="shared" si="66"/>
        <v/>
      </c>
      <c r="AC494" s="41" t="str">
        <f>IF($B494="", "", IF(OR($B494&lt;'Intro &amp; Setup'!$BM$3, $B494&gt;'Intro &amp; Setup'!$BM$5), "X", ""))</f>
        <v/>
      </c>
      <c r="AE494" s="41" t="str">
        <f t="shared" si="67"/>
        <v/>
      </c>
      <c r="AG494" s="41" t="str">
        <f>IF($F494="", "", IF(COUNTIF('Intro &amp; Setup'!$T$17:$T$26, $F494)=0, "X", ""))</f>
        <v/>
      </c>
      <c r="AI494" s="41" t="str">
        <f t="shared" si="68"/>
        <v/>
      </c>
    </row>
    <row r="495" spans="1:35" x14ac:dyDescent="0.25">
      <c r="A495" s="21"/>
      <c r="B495" s="238"/>
      <c r="C495" s="239"/>
      <c r="D495" s="239"/>
      <c r="E495" s="239"/>
      <c r="F495" s="240"/>
      <c r="G495" s="239"/>
      <c r="H495" s="241"/>
      <c r="I495" s="21"/>
      <c r="L495" s="68" t="str">
        <f t="shared" si="69"/>
        <v/>
      </c>
      <c r="N495" s="71" t="str">
        <f>IF($L495="", "", IFERROR(INDEX('Intro &amp; Setup'!$J$23:$J$32, MATCH($L495, 'Intro &amp; Setup'!$B$23:$B$32, 0)), ""))</f>
        <v/>
      </c>
      <c r="O495" s="71" t="str">
        <f>IF($L495="", "", IFERROR(INDEX('Intro &amp; Setup'!$N$23:$N$32, MATCH($L495, 'Intro &amp; Setup'!$B$23:$B$32, 0)), ""))</f>
        <v/>
      </c>
      <c r="Q495" s="63" t="str">
        <f>IF($H495="", "", SUM($H$11:$H495))</f>
        <v/>
      </c>
      <c r="R495" s="28" t="str">
        <f>IF($L495="", "", SUMIF($L$11:$L495, $L495, $H$11:$H495))</f>
        <v/>
      </c>
      <c r="S495" s="27" t="str">
        <f>IF('Intro &amp; Setup'!$BM$13='Intro &amp; Setup'!$BM$12, $R495, $Q495)</f>
        <v/>
      </c>
      <c r="T495" s="28" t="str">
        <f t="shared" si="63"/>
        <v/>
      </c>
      <c r="U495" s="8" t="str">
        <f t="shared" si="64"/>
        <v/>
      </c>
      <c r="V495" s="28" t="str">
        <f>IF($T495="", "", $T495-SUM($V$11:$V494))</f>
        <v/>
      </c>
      <c r="W495" s="28" t="str">
        <f>IF($U495="", "", $U495-SUM($W$11:$W494))</f>
        <v/>
      </c>
      <c r="X495" s="28" t="str">
        <f t="shared" si="65"/>
        <v/>
      </c>
      <c r="Y495" s="34" t="str">
        <f t="shared" si="70"/>
        <v/>
      </c>
      <c r="Z495" s="35" t="str">
        <f t="shared" si="71"/>
        <v/>
      </c>
      <c r="AA495" s="36" t="str">
        <f t="shared" si="66"/>
        <v/>
      </c>
      <c r="AC495" s="41" t="str">
        <f>IF($B495="", "", IF(OR($B495&lt;'Intro &amp; Setup'!$BM$3, $B495&gt;'Intro &amp; Setup'!$BM$5), "X", ""))</f>
        <v/>
      </c>
      <c r="AE495" s="41" t="str">
        <f t="shared" si="67"/>
        <v/>
      </c>
      <c r="AG495" s="41" t="str">
        <f>IF($F495="", "", IF(COUNTIF('Intro &amp; Setup'!$T$17:$T$26, $F495)=0, "X", ""))</f>
        <v/>
      </c>
      <c r="AI495" s="41" t="str">
        <f t="shared" si="68"/>
        <v/>
      </c>
    </row>
    <row r="496" spans="1:35" x14ac:dyDescent="0.25">
      <c r="A496" s="21"/>
      <c r="B496" s="238"/>
      <c r="C496" s="239"/>
      <c r="D496" s="239"/>
      <c r="E496" s="239"/>
      <c r="F496" s="240"/>
      <c r="G496" s="239"/>
      <c r="H496" s="241"/>
      <c r="I496" s="21"/>
      <c r="L496" s="68" t="str">
        <f t="shared" si="69"/>
        <v/>
      </c>
      <c r="N496" s="71" t="str">
        <f>IF($L496="", "", IFERROR(INDEX('Intro &amp; Setup'!$J$23:$J$32, MATCH($L496, 'Intro &amp; Setup'!$B$23:$B$32, 0)), ""))</f>
        <v/>
      </c>
      <c r="O496" s="71" t="str">
        <f>IF($L496="", "", IFERROR(INDEX('Intro &amp; Setup'!$N$23:$N$32, MATCH($L496, 'Intro &amp; Setup'!$B$23:$B$32, 0)), ""))</f>
        <v/>
      </c>
      <c r="Q496" s="63" t="str">
        <f>IF($H496="", "", SUM($H$11:$H496))</f>
        <v/>
      </c>
      <c r="R496" s="28" t="str">
        <f>IF($L496="", "", SUMIF($L$11:$L496, $L496, $H$11:$H496))</f>
        <v/>
      </c>
      <c r="S496" s="27" t="str">
        <f>IF('Intro &amp; Setup'!$BM$13='Intro &amp; Setup'!$BM$12, $R496, $Q496)</f>
        <v/>
      </c>
      <c r="T496" s="28" t="str">
        <f t="shared" si="63"/>
        <v/>
      </c>
      <c r="U496" s="8" t="str">
        <f t="shared" si="64"/>
        <v/>
      </c>
      <c r="V496" s="28" t="str">
        <f>IF($T496="", "", $T496-SUM($V$11:$V495))</f>
        <v/>
      </c>
      <c r="W496" s="28" t="str">
        <f>IF($U496="", "", $U496-SUM($W$11:$W495))</f>
        <v/>
      </c>
      <c r="X496" s="28" t="str">
        <f t="shared" si="65"/>
        <v/>
      </c>
      <c r="Y496" s="34" t="str">
        <f t="shared" si="70"/>
        <v/>
      </c>
      <c r="Z496" s="35" t="str">
        <f t="shared" si="71"/>
        <v/>
      </c>
      <c r="AA496" s="36" t="str">
        <f t="shared" si="66"/>
        <v/>
      </c>
      <c r="AC496" s="41" t="str">
        <f>IF($B496="", "", IF(OR($B496&lt;'Intro &amp; Setup'!$BM$3, $B496&gt;'Intro &amp; Setup'!$BM$5), "X", ""))</f>
        <v/>
      </c>
      <c r="AE496" s="41" t="str">
        <f t="shared" si="67"/>
        <v/>
      </c>
      <c r="AG496" s="41" t="str">
        <f>IF($F496="", "", IF(COUNTIF('Intro &amp; Setup'!$T$17:$T$26, $F496)=0, "X", ""))</f>
        <v/>
      </c>
      <c r="AI496" s="41" t="str">
        <f t="shared" si="68"/>
        <v/>
      </c>
    </row>
    <row r="497" spans="1:35" x14ac:dyDescent="0.25">
      <c r="A497" s="21"/>
      <c r="B497" s="238"/>
      <c r="C497" s="239"/>
      <c r="D497" s="239"/>
      <c r="E497" s="239"/>
      <c r="F497" s="240"/>
      <c r="G497" s="239"/>
      <c r="H497" s="241"/>
      <c r="I497" s="21"/>
      <c r="L497" s="68" t="str">
        <f t="shared" si="69"/>
        <v/>
      </c>
      <c r="N497" s="71" t="str">
        <f>IF($L497="", "", IFERROR(INDEX('Intro &amp; Setup'!$J$23:$J$32, MATCH($L497, 'Intro &amp; Setup'!$B$23:$B$32, 0)), ""))</f>
        <v/>
      </c>
      <c r="O497" s="71" t="str">
        <f>IF($L497="", "", IFERROR(INDEX('Intro &amp; Setup'!$N$23:$N$32, MATCH($L497, 'Intro &amp; Setup'!$B$23:$B$32, 0)), ""))</f>
        <v/>
      </c>
      <c r="Q497" s="63" t="str">
        <f>IF($H497="", "", SUM($H$11:$H497))</f>
        <v/>
      </c>
      <c r="R497" s="28" t="str">
        <f>IF($L497="", "", SUMIF($L$11:$L497, $L497, $H$11:$H497))</f>
        <v/>
      </c>
      <c r="S497" s="27" t="str">
        <f>IF('Intro &amp; Setup'!$BM$13='Intro &amp; Setup'!$BM$12, $R497, $Q497)</f>
        <v/>
      </c>
      <c r="T497" s="28" t="str">
        <f t="shared" si="63"/>
        <v/>
      </c>
      <c r="U497" s="8" t="str">
        <f t="shared" si="64"/>
        <v/>
      </c>
      <c r="V497" s="28" t="str">
        <f>IF($T497="", "", $T497-SUM($V$11:$V496))</f>
        <v/>
      </c>
      <c r="W497" s="28" t="str">
        <f>IF($U497="", "", $U497-SUM($W$11:$W496))</f>
        <v/>
      </c>
      <c r="X497" s="28" t="str">
        <f t="shared" si="65"/>
        <v/>
      </c>
      <c r="Y497" s="34" t="str">
        <f t="shared" si="70"/>
        <v/>
      </c>
      <c r="Z497" s="35" t="str">
        <f t="shared" si="71"/>
        <v/>
      </c>
      <c r="AA497" s="36" t="str">
        <f t="shared" si="66"/>
        <v/>
      </c>
      <c r="AC497" s="41" t="str">
        <f>IF($B497="", "", IF(OR($B497&lt;'Intro &amp; Setup'!$BM$3, $B497&gt;'Intro &amp; Setup'!$BM$5), "X", ""))</f>
        <v/>
      </c>
      <c r="AE497" s="41" t="str">
        <f t="shared" si="67"/>
        <v/>
      </c>
      <c r="AG497" s="41" t="str">
        <f>IF($F497="", "", IF(COUNTIF('Intro &amp; Setup'!$T$17:$T$26, $F497)=0, "X", ""))</f>
        <v/>
      </c>
      <c r="AI497" s="41" t="str">
        <f t="shared" si="68"/>
        <v/>
      </c>
    </row>
    <row r="498" spans="1:35" x14ac:dyDescent="0.25">
      <c r="A498" s="21"/>
      <c r="B498" s="238"/>
      <c r="C498" s="239"/>
      <c r="D498" s="239"/>
      <c r="E498" s="239"/>
      <c r="F498" s="240"/>
      <c r="G498" s="239"/>
      <c r="H498" s="241"/>
      <c r="I498" s="21"/>
      <c r="L498" s="68" t="str">
        <f t="shared" si="69"/>
        <v/>
      </c>
      <c r="N498" s="71" t="str">
        <f>IF($L498="", "", IFERROR(INDEX('Intro &amp; Setup'!$J$23:$J$32, MATCH($L498, 'Intro &amp; Setup'!$B$23:$B$32, 0)), ""))</f>
        <v/>
      </c>
      <c r="O498" s="71" t="str">
        <f>IF($L498="", "", IFERROR(INDEX('Intro &amp; Setup'!$N$23:$N$32, MATCH($L498, 'Intro &amp; Setup'!$B$23:$B$32, 0)), ""))</f>
        <v/>
      </c>
      <c r="Q498" s="63" t="str">
        <f>IF($H498="", "", SUM($H$11:$H498))</f>
        <v/>
      </c>
      <c r="R498" s="28" t="str">
        <f>IF($L498="", "", SUMIF($L$11:$L498, $L498, $H$11:$H498))</f>
        <v/>
      </c>
      <c r="S498" s="27" t="str">
        <f>IF('Intro &amp; Setup'!$BM$13='Intro &amp; Setup'!$BM$12, $R498, $Q498)</f>
        <v/>
      </c>
      <c r="T498" s="28" t="str">
        <f t="shared" si="63"/>
        <v/>
      </c>
      <c r="U498" s="8" t="str">
        <f t="shared" si="64"/>
        <v/>
      </c>
      <c r="V498" s="28" t="str">
        <f>IF($T498="", "", $T498-SUM($V$11:$V497))</f>
        <v/>
      </c>
      <c r="W498" s="28" t="str">
        <f>IF($U498="", "", $U498-SUM($W$11:$W497))</f>
        <v/>
      </c>
      <c r="X498" s="28" t="str">
        <f t="shared" si="65"/>
        <v/>
      </c>
      <c r="Y498" s="34" t="str">
        <f t="shared" si="70"/>
        <v/>
      </c>
      <c r="Z498" s="35" t="str">
        <f t="shared" si="71"/>
        <v/>
      </c>
      <c r="AA498" s="36" t="str">
        <f t="shared" si="66"/>
        <v/>
      </c>
      <c r="AC498" s="41" t="str">
        <f>IF($B498="", "", IF(OR($B498&lt;'Intro &amp; Setup'!$BM$3, $B498&gt;'Intro &amp; Setup'!$BM$5), "X", ""))</f>
        <v/>
      </c>
      <c r="AE498" s="41" t="str">
        <f t="shared" si="67"/>
        <v/>
      </c>
      <c r="AG498" s="41" t="str">
        <f>IF($F498="", "", IF(COUNTIF('Intro &amp; Setup'!$T$17:$T$26, $F498)=0, "X", ""))</f>
        <v/>
      </c>
      <c r="AI498" s="41" t="str">
        <f t="shared" si="68"/>
        <v/>
      </c>
    </row>
    <row r="499" spans="1:35" x14ac:dyDescent="0.25">
      <c r="A499" s="21"/>
      <c r="B499" s="238"/>
      <c r="C499" s="239"/>
      <c r="D499" s="239"/>
      <c r="E499" s="239"/>
      <c r="F499" s="240"/>
      <c r="G499" s="239"/>
      <c r="H499" s="241"/>
      <c r="I499" s="21"/>
      <c r="L499" s="68" t="str">
        <f t="shared" si="69"/>
        <v/>
      </c>
      <c r="N499" s="71" t="str">
        <f>IF($L499="", "", IFERROR(INDEX('Intro &amp; Setup'!$J$23:$J$32, MATCH($L499, 'Intro &amp; Setup'!$B$23:$B$32, 0)), ""))</f>
        <v/>
      </c>
      <c r="O499" s="71" t="str">
        <f>IF($L499="", "", IFERROR(INDEX('Intro &amp; Setup'!$N$23:$N$32, MATCH($L499, 'Intro &amp; Setup'!$B$23:$B$32, 0)), ""))</f>
        <v/>
      </c>
      <c r="Q499" s="63" t="str">
        <f>IF($H499="", "", SUM($H$11:$H499))</f>
        <v/>
      </c>
      <c r="R499" s="28" t="str">
        <f>IF($L499="", "", SUMIF($L$11:$L499, $L499, $H$11:$H499))</f>
        <v/>
      </c>
      <c r="S499" s="27" t="str">
        <f>IF('Intro &amp; Setup'!$BM$13='Intro &amp; Setup'!$BM$12, $R499, $Q499)</f>
        <v/>
      </c>
      <c r="T499" s="28" t="str">
        <f t="shared" si="63"/>
        <v/>
      </c>
      <c r="U499" s="8" t="str">
        <f t="shared" si="64"/>
        <v/>
      </c>
      <c r="V499" s="28" t="str">
        <f>IF($T499="", "", $T499-SUM($V$11:$V498))</f>
        <v/>
      </c>
      <c r="W499" s="28" t="str">
        <f>IF($U499="", "", $U499-SUM($W$11:$W498))</f>
        <v/>
      </c>
      <c r="X499" s="28" t="str">
        <f t="shared" si="65"/>
        <v/>
      </c>
      <c r="Y499" s="34" t="str">
        <f t="shared" si="70"/>
        <v/>
      </c>
      <c r="Z499" s="35" t="str">
        <f t="shared" si="71"/>
        <v/>
      </c>
      <c r="AA499" s="36" t="str">
        <f t="shared" si="66"/>
        <v/>
      </c>
      <c r="AC499" s="41" t="str">
        <f>IF($B499="", "", IF(OR($B499&lt;'Intro &amp; Setup'!$BM$3, $B499&gt;'Intro &amp; Setup'!$BM$5), "X", ""))</f>
        <v/>
      </c>
      <c r="AE499" s="41" t="str">
        <f t="shared" si="67"/>
        <v/>
      </c>
      <c r="AG499" s="41" t="str">
        <f>IF($F499="", "", IF(COUNTIF('Intro &amp; Setup'!$T$17:$T$26, $F499)=0, "X", ""))</f>
        <v/>
      </c>
      <c r="AI499" s="41" t="str">
        <f t="shared" si="68"/>
        <v/>
      </c>
    </row>
    <row r="500" spans="1:35" x14ac:dyDescent="0.25">
      <c r="A500" s="21"/>
      <c r="B500" s="238"/>
      <c r="C500" s="239"/>
      <c r="D500" s="239"/>
      <c r="E500" s="239"/>
      <c r="F500" s="240"/>
      <c r="G500" s="239"/>
      <c r="H500" s="241"/>
      <c r="I500" s="21"/>
      <c r="L500" s="68" t="str">
        <f t="shared" si="69"/>
        <v/>
      </c>
      <c r="N500" s="71" t="str">
        <f>IF($L500="", "", IFERROR(INDEX('Intro &amp; Setup'!$J$23:$J$32, MATCH($L500, 'Intro &amp; Setup'!$B$23:$B$32, 0)), ""))</f>
        <v/>
      </c>
      <c r="O500" s="71" t="str">
        <f>IF($L500="", "", IFERROR(INDEX('Intro &amp; Setup'!$N$23:$N$32, MATCH($L500, 'Intro &amp; Setup'!$B$23:$B$32, 0)), ""))</f>
        <v/>
      </c>
      <c r="Q500" s="63" t="str">
        <f>IF($H500="", "", SUM($H$11:$H500))</f>
        <v/>
      </c>
      <c r="R500" s="28" t="str">
        <f>IF($L500="", "", SUMIF($L$11:$L500, $L500, $H$11:$H500))</f>
        <v/>
      </c>
      <c r="S500" s="27" t="str">
        <f>IF('Intro &amp; Setup'!$BM$13='Intro &amp; Setup'!$BM$12, $R500, $Q500)</f>
        <v/>
      </c>
      <c r="T500" s="28" t="str">
        <f t="shared" si="63"/>
        <v/>
      </c>
      <c r="U500" s="8" t="str">
        <f t="shared" si="64"/>
        <v/>
      </c>
      <c r="V500" s="28" t="str">
        <f>IF($T500="", "", $T500-SUM($V$11:$V499))</f>
        <v/>
      </c>
      <c r="W500" s="28" t="str">
        <f>IF($U500="", "", $U500-SUM($W$11:$W499))</f>
        <v/>
      </c>
      <c r="X500" s="28" t="str">
        <f t="shared" si="65"/>
        <v/>
      </c>
      <c r="Y500" s="34" t="str">
        <f t="shared" si="70"/>
        <v/>
      </c>
      <c r="Z500" s="35" t="str">
        <f t="shared" si="71"/>
        <v/>
      </c>
      <c r="AA500" s="36" t="str">
        <f t="shared" si="66"/>
        <v/>
      </c>
      <c r="AC500" s="41" t="str">
        <f>IF($B500="", "", IF(OR($B500&lt;'Intro &amp; Setup'!$BM$3, $B500&gt;'Intro &amp; Setup'!$BM$5), "X", ""))</f>
        <v/>
      </c>
      <c r="AE500" s="41" t="str">
        <f t="shared" si="67"/>
        <v/>
      </c>
      <c r="AG500" s="41" t="str">
        <f>IF($F500="", "", IF(COUNTIF('Intro &amp; Setup'!$T$17:$T$26, $F500)=0, "X", ""))</f>
        <v/>
      </c>
      <c r="AI500" s="41" t="str">
        <f t="shared" si="68"/>
        <v/>
      </c>
    </row>
    <row r="501" spans="1:35" x14ac:dyDescent="0.25">
      <c r="A501" s="21"/>
      <c r="B501" s="238"/>
      <c r="C501" s="239"/>
      <c r="D501" s="239"/>
      <c r="E501" s="239"/>
      <c r="F501" s="240"/>
      <c r="G501" s="239"/>
      <c r="H501" s="241"/>
      <c r="I501" s="21"/>
      <c r="L501" s="68" t="str">
        <f t="shared" si="69"/>
        <v/>
      </c>
      <c r="N501" s="71" t="str">
        <f>IF($L501="", "", IFERROR(INDEX('Intro &amp; Setup'!$J$23:$J$32, MATCH($L501, 'Intro &amp; Setup'!$B$23:$B$32, 0)), ""))</f>
        <v/>
      </c>
      <c r="O501" s="71" t="str">
        <f>IF($L501="", "", IFERROR(INDEX('Intro &amp; Setup'!$N$23:$N$32, MATCH($L501, 'Intro &amp; Setup'!$B$23:$B$32, 0)), ""))</f>
        <v/>
      </c>
      <c r="Q501" s="63" t="str">
        <f>IF($H501="", "", SUM($H$11:$H501))</f>
        <v/>
      </c>
      <c r="R501" s="28" t="str">
        <f>IF($L501="", "", SUMIF($L$11:$L501, $L501, $H$11:$H501))</f>
        <v/>
      </c>
      <c r="S501" s="27" t="str">
        <f>IF('Intro &amp; Setup'!$BM$13='Intro &amp; Setup'!$BM$12, $R501, $Q501)</f>
        <v/>
      </c>
      <c r="T501" s="28" t="str">
        <f t="shared" si="63"/>
        <v/>
      </c>
      <c r="U501" s="8" t="str">
        <f t="shared" si="64"/>
        <v/>
      </c>
      <c r="V501" s="28" t="str">
        <f>IF($T501="", "", $T501-SUM($V$11:$V500))</f>
        <v/>
      </c>
      <c r="W501" s="28" t="str">
        <f>IF($U501="", "", $U501-SUM($W$11:$W500))</f>
        <v/>
      </c>
      <c r="X501" s="28" t="str">
        <f t="shared" si="65"/>
        <v/>
      </c>
      <c r="Y501" s="34" t="str">
        <f t="shared" si="70"/>
        <v/>
      </c>
      <c r="Z501" s="35" t="str">
        <f t="shared" si="71"/>
        <v/>
      </c>
      <c r="AA501" s="36" t="str">
        <f t="shared" si="66"/>
        <v/>
      </c>
      <c r="AC501" s="41" t="str">
        <f>IF($B501="", "", IF(OR($B501&lt;'Intro &amp; Setup'!$BM$3, $B501&gt;'Intro &amp; Setup'!$BM$5), "X", ""))</f>
        <v/>
      </c>
      <c r="AE501" s="41" t="str">
        <f t="shared" si="67"/>
        <v/>
      </c>
      <c r="AG501" s="41" t="str">
        <f>IF($F501="", "", IF(COUNTIF('Intro &amp; Setup'!$T$17:$T$26, $F501)=0, "X", ""))</f>
        <v/>
      </c>
      <c r="AI501" s="41" t="str">
        <f t="shared" si="68"/>
        <v/>
      </c>
    </row>
    <row r="502" spans="1:35" x14ac:dyDescent="0.25">
      <c r="A502" s="21"/>
      <c r="B502" s="238"/>
      <c r="C502" s="239"/>
      <c r="D502" s="239"/>
      <c r="E502" s="239"/>
      <c r="F502" s="240"/>
      <c r="G502" s="239"/>
      <c r="H502" s="241"/>
      <c r="I502" s="21"/>
      <c r="L502" s="68" t="str">
        <f t="shared" si="69"/>
        <v/>
      </c>
      <c r="N502" s="71" t="str">
        <f>IF($L502="", "", IFERROR(INDEX('Intro &amp; Setup'!$J$23:$J$32, MATCH($L502, 'Intro &amp; Setup'!$B$23:$B$32, 0)), ""))</f>
        <v/>
      </c>
      <c r="O502" s="71" t="str">
        <f>IF($L502="", "", IFERROR(INDEX('Intro &amp; Setup'!$N$23:$N$32, MATCH($L502, 'Intro &amp; Setup'!$B$23:$B$32, 0)), ""))</f>
        <v/>
      </c>
      <c r="Q502" s="63" t="str">
        <f>IF($H502="", "", SUM($H$11:$H502))</f>
        <v/>
      </c>
      <c r="R502" s="28" t="str">
        <f>IF($L502="", "", SUMIF($L$11:$L502, $L502, $H$11:$H502))</f>
        <v/>
      </c>
      <c r="S502" s="27" t="str">
        <f>IF('Intro &amp; Setup'!$BM$13='Intro &amp; Setup'!$BM$12, $R502, $Q502)</f>
        <v/>
      </c>
      <c r="T502" s="28" t="str">
        <f t="shared" si="63"/>
        <v/>
      </c>
      <c r="U502" s="8" t="str">
        <f t="shared" si="64"/>
        <v/>
      </c>
      <c r="V502" s="28" t="str">
        <f>IF($T502="", "", $T502-SUM($V$11:$V501))</f>
        <v/>
      </c>
      <c r="W502" s="28" t="str">
        <f>IF($U502="", "", $U502-SUM($W$11:$W501))</f>
        <v/>
      </c>
      <c r="X502" s="28" t="str">
        <f t="shared" si="65"/>
        <v/>
      </c>
      <c r="Y502" s="34" t="str">
        <f t="shared" si="70"/>
        <v/>
      </c>
      <c r="Z502" s="35" t="str">
        <f t="shared" si="71"/>
        <v/>
      </c>
      <c r="AA502" s="36" t="str">
        <f t="shared" si="66"/>
        <v/>
      </c>
      <c r="AC502" s="41" t="str">
        <f>IF($B502="", "", IF(OR($B502&lt;'Intro &amp; Setup'!$BM$3, $B502&gt;'Intro &amp; Setup'!$BM$5), "X", ""))</f>
        <v/>
      </c>
      <c r="AE502" s="41" t="str">
        <f t="shared" si="67"/>
        <v/>
      </c>
      <c r="AG502" s="41" t="str">
        <f>IF($F502="", "", IF(COUNTIF('Intro &amp; Setup'!$T$17:$T$26, $F502)=0, "X", ""))</f>
        <v/>
      </c>
      <c r="AI502" s="41" t="str">
        <f t="shared" si="68"/>
        <v/>
      </c>
    </row>
    <row r="503" spans="1:35" x14ac:dyDescent="0.25">
      <c r="A503" s="21"/>
      <c r="B503" s="238"/>
      <c r="C503" s="239"/>
      <c r="D503" s="239"/>
      <c r="E503" s="239"/>
      <c r="F503" s="240"/>
      <c r="G503" s="239"/>
      <c r="H503" s="241"/>
      <c r="I503" s="21"/>
      <c r="L503" s="68" t="str">
        <f t="shared" si="69"/>
        <v/>
      </c>
      <c r="N503" s="71" t="str">
        <f>IF($L503="", "", IFERROR(INDEX('Intro &amp; Setup'!$J$23:$J$32, MATCH($L503, 'Intro &amp; Setup'!$B$23:$B$32, 0)), ""))</f>
        <v/>
      </c>
      <c r="O503" s="71" t="str">
        <f>IF($L503="", "", IFERROR(INDEX('Intro &amp; Setup'!$N$23:$N$32, MATCH($L503, 'Intro &amp; Setup'!$B$23:$B$32, 0)), ""))</f>
        <v/>
      </c>
      <c r="Q503" s="63" t="str">
        <f>IF($H503="", "", SUM($H$11:$H503))</f>
        <v/>
      </c>
      <c r="R503" s="28" t="str">
        <f>IF($L503="", "", SUMIF($L$11:$L503, $L503, $H$11:$H503))</f>
        <v/>
      </c>
      <c r="S503" s="27" t="str">
        <f>IF('Intro &amp; Setup'!$BM$13='Intro &amp; Setup'!$BM$12, $R503, $Q503)</f>
        <v/>
      </c>
      <c r="T503" s="28" t="str">
        <f t="shared" si="63"/>
        <v/>
      </c>
      <c r="U503" s="8" t="str">
        <f t="shared" si="64"/>
        <v/>
      </c>
      <c r="V503" s="28" t="str">
        <f>IF($T503="", "", $T503-SUM($V$11:$V502))</f>
        <v/>
      </c>
      <c r="W503" s="28" t="str">
        <f>IF($U503="", "", $U503-SUM($W$11:$W502))</f>
        <v/>
      </c>
      <c r="X503" s="28" t="str">
        <f t="shared" si="65"/>
        <v/>
      </c>
      <c r="Y503" s="34" t="str">
        <f t="shared" si="70"/>
        <v/>
      </c>
      <c r="Z503" s="35" t="str">
        <f t="shared" si="71"/>
        <v/>
      </c>
      <c r="AA503" s="36" t="str">
        <f t="shared" si="66"/>
        <v/>
      </c>
      <c r="AC503" s="41" t="str">
        <f>IF($B503="", "", IF(OR($B503&lt;'Intro &amp; Setup'!$BM$3, $B503&gt;'Intro &amp; Setup'!$BM$5), "X", ""))</f>
        <v/>
      </c>
      <c r="AE503" s="41" t="str">
        <f t="shared" si="67"/>
        <v/>
      </c>
      <c r="AG503" s="41" t="str">
        <f>IF($F503="", "", IF(COUNTIF('Intro &amp; Setup'!$T$17:$T$26, $F503)=0, "X", ""))</f>
        <v/>
      </c>
      <c r="AI503" s="41" t="str">
        <f t="shared" si="68"/>
        <v/>
      </c>
    </row>
    <row r="504" spans="1:35" x14ac:dyDescent="0.25">
      <c r="A504" s="21"/>
      <c r="B504" s="238"/>
      <c r="C504" s="239"/>
      <c r="D504" s="239"/>
      <c r="E504" s="239"/>
      <c r="F504" s="240"/>
      <c r="G504" s="239"/>
      <c r="H504" s="241"/>
      <c r="I504" s="21"/>
      <c r="L504" s="68" t="str">
        <f t="shared" si="69"/>
        <v/>
      </c>
      <c r="N504" s="71" t="str">
        <f>IF($L504="", "", IFERROR(INDEX('Intro &amp; Setup'!$J$23:$J$32, MATCH($L504, 'Intro &amp; Setup'!$B$23:$B$32, 0)), ""))</f>
        <v/>
      </c>
      <c r="O504" s="71" t="str">
        <f>IF($L504="", "", IFERROR(INDEX('Intro &amp; Setup'!$N$23:$N$32, MATCH($L504, 'Intro &amp; Setup'!$B$23:$B$32, 0)), ""))</f>
        <v/>
      </c>
      <c r="Q504" s="63" t="str">
        <f>IF($H504="", "", SUM($H$11:$H504))</f>
        <v/>
      </c>
      <c r="R504" s="28" t="str">
        <f>IF($L504="", "", SUMIF($L$11:$L504, $L504, $H$11:$H504))</f>
        <v/>
      </c>
      <c r="S504" s="27" t="str">
        <f>IF('Intro &amp; Setup'!$BM$13='Intro &amp; Setup'!$BM$12, $R504, $Q504)</f>
        <v/>
      </c>
      <c r="T504" s="28" t="str">
        <f t="shared" si="63"/>
        <v/>
      </c>
      <c r="U504" s="8" t="str">
        <f t="shared" si="64"/>
        <v/>
      </c>
      <c r="V504" s="28" t="str">
        <f>IF($T504="", "", $T504-SUM($V$11:$V503))</f>
        <v/>
      </c>
      <c r="W504" s="28" t="str">
        <f>IF($U504="", "", $U504-SUM($W$11:$W503))</f>
        <v/>
      </c>
      <c r="X504" s="28" t="str">
        <f t="shared" si="65"/>
        <v/>
      </c>
      <c r="Y504" s="34" t="str">
        <f t="shared" si="70"/>
        <v/>
      </c>
      <c r="Z504" s="35" t="str">
        <f t="shared" si="71"/>
        <v/>
      </c>
      <c r="AA504" s="36" t="str">
        <f t="shared" si="66"/>
        <v/>
      </c>
      <c r="AC504" s="41" t="str">
        <f>IF($B504="", "", IF(OR($B504&lt;'Intro &amp; Setup'!$BM$3, $B504&gt;'Intro &amp; Setup'!$BM$5), "X", ""))</f>
        <v/>
      </c>
      <c r="AE504" s="41" t="str">
        <f t="shared" si="67"/>
        <v/>
      </c>
      <c r="AG504" s="41" t="str">
        <f>IF($F504="", "", IF(COUNTIF('Intro &amp; Setup'!$T$17:$T$26, $F504)=0, "X", ""))</f>
        <v/>
      </c>
      <c r="AI504" s="41" t="str">
        <f t="shared" si="68"/>
        <v/>
      </c>
    </row>
    <row r="505" spans="1:35" x14ac:dyDescent="0.25">
      <c r="A505" s="21"/>
      <c r="B505" s="238"/>
      <c r="C505" s="239"/>
      <c r="D505" s="239"/>
      <c r="E505" s="239"/>
      <c r="F505" s="240"/>
      <c r="G505" s="239"/>
      <c r="H505" s="241"/>
      <c r="I505" s="21"/>
      <c r="L505" s="68" t="str">
        <f t="shared" si="69"/>
        <v/>
      </c>
      <c r="N505" s="71" t="str">
        <f>IF($L505="", "", IFERROR(INDEX('Intro &amp; Setup'!$J$23:$J$32, MATCH($L505, 'Intro &amp; Setup'!$B$23:$B$32, 0)), ""))</f>
        <v/>
      </c>
      <c r="O505" s="71" t="str">
        <f>IF($L505="", "", IFERROR(INDEX('Intro &amp; Setup'!$N$23:$N$32, MATCH($L505, 'Intro &amp; Setup'!$B$23:$B$32, 0)), ""))</f>
        <v/>
      </c>
      <c r="Q505" s="63" t="str">
        <f>IF($H505="", "", SUM($H$11:$H505))</f>
        <v/>
      </c>
      <c r="R505" s="28" t="str">
        <f>IF($L505="", "", SUMIF($L$11:$L505, $L505, $H$11:$H505))</f>
        <v/>
      </c>
      <c r="S505" s="27" t="str">
        <f>IF('Intro &amp; Setup'!$BM$13='Intro &amp; Setup'!$BM$12, $R505, $Q505)</f>
        <v/>
      </c>
      <c r="T505" s="28" t="str">
        <f t="shared" si="63"/>
        <v/>
      </c>
      <c r="U505" s="8" t="str">
        <f t="shared" si="64"/>
        <v/>
      </c>
      <c r="V505" s="28" t="str">
        <f>IF($T505="", "", $T505-SUM($V$11:$V504))</f>
        <v/>
      </c>
      <c r="W505" s="28" t="str">
        <f>IF($U505="", "", $U505-SUM($W$11:$W504))</f>
        <v/>
      </c>
      <c r="X505" s="28" t="str">
        <f t="shared" si="65"/>
        <v/>
      </c>
      <c r="Y505" s="34" t="str">
        <f t="shared" si="70"/>
        <v/>
      </c>
      <c r="Z505" s="35" t="str">
        <f t="shared" si="71"/>
        <v/>
      </c>
      <c r="AA505" s="36" t="str">
        <f t="shared" si="66"/>
        <v/>
      </c>
      <c r="AC505" s="41" t="str">
        <f>IF($B505="", "", IF(OR($B505&lt;'Intro &amp; Setup'!$BM$3, $B505&gt;'Intro &amp; Setup'!$BM$5), "X", ""))</f>
        <v/>
      </c>
      <c r="AE505" s="41" t="str">
        <f t="shared" si="67"/>
        <v/>
      </c>
      <c r="AG505" s="41" t="str">
        <f>IF($F505="", "", IF(COUNTIF('Intro &amp; Setup'!$T$17:$T$26, $F505)=0, "X", ""))</f>
        <v/>
      </c>
      <c r="AI505" s="41" t="str">
        <f t="shared" si="68"/>
        <v/>
      </c>
    </row>
    <row r="506" spans="1:35" x14ac:dyDescent="0.25">
      <c r="A506" s="21"/>
      <c r="B506" s="238"/>
      <c r="C506" s="239"/>
      <c r="D506" s="239"/>
      <c r="E506" s="239"/>
      <c r="F506" s="240"/>
      <c r="G506" s="239"/>
      <c r="H506" s="241"/>
      <c r="I506" s="21"/>
      <c r="L506" s="68" t="str">
        <f t="shared" si="69"/>
        <v/>
      </c>
      <c r="N506" s="71" t="str">
        <f>IF($L506="", "", IFERROR(INDEX('Intro &amp; Setup'!$J$23:$J$32, MATCH($L506, 'Intro &amp; Setup'!$B$23:$B$32, 0)), ""))</f>
        <v/>
      </c>
      <c r="O506" s="71" t="str">
        <f>IF($L506="", "", IFERROR(INDEX('Intro &amp; Setup'!$N$23:$N$32, MATCH($L506, 'Intro &amp; Setup'!$B$23:$B$32, 0)), ""))</f>
        <v/>
      </c>
      <c r="Q506" s="63" t="str">
        <f>IF($H506="", "", SUM($H$11:$H506))</f>
        <v/>
      </c>
      <c r="R506" s="28" t="str">
        <f>IF($L506="", "", SUMIF($L$11:$L506, $L506, $H$11:$H506))</f>
        <v/>
      </c>
      <c r="S506" s="27" t="str">
        <f>IF('Intro &amp; Setup'!$BM$13='Intro &amp; Setup'!$BM$12, $R506, $Q506)</f>
        <v/>
      </c>
      <c r="T506" s="28" t="str">
        <f t="shared" si="63"/>
        <v/>
      </c>
      <c r="U506" s="8" t="str">
        <f t="shared" si="64"/>
        <v/>
      </c>
      <c r="V506" s="28" t="str">
        <f>IF($T506="", "", $T506-SUM($V$11:$V505))</f>
        <v/>
      </c>
      <c r="W506" s="28" t="str">
        <f>IF($U506="", "", $U506-SUM($W$11:$W505))</f>
        <v/>
      </c>
      <c r="X506" s="28" t="str">
        <f t="shared" si="65"/>
        <v/>
      </c>
      <c r="Y506" s="34" t="str">
        <f t="shared" si="70"/>
        <v/>
      </c>
      <c r="Z506" s="35" t="str">
        <f t="shared" si="71"/>
        <v/>
      </c>
      <c r="AA506" s="36" t="str">
        <f t="shared" si="66"/>
        <v/>
      </c>
      <c r="AC506" s="41" t="str">
        <f>IF($B506="", "", IF(OR($B506&lt;'Intro &amp; Setup'!$BM$3, $B506&gt;'Intro &amp; Setup'!$BM$5), "X", ""))</f>
        <v/>
      </c>
      <c r="AE506" s="41" t="str">
        <f t="shared" si="67"/>
        <v/>
      </c>
      <c r="AG506" s="41" t="str">
        <f>IF($F506="", "", IF(COUNTIF('Intro &amp; Setup'!$T$17:$T$26, $F506)=0, "X", ""))</f>
        <v/>
      </c>
      <c r="AI506" s="41" t="str">
        <f t="shared" si="68"/>
        <v/>
      </c>
    </row>
    <row r="507" spans="1:35" x14ac:dyDescent="0.25">
      <c r="A507" s="21"/>
      <c r="B507" s="238"/>
      <c r="C507" s="239"/>
      <c r="D507" s="239"/>
      <c r="E507" s="239"/>
      <c r="F507" s="240"/>
      <c r="G507" s="239"/>
      <c r="H507" s="241"/>
      <c r="I507" s="21"/>
      <c r="L507" s="68" t="str">
        <f t="shared" si="69"/>
        <v/>
      </c>
      <c r="N507" s="71" t="str">
        <f>IF($L507="", "", IFERROR(INDEX('Intro &amp; Setup'!$J$23:$J$32, MATCH($L507, 'Intro &amp; Setup'!$B$23:$B$32, 0)), ""))</f>
        <v/>
      </c>
      <c r="O507" s="71" t="str">
        <f>IF($L507="", "", IFERROR(INDEX('Intro &amp; Setup'!$N$23:$N$32, MATCH($L507, 'Intro &amp; Setup'!$B$23:$B$32, 0)), ""))</f>
        <v/>
      </c>
      <c r="Q507" s="63" t="str">
        <f>IF($H507="", "", SUM($H$11:$H507))</f>
        <v/>
      </c>
      <c r="R507" s="28" t="str">
        <f>IF($L507="", "", SUMIF($L$11:$L507, $L507, $H$11:$H507))</f>
        <v/>
      </c>
      <c r="S507" s="27" t="str">
        <f>IF('Intro &amp; Setup'!$BM$13='Intro &amp; Setup'!$BM$12, $R507, $Q507)</f>
        <v/>
      </c>
      <c r="T507" s="28" t="str">
        <f t="shared" si="63"/>
        <v/>
      </c>
      <c r="U507" s="8" t="str">
        <f t="shared" si="64"/>
        <v/>
      </c>
      <c r="V507" s="28" t="str">
        <f>IF($T507="", "", $T507-SUM($V$11:$V506))</f>
        <v/>
      </c>
      <c r="W507" s="28" t="str">
        <f>IF($U507="", "", $U507-SUM($W$11:$W506))</f>
        <v/>
      </c>
      <c r="X507" s="28" t="str">
        <f t="shared" si="65"/>
        <v/>
      </c>
      <c r="Y507" s="34" t="str">
        <f t="shared" si="70"/>
        <v/>
      </c>
      <c r="Z507" s="35" t="str">
        <f t="shared" si="71"/>
        <v/>
      </c>
      <c r="AA507" s="36" t="str">
        <f t="shared" si="66"/>
        <v/>
      </c>
      <c r="AC507" s="41" t="str">
        <f>IF($B507="", "", IF(OR($B507&lt;'Intro &amp; Setup'!$BM$3, $B507&gt;'Intro &amp; Setup'!$BM$5), "X", ""))</f>
        <v/>
      </c>
      <c r="AE507" s="41" t="str">
        <f t="shared" si="67"/>
        <v/>
      </c>
      <c r="AG507" s="41" t="str">
        <f>IF($F507="", "", IF(COUNTIF('Intro &amp; Setup'!$T$17:$T$26, $F507)=0, "X", ""))</f>
        <v/>
      </c>
      <c r="AI507" s="41" t="str">
        <f t="shared" si="68"/>
        <v/>
      </c>
    </row>
    <row r="508" spans="1:35" x14ac:dyDescent="0.25">
      <c r="A508" s="21"/>
      <c r="B508" s="238"/>
      <c r="C508" s="239"/>
      <c r="D508" s="239"/>
      <c r="E508" s="239"/>
      <c r="F508" s="240"/>
      <c r="G508" s="239"/>
      <c r="H508" s="241"/>
      <c r="I508" s="21"/>
      <c r="L508" s="68" t="str">
        <f t="shared" si="69"/>
        <v/>
      </c>
      <c r="N508" s="71" t="str">
        <f>IF($L508="", "", IFERROR(INDEX('Intro &amp; Setup'!$J$23:$J$32, MATCH($L508, 'Intro &amp; Setup'!$B$23:$B$32, 0)), ""))</f>
        <v/>
      </c>
      <c r="O508" s="71" t="str">
        <f>IF($L508="", "", IFERROR(INDEX('Intro &amp; Setup'!$N$23:$N$32, MATCH($L508, 'Intro &amp; Setup'!$B$23:$B$32, 0)), ""))</f>
        <v/>
      </c>
      <c r="Q508" s="63" t="str">
        <f>IF($H508="", "", SUM($H$11:$H508))</f>
        <v/>
      </c>
      <c r="R508" s="28" t="str">
        <f>IF($L508="", "", SUMIF($L$11:$L508, $L508, $H$11:$H508))</f>
        <v/>
      </c>
      <c r="S508" s="27" t="str">
        <f>IF('Intro &amp; Setup'!$BM$13='Intro &amp; Setup'!$BM$12, $R508, $Q508)</f>
        <v/>
      </c>
      <c r="T508" s="28" t="str">
        <f t="shared" si="63"/>
        <v/>
      </c>
      <c r="U508" s="8" t="str">
        <f t="shared" si="64"/>
        <v/>
      </c>
      <c r="V508" s="28" t="str">
        <f>IF($T508="", "", $T508-SUM($V$11:$V507))</f>
        <v/>
      </c>
      <c r="W508" s="28" t="str">
        <f>IF($U508="", "", $U508-SUM($W$11:$W507))</f>
        <v/>
      </c>
      <c r="X508" s="28" t="str">
        <f t="shared" si="65"/>
        <v/>
      </c>
      <c r="Y508" s="34" t="str">
        <f t="shared" si="70"/>
        <v/>
      </c>
      <c r="Z508" s="35" t="str">
        <f t="shared" si="71"/>
        <v/>
      </c>
      <c r="AA508" s="36" t="str">
        <f t="shared" si="66"/>
        <v/>
      </c>
      <c r="AC508" s="41" t="str">
        <f>IF($B508="", "", IF(OR($B508&lt;'Intro &amp; Setup'!$BM$3, $B508&gt;'Intro &amp; Setup'!$BM$5), "X", ""))</f>
        <v/>
      </c>
      <c r="AE508" s="41" t="str">
        <f t="shared" si="67"/>
        <v/>
      </c>
      <c r="AG508" s="41" t="str">
        <f>IF($F508="", "", IF(COUNTIF('Intro &amp; Setup'!$T$17:$T$26, $F508)=0, "X", ""))</f>
        <v/>
      </c>
      <c r="AI508" s="41" t="str">
        <f t="shared" si="68"/>
        <v/>
      </c>
    </row>
    <row r="509" spans="1:35" x14ac:dyDescent="0.25">
      <c r="A509" s="21"/>
      <c r="B509" s="238"/>
      <c r="C509" s="239"/>
      <c r="D509" s="239"/>
      <c r="E509" s="239"/>
      <c r="F509" s="240"/>
      <c r="G509" s="239"/>
      <c r="H509" s="241"/>
      <c r="I509" s="21"/>
      <c r="L509" s="68" t="str">
        <f t="shared" si="69"/>
        <v/>
      </c>
      <c r="N509" s="71" t="str">
        <f>IF($L509="", "", IFERROR(INDEX('Intro &amp; Setup'!$J$23:$J$32, MATCH($L509, 'Intro &amp; Setup'!$B$23:$B$32, 0)), ""))</f>
        <v/>
      </c>
      <c r="O509" s="71" t="str">
        <f>IF($L509="", "", IFERROR(INDEX('Intro &amp; Setup'!$N$23:$N$32, MATCH($L509, 'Intro &amp; Setup'!$B$23:$B$32, 0)), ""))</f>
        <v/>
      </c>
      <c r="Q509" s="63" t="str">
        <f>IF($H509="", "", SUM($H$11:$H509))</f>
        <v/>
      </c>
      <c r="R509" s="28" t="str">
        <f>IF($L509="", "", SUMIF($L$11:$L509, $L509, $H$11:$H509))</f>
        <v/>
      </c>
      <c r="S509" s="27" t="str">
        <f>IF('Intro &amp; Setup'!$BM$13='Intro &amp; Setup'!$BM$12, $R509, $Q509)</f>
        <v/>
      </c>
      <c r="T509" s="28" t="str">
        <f t="shared" si="63"/>
        <v/>
      </c>
      <c r="U509" s="8" t="str">
        <f t="shared" si="64"/>
        <v/>
      </c>
      <c r="V509" s="28" t="str">
        <f>IF($T509="", "", $T509-SUM($V$11:$V508))</f>
        <v/>
      </c>
      <c r="W509" s="28" t="str">
        <f>IF($U509="", "", $U509-SUM($W$11:$W508))</f>
        <v/>
      </c>
      <c r="X509" s="28" t="str">
        <f t="shared" si="65"/>
        <v/>
      </c>
      <c r="Y509" s="34" t="str">
        <f t="shared" si="70"/>
        <v/>
      </c>
      <c r="Z509" s="35" t="str">
        <f t="shared" si="71"/>
        <v/>
      </c>
      <c r="AA509" s="36" t="str">
        <f t="shared" si="66"/>
        <v/>
      </c>
      <c r="AC509" s="41" t="str">
        <f>IF($B509="", "", IF(OR($B509&lt;'Intro &amp; Setup'!$BM$3, $B509&gt;'Intro &amp; Setup'!$BM$5), "X", ""))</f>
        <v/>
      </c>
      <c r="AE509" s="41" t="str">
        <f t="shared" si="67"/>
        <v/>
      </c>
      <c r="AG509" s="41" t="str">
        <f>IF($F509="", "", IF(COUNTIF('Intro &amp; Setup'!$T$17:$T$26, $F509)=0, "X", ""))</f>
        <v/>
      </c>
      <c r="AI509" s="41" t="str">
        <f t="shared" si="68"/>
        <v/>
      </c>
    </row>
    <row r="510" spans="1:35" x14ac:dyDescent="0.25">
      <c r="A510" s="21"/>
      <c r="B510" s="238"/>
      <c r="C510" s="239"/>
      <c r="D510" s="239"/>
      <c r="E510" s="239"/>
      <c r="F510" s="240"/>
      <c r="G510" s="239"/>
      <c r="H510" s="241"/>
      <c r="I510" s="21"/>
      <c r="L510" s="68" t="str">
        <f t="shared" si="69"/>
        <v/>
      </c>
      <c r="N510" s="71" t="str">
        <f>IF($L510="", "", IFERROR(INDEX('Intro &amp; Setup'!$J$23:$J$32, MATCH($L510, 'Intro &amp; Setup'!$B$23:$B$32, 0)), ""))</f>
        <v/>
      </c>
      <c r="O510" s="71" t="str">
        <f>IF($L510="", "", IFERROR(INDEX('Intro &amp; Setup'!$N$23:$N$32, MATCH($L510, 'Intro &amp; Setup'!$B$23:$B$32, 0)), ""))</f>
        <v/>
      </c>
      <c r="Q510" s="63" t="str">
        <f>IF($H510="", "", SUM($H$11:$H510))</f>
        <v/>
      </c>
      <c r="R510" s="28" t="str">
        <f>IF($L510="", "", SUMIF($L$11:$L510, $L510, $H$11:$H510))</f>
        <v/>
      </c>
      <c r="S510" s="27" t="str">
        <f>IF('Intro &amp; Setup'!$BM$13='Intro &amp; Setup'!$BM$12, $R510, $Q510)</f>
        <v/>
      </c>
      <c r="T510" s="28" t="str">
        <f t="shared" si="63"/>
        <v/>
      </c>
      <c r="U510" s="8" t="str">
        <f t="shared" si="64"/>
        <v/>
      </c>
      <c r="V510" s="28" t="str">
        <f>IF($T510="", "", $T510-SUM($V$11:$V509))</f>
        <v/>
      </c>
      <c r="W510" s="28" t="str">
        <f>IF($U510="", "", $U510-SUM($W$11:$W509))</f>
        <v/>
      </c>
      <c r="X510" s="28" t="str">
        <f t="shared" si="65"/>
        <v/>
      </c>
      <c r="Y510" s="34" t="str">
        <f t="shared" si="70"/>
        <v/>
      </c>
      <c r="Z510" s="35" t="str">
        <f t="shared" si="71"/>
        <v/>
      </c>
      <c r="AA510" s="36" t="str">
        <f t="shared" si="66"/>
        <v/>
      </c>
      <c r="AC510" s="41" t="str">
        <f>IF($B510="", "", IF(OR($B510&lt;'Intro &amp; Setup'!$BM$3, $B510&gt;'Intro &amp; Setup'!$BM$5), "X", ""))</f>
        <v/>
      </c>
      <c r="AE510" s="41" t="str">
        <f t="shared" si="67"/>
        <v/>
      </c>
      <c r="AG510" s="41" t="str">
        <f>IF($F510="", "", IF(COUNTIF('Intro &amp; Setup'!$T$17:$T$26, $F510)=0, "X", ""))</f>
        <v/>
      </c>
      <c r="AI510" s="41" t="str">
        <f t="shared" si="68"/>
        <v/>
      </c>
    </row>
    <row r="511" spans="1:35" x14ac:dyDescent="0.25">
      <c r="A511" s="21"/>
      <c r="B511" s="238"/>
      <c r="C511" s="239"/>
      <c r="D511" s="239"/>
      <c r="E511" s="239"/>
      <c r="F511" s="240"/>
      <c r="G511" s="239"/>
      <c r="H511" s="241"/>
      <c r="I511" s="21"/>
      <c r="L511" s="68" t="str">
        <f t="shared" si="69"/>
        <v/>
      </c>
      <c r="N511" s="71" t="str">
        <f>IF($L511="", "", IFERROR(INDEX('Intro &amp; Setup'!$J$23:$J$32, MATCH($L511, 'Intro &amp; Setup'!$B$23:$B$32, 0)), ""))</f>
        <v/>
      </c>
      <c r="O511" s="71" t="str">
        <f>IF($L511="", "", IFERROR(INDEX('Intro &amp; Setup'!$N$23:$N$32, MATCH($L511, 'Intro &amp; Setup'!$B$23:$B$32, 0)), ""))</f>
        <v/>
      </c>
      <c r="Q511" s="63" t="str">
        <f>IF($H511="", "", SUM($H$11:$H511))</f>
        <v/>
      </c>
      <c r="R511" s="28" t="str">
        <f>IF($L511="", "", SUMIF($L$11:$L511, $L511, $H$11:$H511))</f>
        <v/>
      </c>
      <c r="S511" s="27" t="str">
        <f>IF('Intro &amp; Setup'!$BM$13='Intro &amp; Setup'!$BM$12, $R511, $Q511)</f>
        <v/>
      </c>
      <c r="T511" s="28" t="str">
        <f t="shared" si="63"/>
        <v/>
      </c>
      <c r="U511" s="8" t="str">
        <f t="shared" si="64"/>
        <v/>
      </c>
      <c r="V511" s="28" t="str">
        <f>IF($T511="", "", $T511-SUM($V$11:$V510))</f>
        <v/>
      </c>
      <c r="W511" s="28" t="str">
        <f>IF($U511="", "", $U511-SUM($W$11:$W510))</f>
        <v/>
      </c>
      <c r="X511" s="28" t="str">
        <f t="shared" si="65"/>
        <v/>
      </c>
      <c r="Y511" s="34" t="str">
        <f t="shared" si="70"/>
        <v/>
      </c>
      <c r="Z511" s="35" t="str">
        <f t="shared" si="71"/>
        <v/>
      </c>
      <c r="AA511" s="36" t="str">
        <f t="shared" si="66"/>
        <v/>
      </c>
      <c r="AC511" s="41" t="str">
        <f>IF($B511="", "", IF(OR($B511&lt;'Intro &amp; Setup'!$BM$3, $B511&gt;'Intro &amp; Setup'!$BM$5), "X", ""))</f>
        <v/>
      </c>
      <c r="AE511" s="41" t="str">
        <f t="shared" si="67"/>
        <v/>
      </c>
      <c r="AG511" s="41" t="str">
        <f>IF($F511="", "", IF(COUNTIF('Intro &amp; Setup'!$T$17:$T$26, $F511)=0, "X", ""))</f>
        <v/>
      </c>
      <c r="AI511" s="41" t="str">
        <f t="shared" si="68"/>
        <v/>
      </c>
    </row>
    <row r="512" spans="1:35" x14ac:dyDescent="0.25">
      <c r="A512" s="21"/>
      <c r="B512" s="238"/>
      <c r="C512" s="239"/>
      <c r="D512" s="239"/>
      <c r="E512" s="239"/>
      <c r="F512" s="240"/>
      <c r="G512" s="239"/>
      <c r="H512" s="241"/>
      <c r="I512" s="21"/>
      <c r="L512" s="68" t="str">
        <f t="shared" si="69"/>
        <v/>
      </c>
      <c r="N512" s="71" t="str">
        <f>IF($L512="", "", IFERROR(INDEX('Intro &amp; Setup'!$J$23:$J$32, MATCH($L512, 'Intro &amp; Setup'!$B$23:$B$32, 0)), ""))</f>
        <v/>
      </c>
      <c r="O512" s="71" t="str">
        <f>IF($L512="", "", IFERROR(INDEX('Intro &amp; Setup'!$N$23:$N$32, MATCH($L512, 'Intro &amp; Setup'!$B$23:$B$32, 0)), ""))</f>
        <v/>
      </c>
      <c r="Q512" s="63" t="str">
        <f>IF($H512="", "", SUM($H$11:$H512))</f>
        <v/>
      </c>
      <c r="R512" s="28" t="str">
        <f>IF($L512="", "", SUMIF($L$11:$L512, $L512, $H$11:$H512))</f>
        <v/>
      </c>
      <c r="S512" s="27" t="str">
        <f>IF('Intro &amp; Setup'!$BM$13='Intro &amp; Setup'!$BM$12, $R512, $Q512)</f>
        <v/>
      </c>
      <c r="T512" s="28" t="str">
        <f t="shared" si="63"/>
        <v/>
      </c>
      <c r="U512" s="8" t="str">
        <f t="shared" si="64"/>
        <v/>
      </c>
      <c r="V512" s="28" t="str">
        <f>IF($T512="", "", $T512-SUM($V$11:$V511))</f>
        <v/>
      </c>
      <c r="W512" s="28" t="str">
        <f>IF($U512="", "", $U512-SUM($W$11:$W511))</f>
        <v/>
      </c>
      <c r="X512" s="28" t="str">
        <f t="shared" si="65"/>
        <v/>
      </c>
      <c r="Y512" s="34" t="str">
        <f t="shared" si="70"/>
        <v/>
      </c>
      <c r="Z512" s="35" t="str">
        <f t="shared" si="71"/>
        <v/>
      </c>
      <c r="AA512" s="36" t="str">
        <f t="shared" si="66"/>
        <v/>
      </c>
      <c r="AC512" s="41" t="str">
        <f>IF($B512="", "", IF(OR($B512&lt;'Intro &amp; Setup'!$BM$3, $B512&gt;'Intro &amp; Setup'!$BM$5), "X", ""))</f>
        <v/>
      </c>
      <c r="AE512" s="41" t="str">
        <f t="shared" si="67"/>
        <v/>
      </c>
      <c r="AG512" s="41" t="str">
        <f>IF($F512="", "", IF(COUNTIF('Intro &amp; Setup'!$T$17:$T$26, $F512)=0, "X", ""))</f>
        <v/>
      </c>
      <c r="AI512" s="41" t="str">
        <f t="shared" si="68"/>
        <v/>
      </c>
    </row>
    <row r="513" spans="1:35" x14ac:dyDescent="0.25">
      <c r="A513" s="21"/>
      <c r="B513" s="238"/>
      <c r="C513" s="239"/>
      <c r="D513" s="239"/>
      <c r="E513" s="239"/>
      <c r="F513" s="240"/>
      <c r="G513" s="239"/>
      <c r="H513" s="241"/>
      <c r="I513" s="21"/>
      <c r="L513" s="68" t="str">
        <f t="shared" si="69"/>
        <v/>
      </c>
      <c r="N513" s="71" t="str">
        <f>IF($L513="", "", IFERROR(INDEX('Intro &amp; Setup'!$J$23:$J$32, MATCH($L513, 'Intro &amp; Setup'!$B$23:$B$32, 0)), ""))</f>
        <v/>
      </c>
      <c r="O513" s="71" t="str">
        <f>IF($L513="", "", IFERROR(INDEX('Intro &amp; Setup'!$N$23:$N$32, MATCH($L513, 'Intro &amp; Setup'!$B$23:$B$32, 0)), ""))</f>
        <v/>
      </c>
      <c r="Q513" s="63" t="str">
        <f>IF($H513="", "", SUM($H$11:$H513))</f>
        <v/>
      </c>
      <c r="R513" s="28" t="str">
        <f>IF($L513="", "", SUMIF($L$11:$L513, $L513, $H$11:$H513))</f>
        <v/>
      </c>
      <c r="S513" s="27" t="str">
        <f>IF('Intro &amp; Setup'!$BM$13='Intro &amp; Setup'!$BM$12, $R513, $Q513)</f>
        <v/>
      </c>
      <c r="T513" s="28" t="str">
        <f t="shared" si="63"/>
        <v/>
      </c>
      <c r="U513" s="8" t="str">
        <f t="shared" si="64"/>
        <v/>
      </c>
      <c r="V513" s="28" t="str">
        <f>IF($T513="", "", $T513-SUM($V$11:$V512))</f>
        <v/>
      </c>
      <c r="W513" s="28" t="str">
        <f>IF($U513="", "", $U513-SUM($W$11:$W512))</f>
        <v/>
      </c>
      <c r="X513" s="28" t="str">
        <f t="shared" si="65"/>
        <v/>
      </c>
      <c r="Y513" s="34" t="str">
        <f t="shared" si="70"/>
        <v/>
      </c>
      <c r="Z513" s="35" t="str">
        <f t="shared" si="71"/>
        <v/>
      </c>
      <c r="AA513" s="36" t="str">
        <f t="shared" si="66"/>
        <v/>
      </c>
      <c r="AC513" s="41" t="str">
        <f>IF($B513="", "", IF(OR($B513&lt;'Intro &amp; Setup'!$BM$3, $B513&gt;'Intro &amp; Setup'!$BM$5), "X", ""))</f>
        <v/>
      </c>
      <c r="AE513" s="41" t="str">
        <f t="shared" si="67"/>
        <v/>
      </c>
      <c r="AG513" s="41" t="str">
        <f>IF($F513="", "", IF(COUNTIF('Intro &amp; Setup'!$T$17:$T$26, $F513)=0, "X", ""))</f>
        <v/>
      </c>
      <c r="AI513" s="41" t="str">
        <f t="shared" si="68"/>
        <v/>
      </c>
    </row>
    <row r="514" spans="1:35" x14ac:dyDescent="0.25">
      <c r="A514" s="21"/>
      <c r="B514" s="238"/>
      <c r="C514" s="239"/>
      <c r="D514" s="239"/>
      <c r="E514" s="239"/>
      <c r="F514" s="240"/>
      <c r="G514" s="239"/>
      <c r="H514" s="241"/>
      <c r="I514" s="21"/>
      <c r="L514" s="68" t="str">
        <f t="shared" si="69"/>
        <v/>
      </c>
      <c r="N514" s="71" t="str">
        <f>IF($L514="", "", IFERROR(INDEX('Intro &amp; Setup'!$J$23:$J$32, MATCH($L514, 'Intro &amp; Setup'!$B$23:$B$32, 0)), ""))</f>
        <v/>
      </c>
      <c r="O514" s="71" t="str">
        <f>IF($L514="", "", IFERROR(INDEX('Intro &amp; Setup'!$N$23:$N$32, MATCH($L514, 'Intro &amp; Setup'!$B$23:$B$32, 0)), ""))</f>
        <v/>
      </c>
      <c r="Q514" s="63" t="str">
        <f>IF($H514="", "", SUM($H$11:$H514))</f>
        <v/>
      </c>
      <c r="R514" s="28" t="str">
        <f>IF($L514="", "", SUMIF($L$11:$L514, $L514, $H$11:$H514))</f>
        <v/>
      </c>
      <c r="S514" s="27" t="str">
        <f>IF('Intro &amp; Setup'!$BM$13='Intro &amp; Setup'!$BM$12, $R514, $Q514)</f>
        <v/>
      </c>
      <c r="T514" s="28" t="str">
        <f t="shared" si="63"/>
        <v/>
      </c>
      <c r="U514" s="8" t="str">
        <f t="shared" si="64"/>
        <v/>
      </c>
      <c r="V514" s="28" t="str">
        <f>IF($T514="", "", $T514-SUM($V$11:$V513))</f>
        <v/>
      </c>
      <c r="W514" s="28" t="str">
        <f>IF($U514="", "", $U514-SUM($W$11:$W513))</f>
        <v/>
      </c>
      <c r="X514" s="28" t="str">
        <f t="shared" si="65"/>
        <v/>
      </c>
      <c r="Y514" s="34" t="str">
        <f t="shared" si="70"/>
        <v/>
      </c>
      <c r="Z514" s="35" t="str">
        <f t="shared" si="71"/>
        <v/>
      </c>
      <c r="AA514" s="36" t="str">
        <f t="shared" si="66"/>
        <v/>
      </c>
      <c r="AC514" s="41" t="str">
        <f>IF($B514="", "", IF(OR($B514&lt;'Intro &amp; Setup'!$BM$3, $B514&gt;'Intro &amp; Setup'!$BM$5), "X", ""))</f>
        <v/>
      </c>
      <c r="AE514" s="41" t="str">
        <f t="shared" si="67"/>
        <v/>
      </c>
      <c r="AG514" s="41" t="str">
        <f>IF($F514="", "", IF(COUNTIF('Intro &amp; Setup'!$T$17:$T$26, $F514)=0, "X", ""))</f>
        <v/>
      </c>
      <c r="AI514" s="41" t="str">
        <f t="shared" si="68"/>
        <v/>
      </c>
    </row>
    <row r="515" spans="1:35" x14ac:dyDescent="0.25">
      <c r="A515" s="21"/>
      <c r="B515" s="238"/>
      <c r="C515" s="239"/>
      <c r="D515" s="239"/>
      <c r="E515" s="239"/>
      <c r="F515" s="240"/>
      <c r="G515" s="239"/>
      <c r="H515" s="241"/>
      <c r="I515" s="21"/>
      <c r="L515" s="68" t="str">
        <f t="shared" si="69"/>
        <v/>
      </c>
      <c r="N515" s="71" t="str">
        <f>IF($L515="", "", IFERROR(INDEX('Intro &amp; Setup'!$J$23:$J$32, MATCH($L515, 'Intro &amp; Setup'!$B$23:$B$32, 0)), ""))</f>
        <v/>
      </c>
      <c r="O515" s="71" t="str">
        <f>IF($L515="", "", IFERROR(INDEX('Intro &amp; Setup'!$N$23:$N$32, MATCH($L515, 'Intro &amp; Setup'!$B$23:$B$32, 0)), ""))</f>
        <v/>
      </c>
      <c r="Q515" s="63" t="str">
        <f>IF($H515="", "", SUM($H$11:$H515))</f>
        <v/>
      </c>
      <c r="R515" s="28" t="str">
        <f>IF($L515="", "", SUMIF($L$11:$L515, $L515, $H$11:$H515))</f>
        <v/>
      </c>
      <c r="S515" s="27" t="str">
        <f>IF('Intro &amp; Setup'!$BM$13='Intro &amp; Setup'!$BM$12, $R515, $Q515)</f>
        <v/>
      </c>
      <c r="T515" s="28" t="str">
        <f t="shared" si="63"/>
        <v/>
      </c>
      <c r="U515" s="8" t="str">
        <f t="shared" si="64"/>
        <v/>
      </c>
      <c r="V515" s="28" t="str">
        <f>IF($T515="", "", $T515-SUM($V$11:$V514))</f>
        <v/>
      </c>
      <c r="W515" s="28" t="str">
        <f>IF($U515="", "", $U515-SUM($W$11:$W514))</f>
        <v/>
      </c>
      <c r="X515" s="28" t="str">
        <f t="shared" si="65"/>
        <v/>
      </c>
      <c r="Y515" s="34" t="str">
        <f t="shared" si="70"/>
        <v/>
      </c>
      <c r="Z515" s="35" t="str">
        <f t="shared" si="71"/>
        <v/>
      </c>
      <c r="AA515" s="36" t="str">
        <f t="shared" si="66"/>
        <v/>
      </c>
      <c r="AC515" s="41" t="str">
        <f>IF($B515="", "", IF(OR($B515&lt;'Intro &amp; Setup'!$BM$3, $B515&gt;'Intro &amp; Setup'!$BM$5), "X", ""))</f>
        <v/>
      </c>
      <c r="AE515" s="41" t="str">
        <f t="shared" si="67"/>
        <v/>
      </c>
      <c r="AG515" s="41" t="str">
        <f>IF($F515="", "", IF(COUNTIF('Intro &amp; Setup'!$T$17:$T$26, $F515)=0, "X", ""))</f>
        <v/>
      </c>
      <c r="AI515" s="41" t="str">
        <f t="shared" si="68"/>
        <v/>
      </c>
    </row>
    <row r="516" spans="1:35" x14ac:dyDescent="0.25">
      <c r="A516" s="21"/>
      <c r="B516" s="238"/>
      <c r="C516" s="239"/>
      <c r="D516" s="239"/>
      <c r="E516" s="239"/>
      <c r="F516" s="240"/>
      <c r="G516" s="239"/>
      <c r="H516" s="241"/>
      <c r="I516" s="21"/>
      <c r="L516" s="68" t="str">
        <f t="shared" si="69"/>
        <v/>
      </c>
      <c r="N516" s="71" t="str">
        <f>IF($L516="", "", IFERROR(INDEX('Intro &amp; Setup'!$J$23:$J$32, MATCH($L516, 'Intro &amp; Setup'!$B$23:$B$32, 0)), ""))</f>
        <v/>
      </c>
      <c r="O516" s="71" t="str">
        <f>IF($L516="", "", IFERROR(INDEX('Intro &amp; Setup'!$N$23:$N$32, MATCH($L516, 'Intro &amp; Setup'!$B$23:$B$32, 0)), ""))</f>
        <v/>
      </c>
      <c r="Q516" s="63" t="str">
        <f>IF($H516="", "", SUM($H$11:$H516))</f>
        <v/>
      </c>
      <c r="R516" s="28" t="str">
        <f>IF($L516="", "", SUMIF($L$11:$L516, $L516, $H$11:$H516))</f>
        <v/>
      </c>
      <c r="S516" s="27" t="str">
        <f>IF('Intro &amp; Setup'!$BM$13='Intro &amp; Setup'!$BM$12, $R516, $Q516)</f>
        <v/>
      </c>
      <c r="T516" s="28" t="str">
        <f t="shared" si="63"/>
        <v/>
      </c>
      <c r="U516" s="8" t="str">
        <f t="shared" si="64"/>
        <v/>
      </c>
      <c r="V516" s="28" t="str">
        <f>IF($T516="", "", $T516-SUM($V$11:$V515))</f>
        <v/>
      </c>
      <c r="W516" s="28" t="str">
        <f>IF($U516="", "", $U516-SUM($W$11:$W515))</f>
        <v/>
      </c>
      <c r="X516" s="28" t="str">
        <f t="shared" si="65"/>
        <v/>
      </c>
      <c r="Y516" s="34" t="str">
        <f t="shared" si="70"/>
        <v/>
      </c>
      <c r="Z516" s="35" t="str">
        <f t="shared" si="71"/>
        <v/>
      </c>
      <c r="AA516" s="36" t="str">
        <f t="shared" si="66"/>
        <v/>
      </c>
      <c r="AC516" s="41" t="str">
        <f>IF($B516="", "", IF(OR($B516&lt;'Intro &amp; Setup'!$BM$3, $B516&gt;'Intro &amp; Setup'!$BM$5), "X", ""))</f>
        <v/>
      </c>
      <c r="AE516" s="41" t="str">
        <f t="shared" si="67"/>
        <v/>
      </c>
      <c r="AG516" s="41" t="str">
        <f>IF($F516="", "", IF(COUNTIF('Intro &amp; Setup'!$T$17:$T$26, $F516)=0, "X", ""))</f>
        <v/>
      </c>
      <c r="AI516" s="41" t="str">
        <f t="shared" si="68"/>
        <v/>
      </c>
    </row>
    <row r="517" spans="1:35" x14ac:dyDescent="0.25">
      <c r="A517" s="21"/>
      <c r="B517" s="238"/>
      <c r="C517" s="239"/>
      <c r="D517" s="239"/>
      <c r="E517" s="239"/>
      <c r="F517" s="240"/>
      <c r="G517" s="239"/>
      <c r="H517" s="241"/>
      <c r="I517" s="21"/>
      <c r="L517" s="68" t="str">
        <f t="shared" si="69"/>
        <v/>
      </c>
      <c r="N517" s="71" t="str">
        <f>IF($L517="", "", IFERROR(INDEX('Intro &amp; Setup'!$J$23:$J$32, MATCH($L517, 'Intro &amp; Setup'!$B$23:$B$32, 0)), ""))</f>
        <v/>
      </c>
      <c r="O517" s="71" t="str">
        <f>IF($L517="", "", IFERROR(INDEX('Intro &amp; Setup'!$N$23:$N$32, MATCH($L517, 'Intro &amp; Setup'!$B$23:$B$32, 0)), ""))</f>
        <v/>
      </c>
      <c r="Q517" s="63" t="str">
        <f>IF($H517="", "", SUM($H$11:$H517))</f>
        <v/>
      </c>
      <c r="R517" s="28" t="str">
        <f>IF($L517="", "", SUMIF($L$11:$L517, $L517, $H$11:$H517))</f>
        <v/>
      </c>
      <c r="S517" s="27" t="str">
        <f>IF('Intro &amp; Setup'!$BM$13='Intro &amp; Setup'!$BM$12, $R517, $Q517)</f>
        <v/>
      </c>
      <c r="T517" s="28" t="str">
        <f t="shared" si="63"/>
        <v/>
      </c>
      <c r="U517" s="8" t="str">
        <f t="shared" si="64"/>
        <v/>
      </c>
      <c r="V517" s="28" t="str">
        <f>IF($T517="", "", $T517-SUM($V$11:$V516))</f>
        <v/>
      </c>
      <c r="W517" s="28" t="str">
        <f>IF($U517="", "", $U517-SUM($W$11:$W516))</f>
        <v/>
      </c>
      <c r="X517" s="28" t="str">
        <f t="shared" si="65"/>
        <v/>
      </c>
      <c r="Y517" s="34" t="str">
        <f t="shared" si="70"/>
        <v/>
      </c>
      <c r="Z517" s="35" t="str">
        <f t="shared" si="71"/>
        <v/>
      </c>
      <c r="AA517" s="36" t="str">
        <f t="shared" si="66"/>
        <v/>
      </c>
      <c r="AC517" s="41" t="str">
        <f>IF($B517="", "", IF(OR($B517&lt;'Intro &amp; Setup'!$BM$3, $B517&gt;'Intro &amp; Setup'!$BM$5), "X", ""))</f>
        <v/>
      </c>
      <c r="AE517" s="41" t="str">
        <f t="shared" si="67"/>
        <v/>
      </c>
      <c r="AG517" s="41" t="str">
        <f>IF($F517="", "", IF(COUNTIF('Intro &amp; Setup'!$T$17:$T$26, $F517)=0, "X", ""))</f>
        <v/>
      </c>
      <c r="AI517" s="41" t="str">
        <f t="shared" si="68"/>
        <v/>
      </c>
    </row>
    <row r="518" spans="1:35" x14ac:dyDescent="0.25">
      <c r="A518" s="21"/>
      <c r="B518" s="238"/>
      <c r="C518" s="239"/>
      <c r="D518" s="239"/>
      <c r="E518" s="239"/>
      <c r="F518" s="240"/>
      <c r="G518" s="239"/>
      <c r="H518" s="241"/>
      <c r="I518" s="21"/>
      <c r="L518" s="68" t="str">
        <f t="shared" si="69"/>
        <v/>
      </c>
      <c r="N518" s="71" t="str">
        <f>IF($L518="", "", IFERROR(INDEX('Intro &amp; Setup'!$J$23:$J$32, MATCH($L518, 'Intro &amp; Setup'!$B$23:$B$32, 0)), ""))</f>
        <v/>
      </c>
      <c r="O518" s="71" t="str">
        <f>IF($L518="", "", IFERROR(INDEX('Intro &amp; Setup'!$N$23:$N$32, MATCH($L518, 'Intro &amp; Setup'!$B$23:$B$32, 0)), ""))</f>
        <v/>
      </c>
      <c r="Q518" s="63" t="str">
        <f>IF($H518="", "", SUM($H$11:$H518))</f>
        <v/>
      </c>
      <c r="R518" s="28" t="str">
        <f>IF($L518="", "", SUMIF($L$11:$L518, $L518, $H$11:$H518))</f>
        <v/>
      </c>
      <c r="S518" s="27" t="str">
        <f>IF('Intro &amp; Setup'!$BM$13='Intro &amp; Setup'!$BM$12, $R518, $Q518)</f>
        <v/>
      </c>
      <c r="T518" s="28" t="str">
        <f t="shared" si="63"/>
        <v/>
      </c>
      <c r="U518" s="8" t="str">
        <f t="shared" si="64"/>
        <v/>
      </c>
      <c r="V518" s="28" t="str">
        <f>IF($T518="", "", $T518-SUM($V$11:$V517))</f>
        <v/>
      </c>
      <c r="W518" s="28" t="str">
        <f>IF($U518="", "", $U518-SUM($W$11:$W517))</f>
        <v/>
      </c>
      <c r="X518" s="28" t="str">
        <f t="shared" si="65"/>
        <v/>
      </c>
      <c r="Y518" s="34" t="str">
        <f t="shared" si="70"/>
        <v/>
      </c>
      <c r="Z518" s="35" t="str">
        <f t="shared" si="71"/>
        <v/>
      </c>
      <c r="AA518" s="36" t="str">
        <f t="shared" si="66"/>
        <v/>
      </c>
      <c r="AC518" s="41" t="str">
        <f>IF($B518="", "", IF(OR($B518&lt;'Intro &amp; Setup'!$BM$3, $B518&gt;'Intro &amp; Setup'!$BM$5), "X", ""))</f>
        <v/>
      </c>
      <c r="AE518" s="41" t="str">
        <f t="shared" si="67"/>
        <v/>
      </c>
      <c r="AG518" s="41" t="str">
        <f>IF($F518="", "", IF(COUNTIF('Intro &amp; Setup'!$T$17:$T$26, $F518)=0, "X", ""))</f>
        <v/>
      </c>
      <c r="AI518" s="41" t="str">
        <f t="shared" si="68"/>
        <v/>
      </c>
    </row>
    <row r="519" spans="1:35" x14ac:dyDescent="0.25">
      <c r="A519" s="21"/>
      <c r="B519" s="238"/>
      <c r="C519" s="239"/>
      <c r="D519" s="239"/>
      <c r="E519" s="239"/>
      <c r="F519" s="240"/>
      <c r="G519" s="239"/>
      <c r="H519" s="241"/>
      <c r="I519" s="21"/>
      <c r="L519" s="68" t="str">
        <f t="shared" si="69"/>
        <v/>
      </c>
      <c r="N519" s="71" t="str">
        <f>IF($L519="", "", IFERROR(INDEX('Intro &amp; Setup'!$J$23:$J$32, MATCH($L519, 'Intro &amp; Setup'!$B$23:$B$32, 0)), ""))</f>
        <v/>
      </c>
      <c r="O519" s="71" t="str">
        <f>IF($L519="", "", IFERROR(INDEX('Intro &amp; Setup'!$N$23:$N$32, MATCH($L519, 'Intro &amp; Setup'!$B$23:$B$32, 0)), ""))</f>
        <v/>
      </c>
      <c r="Q519" s="63" t="str">
        <f>IF($H519="", "", SUM($H$11:$H519))</f>
        <v/>
      </c>
      <c r="R519" s="28" t="str">
        <f>IF($L519="", "", SUMIF($L$11:$L519, $L519, $H$11:$H519))</f>
        <v/>
      </c>
      <c r="S519" s="27" t="str">
        <f>IF('Intro &amp; Setup'!$BM$13='Intro &amp; Setup'!$BM$12, $R519, $Q519)</f>
        <v/>
      </c>
      <c r="T519" s="28" t="str">
        <f t="shared" si="63"/>
        <v/>
      </c>
      <c r="U519" s="8" t="str">
        <f t="shared" si="64"/>
        <v/>
      </c>
      <c r="V519" s="28" t="str">
        <f>IF($T519="", "", $T519-SUM($V$11:$V518))</f>
        <v/>
      </c>
      <c r="W519" s="28" t="str">
        <f>IF($U519="", "", $U519-SUM($W$11:$W518))</f>
        <v/>
      </c>
      <c r="X519" s="28" t="str">
        <f t="shared" si="65"/>
        <v/>
      </c>
      <c r="Y519" s="34" t="str">
        <f t="shared" si="70"/>
        <v/>
      </c>
      <c r="Z519" s="35" t="str">
        <f t="shared" si="71"/>
        <v/>
      </c>
      <c r="AA519" s="36" t="str">
        <f t="shared" si="66"/>
        <v/>
      </c>
      <c r="AC519" s="41" t="str">
        <f>IF($B519="", "", IF(OR($B519&lt;'Intro &amp; Setup'!$BM$3, $B519&gt;'Intro &amp; Setup'!$BM$5), "X", ""))</f>
        <v/>
      </c>
      <c r="AE519" s="41" t="str">
        <f t="shared" si="67"/>
        <v/>
      </c>
      <c r="AG519" s="41" t="str">
        <f>IF($F519="", "", IF(COUNTIF('Intro &amp; Setup'!$T$17:$T$26, $F519)=0, "X", ""))</f>
        <v/>
      </c>
      <c r="AI519" s="41" t="str">
        <f t="shared" si="68"/>
        <v/>
      </c>
    </row>
    <row r="520" spans="1:35" x14ac:dyDescent="0.25">
      <c r="A520" s="21"/>
      <c r="B520" s="238"/>
      <c r="C520" s="239"/>
      <c r="D520" s="239"/>
      <c r="E520" s="239"/>
      <c r="F520" s="240"/>
      <c r="G520" s="239"/>
      <c r="H520" s="241"/>
      <c r="I520" s="21"/>
      <c r="L520" s="68" t="str">
        <f t="shared" si="69"/>
        <v/>
      </c>
      <c r="N520" s="71" t="str">
        <f>IF($L520="", "", IFERROR(INDEX('Intro &amp; Setup'!$J$23:$J$32, MATCH($L520, 'Intro &amp; Setup'!$B$23:$B$32, 0)), ""))</f>
        <v/>
      </c>
      <c r="O520" s="71" t="str">
        <f>IF($L520="", "", IFERROR(INDEX('Intro &amp; Setup'!$N$23:$N$32, MATCH($L520, 'Intro &amp; Setup'!$B$23:$B$32, 0)), ""))</f>
        <v/>
      </c>
      <c r="Q520" s="63" t="str">
        <f>IF($H520="", "", SUM($H$11:$H520))</f>
        <v/>
      </c>
      <c r="R520" s="28" t="str">
        <f>IF($L520="", "", SUMIF($L$11:$L520, $L520, $H$11:$H520))</f>
        <v/>
      </c>
      <c r="S520" s="27" t="str">
        <f>IF('Intro &amp; Setup'!$BM$13='Intro &amp; Setup'!$BM$12, $R520, $Q520)</f>
        <v/>
      </c>
      <c r="T520" s="28" t="str">
        <f t="shared" si="63"/>
        <v/>
      </c>
      <c r="U520" s="8" t="str">
        <f t="shared" si="64"/>
        <v/>
      </c>
      <c r="V520" s="28" t="str">
        <f>IF($T520="", "", $T520-SUM($V$11:$V519))</f>
        <v/>
      </c>
      <c r="W520" s="28" t="str">
        <f>IF($U520="", "", $U520-SUM($W$11:$W519))</f>
        <v/>
      </c>
      <c r="X520" s="28" t="str">
        <f t="shared" si="65"/>
        <v/>
      </c>
      <c r="Y520" s="34" t="str">
        <f t="shared" si="70"/>
        <v/>
      </c>
      <c r="Z520" s="35" t="str">
        <f t="shared" si="71"/>
        <v/>
      </c>
      <c r="AA520" s="36" t="str">
        <f t="shared" si="66"/>
        <v/>
      </c>
      <c r="AC520" s="41" t="str">
        <f>IF($B520="", "", IF(OR($B520&lt;'Intro &amp; Setup'!$BM$3, $B520&gt;'Intro &amp; Setup'!$BM$5), "X", ""))</f>
        <v/>
      </c>
      <c r="AE520" s="41" t="str">
        <f t="shared" si="67"/>
        <v/>
      </c>
      <c r="AG520" s="41" t="str">
        <f>IF($F520="", "", IF(COUNTIF('Intro &amp; Setup'!$T$17:$T$26, $F520)=0, "X", ""))</f>
        <v/>
      </c>
      <c r="AI520" s="41" t="str">
        <f t="shared" si="68"/>
        <v/>
      </c>
    </row>
    <row r="521" spans="1:35" x14ac:dyDescent="0.25">
      <c r="A521" s="21"/>
      <c r="B521" s="238"/>
      <c r="C521" s="239"/>
      <c r="D521" s="239"/>
      <c r="E521" s="239"/>
      <c r="F521" s="240"/>
      <c r="G521" s="239"/>
      <c r="H521" s="241"/>
      <c r="I521" s="21"/>
      <c r="L521" s="68" t="str">
        <f t="shared" si="69"/>
        <v/>
      </c>
      <c r="N521" s="71" t="str">
        <f>IF($L521="", "", IFERROR(INDEX('Intro &amp; Setup'!$J$23:$J$32, MATCH($L521, 'Intro &amp; Setup'!$B$23:$B$32, 0)), ""))</f>
        <v/>
      </c>
      <c r="O521" s="71" t="str">
        <f>IF($L521="", "", IFERROR(INDEX('Intro &amp; Setup'!$N$23:$N$32, MATCH($L521, 'Intro &amp; Setup'!$B$23:$B$32, 0)), ""))</f>
        <v/>
      </c>
      <c r="Q521" s="63" t="str">
        <f>IF($H521="", "", SUM($H$11:$H521))</f>
        <v/>
      </c>
      <c r="R521" s="28" t="str">
        <f>IF($L521="", "", SUMIF($L$11:$L521, $L521, $H$11:$H521))</f>
        <v/>
      </c>
      <c r="S521" s="27" t="str">
        <f>IF('Intro &amp; Setup'!$BM$13='Intro &amp; Setup'!$BM$12, $R521, $Q521)</f>
        <v/>
      </c>
      <c r="T521" s="28" t="str">
        <f t="shared" si="63"/>
        <v/>
      </c>
      <c r="U521" s="8" t="str">
        <f t="shared" si="64"/>
        <v/>
      </c>
      <c r="V521" s="28" t="str">
        <f>IF($T521="", "", $T521-SUM($V$11:$V520))</f>
        <v/>
      </c>
      <c r="W521" s="28" t="str">
        <f>IF($U521="", "", $U521-SUM($W$11:$W520))</f>
        <v/>
      </c>
      <c r="X521" s="28" t="str">
        <f t="shared" si="65"/>
        <v/>
      </c>
      <c r="Y521" s="34" t="str">
        <f t="shared" si="70"/>
        <v/>
      </c>
      <c r="Z521" s="35" t="str">
        <f t="shared" si="71"/>
        <v/>
      </c>
      <c r="AA521" s="36" t="str">
        <f t="shared" si="66"/>
        <v/>
      </c>
      <c r="AC521" s="41" t="str">
        <f>IF($B521="", "", IF(OR($B521&lt;'Intro &amp; Setup'!$BM$3, $B521&gt;'Intro &amp; Setup'!$BM$5), "X", ""))</f>
        <v/>
      </c>
      <c r="AE521" s="41" t="str">
        <f t="shared" si="67"/>
        <v/>
      </c>
      <c r="AG521" s="41" t="str">
        <f>IF($F521="", "", IF(COUNTIF('Intro &amp; Setup'!$T$17:$T$26, $F521)=0, "X", ""))</f>
        <v/>
      </c>
      <c r="AI521" s="41" t="str">
        <f t="shared" si="68"/>
        <v/>
      </c>
    </row>
    <row r="522" spans="1:35" x14ac:dyDescent="0.25">
      <c r="A522" s="21"/>
      <c r="B522" s="238"/>
      <c r="C522" s="239"/>
      <c r="D522" s="239"/>
      <c r="E522" s="239"/>
      <c r="F522" s="240"/>
      <c r="G522" s="239"/>
      <c r="H522" s="241"/>
      <c r="I522" s="21"/>
      <c r="L522" s="68" t="str">
        <f t="shared" si="69"/>
        <v/>
      </c>
      <c r="N522" s="71" t="str">
        <f>IF($L522="", "", IFERROR(INDEX('Intro &amp; Setup'!$J$23:$J$32, MATCH($L522, 'Intro &amp; Setup'!$B$23:$B$32, 0)), ""))</f>
        <v/>
      </c>
      <c r="O522" s="71" t="str">
        <f>IF($L522="", "", IFERROR(INDEX('Intro &amp; Setup'!$N$23:$N$32, MATCH($L522, 'Intro &amp; Setup'!$B$23:$B$32, 0)), ""))</f>
        <v/>
      </c>
      <c r="Q522" s="63" t="str">
        <f>IF($H522="", "", SUM($H$11:$H522))</f>
        <v/>
      </c>
      <c r="R522" s="28" t="str">
        <f>IF($L522="", "", SUMIF($L$11:$L522, $L522, $H$11:$H522))</f>
        <v/>
      </c>
      <c r="S522" s="27" t="str">
        <f>IF('Intro &amp; Setup'!$BM$13='Intro &amp; Setup'!$BM$12, $R522, $Q522)</f>
        <v/>
      </c>
      <c r="T522" s="28" t="str">
        <f t="shared" si="63"/>
        <v/>
      </c>
      <c r="U522" s="8" t="str">
        <f t="shared" si="64"/>
        <v/>
      </c>
      <c r="V522" s="28" t="str">
        <f>IF($T522="", "", $T522-SUM($V$11:$V521))</f>
        <v/>
      </c>
      <c r="W522" s="28" t="str">
        <f>IF($U522="", "", $U522-SUM($W$11:$W521))</f>
        <v/>
      </c>
      <c r="X522" s="28" t="str">
        <f t="shared" si="65"/>
        <v/>
      </c>
      <c r="Y522" s="34" t="str">
        <f t="shared" si="70"/>
        <v/>
      </c>
      <c r="Z522" s="35" t="str">
        <f t="shared" si="71"/>
        <v/>
      </c>
      <c r="AA522" s="36" t="str">
        <f t="shared" si="66"/>
        <v/>
      </c>
      <c r="AC522" s="41" t="str">
        <f>IF($B522="", "", IF(OR($B522&lt;'Intro &amp; Setup'!$BM$3, $B522&gt;'Intro &amp; Setup'!$BM$5), "X", ""))</f>
        <v/>
      </c>
      <c r="AE522" s="41" t="str">
        <f t="shared" si="67"/>
        <v/>
      </c>
      <c r="AG522" s="41" t="str">
        <f>IF($F522="", "", IF(COUNTIF('Intro &amp; Setup'!$T$17:$T$26, $F522)=0, "X", ""))</f>
        <v/>
      </c>
      <c r="AI522" s="41" t="str">
        <f t="shared" si="68"/>
        <v/>
      </c>
    </row>
    <row r="523" spans="1:35" x14ac:dyDescent="0.25">
      <c r="A523" s="21"/>
      <c r="B523" s="238"/>
      <c r="C523" s="239"/>
      <c r="D523" s="239"/>
      <c r="E523" s="239"/>
      <c r="F523" s="240"/>
      <c r="G523" s="239"/>
      <c r="H523" s="241"/>
      <c r="I523" s="21"/>
      <c r="L523" s="68" t="str">
        <f t="shared" si="69"/>
        <v/>
      </c>
      <c r="N523" s="71" t="str">
        <f>IF($L523="", "", IFERROR(INDEX('Intro &amp; Setup'!$J$23:$J$32, MATCH($L523, 'Intro &amp; Setup'!$B$23:$B$32, 0)), ""))</f>
        <v/>
      </c>
      <c r="O523" s="71" t="str">
        <f>IF($L523="", "", IFERROR(INDEX('Intro &amp; Setup'!$N$23:$N$32, MATCH($L523, 'Intro &amp; Setup'!$B$23:$B$32, 0)), ""))</f>
        <v/>
      </c>
      <c r="Q523" s="63" t="str">
        <f>IF($H523="", "", SUM($H$11:$H523))</f>
        <v/>
      </c>
      <c r="R523" s="28" t="str">
        <f>IF($L523="", "", SUMIF($L$11:$L523, $L523, $H$11:$H523))</f>
        <v/>
      </c>
      <c r="S523" s="27" t="str">
        <f>IF('Intro &amp; Setup'!$BM$13='Intro &amp; Setup'!$BM$12, $R523, $Q523)</f>
        <v/>
      </c>
      <c r="T523" s="28" t="str">
        <f t="shared" ref="T523:T586" si="72">IF($S523="", "", IF($S523&lt;=$T$4, $S523, $T$4))</f>
        <v/>
      </c>
      <c r="U523" s="8" t="str">
        <f t="shared" ref="U523:U586" si="73">IF($S523="", "", IF($S523&lt;=$T$4, 0, $S523-$T$4))</f>
        <v/>
      </c>
      <c r="V523" s="28" t="str">
        <f>IF($T523="", "", $T523-SUM($V$11:$V522))</f>
        <v/>
      </c>
      <c r="W523" s="28" t="str">
        <f>IF($U523="", "", $U523-SUM($W$11:$W522))</f>
        <v/>
      </c>
      <c r="X523" s="28" t="str">
        <f t="shared" ref="X523:X586" si="74">IF($H523="", "", SUM($V523:$W523))</f>
        <v/>
      </c>
      <c r="Y523" s="34" t="str">
        <f t="shared" si="70"/>
        <v/>
      </c>
      <c r="Z523" s="35" t="str">
        <f t="shared" si="71"/>
        <v/>
      </c>
      <c r="AA523" s="36" t="str">
        <f t="shared" ref="AA523:AA586" si="75">IF($H523="", "", SUM($Y523:$Z523))</f>
        <v/>
      </c>
      <c r="AC523" s="41" t="str">
        <f>IF($B523="", "", IF(OR($B523&lt;'Intro &amp; Setup'!$BM$3, $B523&gt;'Intro &amp; Setup'!$BM$5), "X", ""))</f>
        <v/>
      </c>
      <c r="AE523" s="41" t="str">
        <f t="shared" ref="AE523:AE586" si="76">IF(B523="", "", TEXT(B523, "mmm yyyy"))</f>
        <v/>
      </c>
      <c r="AG523" s="41" t="str">
        <f>IF($F523="", "", IF(COUNTIF('Intro &amp; Setup'!$T$17:$T$26, $F523)=0, "X", ""))</f>
        <v/>
      </c>
      <c r="AI523" s="41" t="str">
        <f t="shared" ref="AI523:AI586" si="77">IF($B523="", "", IF(AND(NOT($AE523=""), $F523=""), _xlfn.CONCAT($AE523, " - ", $AI$9), _xlfn.CONCAT($AE523, " - ", $F523)))</f>
        <v/>
      </c>
    </row>
    <row r="524" spans="1:35" x14ac:dyDescent="0.25">
      <c r="A524" s="21"/>
      <c r="B524" s="238"/>
      <c r="C524" s="239"/>
      <c r="D524" s="239"/>
      <c r="E524" s="239"/>
      <c r="F524" s="240"/>
      <c r="G524" s="239"/>
      <c r="H524" s="241"/>
      <c r="I524" s="21"/>
      <c r="L524" s="68" t="str">
        <f t="shared" ref="L524:L587" si="78">IF($H524="", "", IF($E524="", IF($E$3="", "", $E$3), $E524))</f>
        <v/>
      </c>
      <c r="N524" s="71" t="str">
        <f>IF($L524="", "", IFERROR(INDEX('Intro &amp; Setup'!$J$23:$J$32, MATCH($L524, 'Intro &amp; Setup'!$B$23:$B$32, 0)), ""))</f>
        <v/>
      </c>
      <c r="O524" s="71" t="str">
        <f>IF($L524="", "", IFERROR(INDEX('Intro &amp; Setup'!$N$23:$N$32, MATCH($L524, 'Intro &amp; Setup'!$B$23:$B$32, 0)), ""))</f>
        <v/>
      </c>
      <c r="Q524" s="63" t="str">
        <f>IF($H524="", "", SUM($H$11:$H524))</f>
        <v/>
      </c>
      <c r="R524" s="28" t="str">
        <f>IF($L524="", "", SUMIF($L$11:$L524, $L524, $H$11:$H524))</f>
        <v/>
      </c>
      <c r="S524" s="27" t="str">
        <f>IF('Intro &amp; Setup'!$BM$13='Intro &amp; Setup'!$BM$12, $R524, $Q524)</f>
        <v/>
      </c>
      <c r="T524" s="28" t="str">
        <f t="shared" si="72"/>
        <v/>
      </c>
      <c r="U524" s="8" t="str">
        <f t="shared" si="73"/>
        <v/>
      </c>
      <c r="V524" s="28" t="str">
        <f>IF($T524="", "", $T524-SUM($V$11:$V523))</f>
        <v/>
      </c>
      <c r="W524" s="28" t="str">
        <f>IF($U524="", "", $U524-SUM($W$11:$W523))</f>
        <v/>
      </c>
      <c r="X524" s="28" t="str">
        <f t="shared" si="74"/>
        <v/>
      </c>
      <c r="Y524" s="34" t="str">
        <f t="shared" ref="Y524:Y587" si="79">IF($H524="", "", $V524*$N524)</f>
        <v/>
      </c>
      <c r="Z524" s="35" t="str">
        <f t="shared" ref="Z524:Z587" si="80">IF($H524="", "", $W524*$O524)</f>
        <v/>
      </c>
      <c r="AA524" s="36" t="str">
        <f t="shared" si="75"/>
        <v/>
      </c>
      <c r="AC524" s="41" t="str">
        <f>IF($B524="", "", IF(OR($B524&lt;'Intro &amp; Setup'!$BM$3, $B524&gt;'Intro &amp; Setup'!$BM$5), "X", ""))</f>
        <v/>
      </c>
      <c r="AE524" s="41" t="str">
        <f t="shared" si="76"/>
        <v/>
      </c>
      <c r="AG524" s="41" t="str">
        <f>IF($F524="", "", IF(COUNTIF('Intro &amp; Setup'!$T$17:$T$26, $F524)=0, "X", ""))</f>
        <v/>
      </c>
      <c r="AI524" s="41" t="str">
        <f t="shared" si="77"/>
        <v/>
      </c>
    </row>
    <row r="525" spans="1:35" x14ac:dyDescent="0.25">
      <c r="A525" s="21"/>
      <c r="B525" s="238"/>
      <c r="C525" s="239"/>
      <c r="D525" s="239"/>
      <c r="E525" s="239"/>
      <c r="F525" s="240"/>
      <c r="G525" s="239"/>
      <c r="H525" s="241"/>
      <c r="I525" s="21"/>
      <c r="L525" s="68" t="str">
        <f t="shared" si="78"/>
        <v/>
      </c>
      <c r="N525" s="71" t="str">
        <f>IF($L525="", "", IFERROR(INDEX('Intro &amp; Setup'!$J$23:$J$32, MATCH($L525, 'Intro &amp; Setup'!$B$23:$B$32, 0)), ""))</f>
        <v/>
      </c>
      <c r="O525" s="71" t="str">
        <f>IF($L525="", "", IFERROR(INDEX('Intro &amp; Setup'!$N$23:$N$32, MATCH($L525, 'Intro &amp; Setup'!$B$23:$B$32, 0)), ""))</f>
        <v/>
      </c>
      <c r="Q525" s="63" t="str">
        <f>IF($H525="", "", SUM($H$11:$H525))</f>
        <v/>
      </c>
      <c r="R525" s="28" t="str">
        <f>IF($L525="", "", SUMIF($L$11:$L525, $L525, $H$11:$H525))</f>
        <v/>
      </c>
      <c r="S525" s="27" t="str">
        <f>IF('Intro &amp; Setup'!$BM$13='Intro &amp; Setup'!$BM$12, $R525, $Q525)</f>
        <v/>
      </c>
      <c r="T525" s="28" t="str">
        <f t="shared" si="72"/>
        <v/>
      </c>
      <c r="U525" s="8" t="str">
        <f t="shared" si="73"/>
        <v/>
      </c>
      <c r="V525" s="28" t="str">
        <f>IF($T525="", "", $T525-SUM($V$11:$V524))</f>
        <v/>
      </c>
      <c r="W525" s="28" t="str">
        <f>IF($U525="", "", $U525-SUM($W$11:$W524))</f>
        <v/>
      </c>
      <c r="X525" s="28" t="str">
        <f t="shared" si="74"/>
        <v/>
      </c>
      <c r="Y525" s="34" t="str">
        <f t="shared" si="79"/>
        <v/>
      </c>
      <c r="Z525" s="35" t="str">
        <f t="shared" si="80"/>
        <v/>
      </c>
      <c r="AA525" s="36" t="str">
        <f t="shared" si="75"/>
        <v/>
      </c>
      <c r="AC525" s="41" t="str">
        <f>IF($B525="", "", IF(OR($B525&lt;'Intro &amp; Setup'!$BM$3, $B525&gt;'Intro &amp; Setup'!$BM$5), "X", ""))</f>
        <v/>
      </c>
      <c r="AE525" s="41" t="str">
        <f t="shared" si="76"/>
        <v/>
      </c>
      <c r="AG525" s="41" t="str">
        <f>IF($F525="", "", IF(COUNTIF('Intro &amp; Setup'!$T$17:$T$26, $F525)=0, "X", ""))</f>
        <v/>
      </c>
      <c r="AI525" s="41" t="str">
        <f t="shared" si="77"/>
        <v/>
      </c>
    </row>
    <row r="526" spans="1:35" x14ac:dyDescent="0.25">
      <c r="A526" s="21"/>
      <c r="B526" s="238"/>
      <c r="C526" s="239"/>
      <c r="D526" s="239"/>
      <c r="E526" s="239"/>
      <c r="F526" s="240"/>
      <c r="G526" s="239"/>
      <c r="H526" s="241"/>
      <c r="I526" s="21"/>
      <c r="L526" s="68" t="str">
        <f t="shared" si="78"/>
        <v/>
      </c>
      <c r="N526" s="71" t="str">
        <f>IF($L526="", "", IFERROR(INDEX('Intro &amp; Setup'!$J$23:$J$32, MATCH($L526, 'Intro &amp; Setup'!$B$23:$B$32, 0)), ""))</f>
        <v/>
      </c>
      <c r="O526" s="71" t="str">
        <f>IF($L526="", "", IFERROR(INDEX('Intro &amp; Setup'!$N$23:$N$32, MATCH($L526, 'Intro &amp; Setup'!$B$23:$B$32, 0)), ""))</f>
        <v/>
      </c>
      <c r="Q526" s="63" t="str">
        <f>IF($H526="", "", SUM($H$11:$H526))</f>
        <v/>
      </c>
      <c r="R526" s="28" t="str">
        <f>IF($L526="", "", SUMIF($L$11:$L526, $L526, $H$11:$H526))</f>
        <v/>
      </c>
      <c r="S526" s="27" t="str">
        <f>IF('Intro &amp; Setup'!$BM$13='Intro &amp; Setup'!$BM$12, $R526, $Q526)</f>
        <v/>
      </c>
      <c r="T526" s="28" t="str">
        <f t="shared" si="72"/>
        <v/>
      </c>
      <c r="U526" s="8" t="str">
        <f t="shared" si="73"/>
        <v/>
      </c>
      <c r="V526" s="28" t="str">
        <f>IF($T526="", "", $T526-SUM($V$11:$V525))</f>
        <v/>
      </c>
      <c r="W526" s="28" t="str">
        <f>IF($U526="", "", $U526-SUM($W$11:$W525))</f>
        <v/>
      </c>
      <c r="X526" s="28" t="str">
        <f t="shared" si="74"/>
        <v/>
      </c>
      <c r="Y526" s="34" t="str">
        <f t="shared" si="79"/>
        <v/>
      </c>
      <c r="Z526" s="35" t="str">
        <f t="shared" si="80"/>
        <v/>
      </c>
      <c r="AA526" s="36" t="str">
        <f t="shared" si="75"/>
        <v/>
      </c>
      <c r="AC526" s="41" t="str">
        <f>IF($B526="", "", IF(OR($B526&lt;'Intro &amp; Setup'!$BM$3, $B526&gt;'Intro &amp; Setup'!$BM$5), "X", ""))</f>
        <v/>
      </c>
      <c r="AE526" s="41" t="str">
        <f t="shared" si="76"/>
        <v/>
      </c>
      <c r="AG526" s="41" t="str">
        <f>IF($F526="", "", IF(COUNTIF('Intro &amp; Setup'!$T$17:$T$26, $F526)=0, "X", ""))</f>
        <v/>
      </c>
      <c r="AI526" s="41" t="str">
        <f t="shared" si="77"/>
        <v/>
      </c>
    </row>
    <row r="527" spans="1:35" x14ac:dyDescent="0.25">
      <c r="A527" s="21"/>
      <c r="B527" s="238"/>
      <c r="C527" s="239"/>
      <c r="D527" s="239"/>
      <c r="E527" s="239"/>
      <c r="F527" s="240"/>
      <c r="G527" s="239"/>
      <c r="H527" s="241"/>
      <c r="I527" s="21"/>
      <c r="L527" s="68" t="str">
        <f t="shared" si="78"/>
        <v/>
      </c>
      <c r="N527" s="71" t="str">
        <f>IF($L527="", "", IFERROR(INDEX('Intro &amp; Setup'!$J$23:$J$32, MATCH($L527, 'Intro &amp; Setup'!$B$23:$B$32, 0)), ""))</f>
        <v/>
      </c>
      <c r="O527" s="71" t="str">
        <f>IF($L527="", "", IFERROR(INDEX('Intro &amp; Setup'!$N$23:$N$32, MATCH($L527, 'Intro &amp; Setup'!$B$23:$B$32, 0)), ""))</f>
        <v/>
      </c>
      <c r="Q527" s="63" t="str">
        <f>IF($H527="", "", SUM($H$11:$H527))</f>
        <v/>
      </c>
      <c r="R527" s="28" t="str">
        <f>IF($L527="", "", SUMIF($L$11:$L527, $L527, $H$11:$H527))</f>
        <v/>
      </c>
      <c r="S527" s="27" t="str">
        <f>IF('Intro &amp; Setup'!$BM$13='Intro &amp; Setup'!$BM$12, $R527, $Q527)</f>
        <v/>
      </c>
      <c r="T527" s="28" t="str">
        <f t="shared" si="72"/>
        <v/>
      </c>
      <c r="U527" s="8" t="str">
        <f t="shared" si="73"/>
        <v/>
      </c>
      <c r="V527" s="28" t="str">
        <f>IF($T527="", "", $T527-SUM($V$11:$V526))</f>
        <v/>
      </c>
      <c r="W527" s="28" t="str">
        <f>IF($U527="", "", $U527-SUM($W$11:$W526))</f>
        <v/>
      </c>
      <c r="X527" s="28" t="str">
        <f t="shared" si="74"/>
        <v/>
      </c>
      <c r="Y527" s="34" t="str">
        <f t="shared" si="79"/>
        <v/>
      </c>
      <c r="Z527" s="35" t="str">
        <f t="shared" si="80"/>
        <v/>
      </c>
      <c r="AA527" s="36" t="str">
        <f t="shared" si="75"/>
        <v/>
      </c>
      <c r="AC527" s="41" t="str">
        <f>IF($B527="", "", IF(OR($B527&lt;'Intro &amp; Setup'!$BM$3, $B527&gt;'Intro &amp; Setup'!$BM$5), "X", ""))</f>
        <v/>
      </c>
      <c r="AE527" s="41" t="str">
        <f t="shared" si="76"/>
        <v/>
      </c>
      <c r="AG527" s="41" t="str">
        <f>IF($F527="", "", IF(COUNTIF('Intro &amp; Setup'!$T$17:$T$26, $F527)=0, "X", ""))</f>
        <v/>
      </c>
      <c r="AI527" s="41" t="str">
        <f t="shared" si="77"/>
        <v/>
      </c>
    </row>
    <row r="528" spans="1:35" x14ac:dyDescent="0.25">
      <c r="A528" s="21"/>
      <c r="B528" s="238"/>
      <c r="C528" s="239"/>
      <c r="D528" s="239"/>
      <c r="E528" s="239"/>
      <c r="F528" s="240"/>
      <c r="G528" s="239"/>
      <c r="H528" s="241"/>
      <c r="I528" s="21"/>
      <c r="L528" s="68" t="str">
        <f t="shared" si="78"/>
        <v/>
      </c>
      <c r="N528" s="71" t="str">
        <f>IF($L528="", "", IFERROR(INDEX('Intro &amp; Setup'!$J$23:$J$32, MATCH($L528, 'Intro &amp; Setup'!$B$23:$B$32, 0)), ""))</f>
        <v/>
      </c>
      <c r="O528" s="71" t="str">
        <f>IF($L528="", "", IFERROR(INDEX('Intro &amp; Setup'!$N$23:$N$32, MATCH($L528, 'Intro &amp; Setup'!$B$23:$B$32, 0)), ""))</f>
        <v/>
      </c>
      <c r="Q528" s="63" t="str">
        <f>IF($H528="", "", SUM($H$11:$H528))</f>
        <v/>
      </c>
      <c r="R528" s="28" t="str">
        <f>IF($L528="", "", SUMIF($L$11:$L528, $L528, $H$11:$H528))</f>
        <v/>
      </c>
      <c r="S528" s="27" t="str">
        <f>IF('Intro &amp; Setup'!$BM$13='Intro &amp; Setup'!$BM$12, $R528, $Q528)</f>
        <v/>
      </c>
      <c r="T528" s="28" t="str">
        <f t="shared" si="72"/>
        <v/>
      </c>
      <c r="U528" s="8" t="str">
        <f t="shared" si="73"/>
        <v/>
      </c>
      <c r="V528" s="28" t="str">
        <f>IF($T528="", "", $T528-SUM($V$11:$V527))</f>
        <v/>
      </c>
      <c r="W528" s="28" t="str">
        <f>IF($U528="", "", $U528-SUM($W$11:$W527))</f>
        <v/>
      </c>
      <c r="X528" s="28" t="str">
        <f t="shared" si="74"/>
        <v/>
      </c>
      <c r="Y528" s="34" t="str">
        <f t="shared" si="79"/>
        <v/>
      </c>
      <c r="Z528" s="35" t="str">
        <f t="shared" si="80"/>
        <v/>
      </c>
      <c r="AA528" s="36" t="str">
        <f t="shared" si="75"/>
        <v/>
      </c>
      <c r="AC528" s="41" t="str">
        <f>IF($B528="", "", IF(OR($B528&lt;'Intro &amp; Setup'!$BM$3, $B528&gt;'Intro &amp; Setup'!$BM$5), "X", ""))</f>
        <v/>
      </c>
      <c r="AE528" s="41" t="str">
        <f t="shared" si="76"/>
        <v/>
      </c>
      <c r="AG528" s="41" t="str">
        <f>IF($F528="", "", IF(COUNTIF('Intro &amp; Setup'!$T$17:$T$26, $F528)=0, "X", ""))</f>
        <v/>
      </c>
      <c r="AI528" s="41" t="str">
        <f t="shared" si="77"/>
        <v/>
      </c>
    </row>
    <row r="529" spans="1:35" x14ac:dyDescent="0.25">
      <c r="A529" s="21"/>
      <c r="B529" s="238"/>
      <c r="C529" s="239"/>
      <c r="D529" s="239"/>
      <c r="E529" s="239"/>
      <c r="F529" s="240"/>
      <c r="G529" s="239"/>
      <c r="H529" s="241"/>
      <c r="I529" s="21"/>
      <c r="L529" s="68" t="str">
        <f t="shared" si="78"/>
        <v/>
      </c>
      <c r="N529" s="71" t="str">
        <f>IF($L529="", "", IFERROR(INDEX('Intro &amp; Setup'!$J$23:$J$32, MATCH($L529, 'Intro &amp; Setup'!$B$23:$B$32, 0)), ""))</f>
        <v/>
      </c>
      <c r="O529" s="71" t="str">
        <f>IF($L529="", "", IFERROR(INDEX('Intro &amp; Setup'!$N$23:$N$32, MATCH($L529, 'Intro &amp; Setup'!$B$23:$B$32, 0)), ""))</f>
        <v/>
      </c>
      <c r="Q529" s="63" t="str">
        <f>IF($H529="", "", SUM($H$11:$H529))</f>
        <v/>
      </c>
      <c r="R529" s="28" t="str">
        <f>IF($L529="", "", SUMIF($L$11:$L529, $L529, $H$11:$H529))</f>
        <v/>
      </c>
      <c r="S529" s="27" t="str">
        <f>IF('Intro &amp; Setup'!$BM$13='Intro &amp; Setup'!$BM$12, $R529, $Q529)</f>
        <v/>
      </c>
      <c r="T529" s="28" t="str">
        <f t="shared" si="72"/>
        <v/>
      </c>
      <c r="U529" s="8" t="str">
        <f t="shared" si="73"/>
        <v/>
      </c>
      <c r="V529" s="28" t="str">
        <f>IF($T529="", "", $T529-SUM($V$11:$V528))</f>
        <v/>
      </c>
      <c r="W529" s="28" t="str">
        <f>IF($U529="", "", $U529-SUM($W$11:$W528))</f>
        <v/>
      </c>
      <c r="X529" s="28" t="str">
        <f t="shared" si="74"/>
        <v/>
      </c>
      <c r="Y529" s="34" t="str">
        <f t="shared" si="79"/>
        <v/>
      </c>
      <c r="Z529" s="35" t="str">
        <f t="shared" si="80"/>
        <v/>
      </c>
      <c r="AA529" s="36" t="str">
        <f t="shared" si="75"/>
        <v/>
      </c>
      <c r="AC529" s="41" t="str">
        <f>IF($B529="", "", IF(OR($B529&lt;'Intro &amp; Setup'!$BM$3, $B529&gt;'Intro &amp; Setup'!$BM$5), "X", ""))</f>
        <v/>
      </c>
      <c r="AE529" s="41" t="str">
        <f t="shared" si="76"/>
        <v/>
      </c>
      <c r="AG529" s="41" t="str">
        <f>IF($F529="", "", IF(COUNTIF('Intro &amp; Setup'!$T$17:$T$26, $F529)=0, "X", ""))</f>
        <v/>
      </c>
      <c r="AI529" s="41" t="str">
        <f t="shared" si="77"/>
        <v/>
      </c>
    </row>
    <row r="530" spans="1:35" x14ac:dyDescent="0.25">
      <c r="A530" s="21"/>
      <c r="B530" s="238"/>
      <c r="C530" s="239"/>
      <c r="D530" s="239"/>
      <c r="E530" s="239"/>
      <c r="F530" s="240"/>
      <c r="G530" s="239"/>
      <c r="H530" s="241"/>
      <c r="I530" s="21"/>
      <c r="L530" s="68" t="str">
        <f t="shared" si="78"/>
        <v/>
      </c>
      <c r="N530" s="71" t="str">
        <f>IF($L530="", "", IFERROR(INDEX('Intro &amp; Setup'!$J$23:$J$32, MATCH($L530, 'Intro &amp; Setup'!$B$23:$B$32, 0)), ""))</f>
        <v/>
      </c>
      <c r="O530" s="71" t="str">
        <f>IF($L530="", "", IFERROR(INDEX('Intro &amp; Setup'!$N$23:$N$32, MATCH($L530, 'Intro &amp; Setup'!$B$23:$B$32, 0)), ""))</f>
        <v/>
      </c>
      <c r="Q530" s="63" t="str">
        <f>IF($H530="", "", SUM($H$11:$H530))</f>
        <v/>
      </c>
      <c r="R530" s="28" t="str">
        <f>IF($L530="", "", SUMIF($L$11:$L530, $L530, $H$11:$H530))</f>
        <v/>
      </c>
      <c r="S530" s="27" t="str">
        <f>IF('Intro &amp; Setup'!$BM$13='Intro &amp; Setup'!$BM$12, $R530, $Q530)</f>
        <v/>
      </c>
      <c r="T530" s="28" t="str">
        <f t="shared" si="72"/>
        <v/>
      </c>
      <c r="U530" s="8" t="str">
        <f t="shared" si="73"/>
        <v/>
      </c>
      <c r="V530" s="28" t="str">
        <f>IF($T530="", "", $T530-SUM($V$11:$V529))</f>
        <v/>
      </c>
      <c r="W530" s="28" t="str">
        <f>IF($U530="", "", $U530-SUM($W$11:$W529))</f>
        <v/>
      </c>
      <c r="X530" s="28" t="str">
        <f t="shared" si="74"/>
        <v/>
      </c>
      <c r="Y530" s="34" t="str">
        <f t="shared" si="79"/>
        <v/>
      </c>
      <c r="Z530" s="35" t="str">
        <f t="shared" si="80"/>
        <v/>
      </c>
      <c r="AA530" s="36" t="str">
        <f t="shared" si="75"/>
        <v/>
      </c>
      <c r="AC530" s="41" t="str">
        <f>IF($B530="", "", IF(OR($B530&lt;'Intro &amp; Setup'!$BM$3, $B530&gt;'Intro &amp; Setup'!$BM$5), "X", ""))</f>
        <v/>
      </c>
      <c r="AE530" s="41" t="str">
        <f t="shared" si="76"/>
        <v/>
      </c>
      <c r="AG530" s="41" t="str">
        <f>IF($F530="", "", IF(COUNTIF('Intro &amp; Setup'!$T$17:$T$26, $F530)=0, "X", ""))</f>
        <v/>
      </c>
      <c r="AI530" s="41" t="str">
        <f t="shared" si="77"/>
        <v/>
      </c>
    </row>
    <row r="531" spans="1:35" x14ac:dyDescent="0.25">
      <c r="A531" s="21"/>
      <c r="B531" s="238"/>
      <c r="C531" s="239"/>
      <c r="D531" s="239"/>
      <c r="E531" s="239"/>
      <c r="F531" s="240"/>
      <c r="G531" s="239"/>
      <c r="H531" s="241"/>
      <c r="I531" s="21"/>
      <c r="L531" s="68" t="str">
        <f t="shared" si="78"/>
        <v/>
      </c>
      <c r="N531" s="71" t="str">
        <f>IF($L531="", "", IFERROR(INDEX('Intro &amp; Setup'!$J$23:$J$32, MATCH($L531, 'Intro &amp; Setup'!$B$23:$B$32, 0)), ""))</f>
        <v/>
      </c>
      <c r="O531" s="71" t="str">
        <f>IF($L531="", "", IFERROR(INDEX('Intro &amp; Setup'!$N$23:$N$32, MATCH($L531, 'Intro &amp; Setup'!$B$23:$B$32, 0)), ""))</f>
        <v/>
      </c>
      <c r="Q531" s="63" t="str">
        <f>IF($H531="", "", SUM($H$11:$H531))</f>
        <v/>
      </c>
      <c r="R531" s="28" t="str">
        <f>IF($L531="", "", SUMIF($L$11:$L531, $L531, $H$11:$H531))</f>
        <v/>
      </c>
      <c r="S531" s="27" t="str">
        <f>IF('Intro &amp; Setup'!$BM$13='Intro &amp; Setup'!$BM$12, $R531, $Q531)</f>
        <v/>
      </c>
      <c r="T531" s="28" t="str">
        <f t="shared" si="72"/>
        <v/>
      </c>
      <c r="U531" s="8" t="str">
        <f t="shared" si="73"/>
        <v/>
      </c>
      <c r="V531" s="28" t="str">
        <f>IF($T531="", "", $T531-SUM($V$11:$V530))</f>
        <v/>
      </c>
      <c r="W531" s="28" t="str">
        <f>IF($U531="", "", $U531-SUM($W$11:$W530))</f>
        <v/>
      </c>
      <c r="X531" s="28" t="str">
        <f t="shared" si="74"/>
        <v/>
      </c>
      <c r="Y531" s="34" t="str">
        <f t="shared" si="79"/>
        <v/>
      </c>
      <c r="Z531" s="35" t="str">
        <f t="shared" si="80"/>
        <v/>
      </c>
      <c r="AA531" s="36" t="str">
        <f t="shared" si="75"/>
        <v/>
      </c>
      <c r="AC531" s="41" t="str">
        <f>IF($B531="", "", IF(OR($B531&lt;'Intro &amp; Setup'!$BM$3, $B531&gt;'Intro &amp; Setup'!$BM$5), "X", ""))</f>
        <v/>
      </c>
      <c r="AE531" s="41" t="str">
        <f t="shared" si="76"/>
        <v/>
      </c>
      <c r="AG531" s="41" t="str">
        <f>IF($F531="", "", IF(COUNTIF('Intro &amp; Setup'!$T$17:$T$26, $F531)=0, "X", ""))</f>
        <v/>
      </c>
      <c r="AI531" s="41" t="str">
        <f t="shared" si="77"/>
        <v/>
      </c>
    </row>
    <row r="532" spans="1:35" x14ac:dyDescent="0.25">
      <c r="A532" s="21"/>
      <c r="B532" s="238"/>
      <c r="C532" s="239"/>
      <c r="D532" s="239"/>
      <c r="E532" s="239"/>
      <c r="F532" s="240"/>
      <c r="G532" s="239"/>
      <c r="H532" s="241"/>
      <c r="I532" s="21"/>
      <c r="L532" s="68" t="str">
        <f t="shared" si="78"/>
        <v/>
      </c>
      <c r="N532" s="71" t="str">
        <f>IF($L532="", "", IFERROR(INDEX('Intro &amp; Setup'!$J$23:$J$32, MATCH($L532, 'Intro &amp; Setup'!$B$23:$B$32, 0)), ""))</f>
        <v/>
      </c>
      <c r="O532" s="71" t="str">
        <f>IF($L532="", "", IFERROR(INDEX('Intro &amp; Setup'!$N$23:$N$32, MATCH($L532, 'Intro &amp; Setup'!$B$23:$B$32, 0)), ""))</f>
        <v/>
      </c>
      <c r="Q532" s="63" t="str">
        <f>IF($H532="", "", SUM($H$11:$H532))</f>
        <v/>
      </c>
      <c r="R532" s="28" t="str">
        <f>IF($L532="", "", SUMIF($L$11:$L532, $L532, $H$11:$H532))</f>
        <v/>
      </c>
      <c r="S532" s="27" t="str">
        <f>IF('Intro &amp; Setup'!$BM$13='Intro &amp; Setup'!$BM$12, $R532, $Q532)</f>
        <v/>
      </c>
      <c r="T532" s="28" t="str">
        <f t="shared" si="72"/>
        <v/>
      </c>
      <c r="U532" s="8" t="str">
        <f t="shared" si="73"/>
        <v/>
      </c>
      <c r="V532" s="28" t="str">
        <f>IF($T532="", "", $T532-SUM($V$11:$V531))</f>
        <v/>
      </c>
      <c r="W532" s="28" t="str">
        <f>IF($U532="", "", $U532-SUM($W$11:$W531))</f>
        <v/>
      </c>
      <c r="X532" s="28" t="str">
        <f t="shared" si="74"/>
        <v/>
      </c>
      <c r="Y532" s="34" t="str">
        <f t="shared" si="79"/>
        <v/>
      </c>
      <c r="Z532" s="35" t="str">
        <f t="shared" si="80"/>
        <v/>
      </c>
      <c r="AA532" s="36" t="str">
        <f t="shared" si="75"/>
        <v/>
      </c>
      <c r="AC532" s="41" t="str">
        <f>IF($B532="", "", IF(OR($B532&lt;'Intro &amp; Setup'!$BM$3, $B532&gt;'Intro &amp; Setup'!$BM$5), "X", ""))</f>
        <v/>
      </c>
      <c r="AE532" s="41" t="str">
        <f t="shared" si="76"/>
        <v/>
      </c>
      <c r="AG532" s="41" t="str">
        <f>IF($F532="", "", IF(COUNTIF('Intro &amp; Setup'!$T$17:$T$26, $F532)=0, "X", ""))</f>
        <v/>
      </c>
      <c r="AI532" s="41" t="str">
        <f t="shared" si="77"/>
        <v/>
      </c>
    </row>
    <row r="533" spans="1:35" x14ac:dyDescent="0.25">
      <c r="A533" s="21"/>
      <c r="B533" s="238"/>
      <c r="C533" s="239"/>
      <c r="D533" s="239"/>
      <c r="E533" s="239"/>
      <c r="F533" s="240"/>
      <c r="G533" s="239"/>
      <c r="H533" s="241"/>
      <c r="I533" s="21"/>
      <c r="L533" s="68" t="str">
        <f t="shared" si="78"/>
        <v/>
      </c>
      <c r="N533" s="71" t="str">
        <f>IF($L533="", "", IFERROR(INDEX('Intro &amp; Setup'!$J$23:$J$32, MATCH($L533, 'Intro &amp; Setup'!$B$23:$B$32, 0)), ""))</f>
        <v/>
      </c>
      <c r="O533" s="71" t="str">
        <f>IF($L533="", "", IFERROR(INDEX('Intro &amp; Setup'!$N$23:$N$32, MATCH($L533, 'Intro &amp; Setup'!$B$23:$B$32, 0)), ""))</f>
        <v/>
      </c>
      <c r="Q533" s="63" t="str">
        <f>IF($H533="", "", SUM($H$11:$H533))</f>
        <v/>
      </c>
      <c r="R533" s="28" t="str">
        <f>IF($L533="", "", SUMIF($L$11:$L533, $L533, $H$11:$H533))</f>
        <v/>
      </c>
      <c r="S533" s="27" t="str">
        <f>IF('Intro &amp; Setup'!$BM$13='Intro &amp; Setup'!$BM$12, $R533, $Q533)</f>
        <v/>
      </c>
      <c r="T533" s="28" t="str">
        <f t="shared" si="72"/>
        <v/>
      </c>
      <c r="U533" s="8" t="str">
        <f t="shared" si="73"/>
        <v/>
      </c>
      <c r="V533" s="28" t="str">
        <f>IF($T533="", "", $T533-SUM($V$11:$V532))</f>
        <v/>
      </c>
      <c r="W533" s="28" t="str">
        <f>IF($U533="", "", $U533-SUM($W$11:$W532))</f>
        <v/>
      </c>
      <c r="X533" s="28" t="str">
        <f t="shared" si="74"/>
        <v/>
      </c>
      <c r="Y533" s="34" t="str">
        <f t="shared" si="79"/>
        <v/>
      </c>
      <c r="Z533" s="35" t="str">
        <f t="shared" si="80"/>
        <v/>
      </c>
      <c r="AA533" s="36" t="str">
        <f t="shared" si="75"/>
        <v/>
      </c>
      <c r="AC533" s="41" t="str">
        <f>IF($B533="", "", IF(OR($B533&lt;'Intro &amp; Setup'!$BM$3, $B533&gt;'Intro &amp; Setup'!$BM$5), "X", ""))</f>
        <v/>
      </c>
      <c r="AE533" s="41" t="str">
        <f t="shared" si="76"/>
        <v/>
      </c>
      <c r="AG533" s="41" t="str">
        <f>IF($F533="", "", IF(COUNTIF('Intro &amp; Setup'!$T$17:$T$26, $F533)=0, "X", ""))</f>
        <v/>
      </c>
      <c r="AI533" s="41" t="str">
        <f t="shared" si="77"/>
        <v/>
      </c>
    </row>
    <row r="534" spans="1:35" x14ac:dyDescent="0.25">
      <c r="A534" s="21"/>
      <c r="B534" s="238"/>
      <c r="C534" s="239"/>
      <c r="D534" s="239"/>
      <c r="E534" s="239"/>
      <c r="F534" s="240"/>
      <c r="G534" s="239"/>
      <c r="H534" s="241"/>
      <c r="I534" s="21"/>
      <c r="L534" s="68" t="str">
        <f t="shared" si="78"/>
        <v/>
      </c>
      <c r="N534" s="71" t="str">
        <f>IF($L534="", "", IFERROR(INDEX('Intro &amp; Setup'!$J$23:$J$32, MATCH($L534, 'Intro &amp; Setup'!$B$23:$B$32, 0)), ""))</f>
        <v/>
      </c>
      <c r="O534" s="71" t="str">
        <f>IF($L534="", "", IFERROR(INDEX('Intro &amp; Setup'!$N$23:$N$32, MATCH($L534, 'Intro &amp; Setup'!$B$23:$B$32, 0)), ""))</f>
        <v/>
      </c>
      <c r="Q534" s="63" t="str">
        <f>IF($H534="", "", SUM($H$11:$H534))</f>
        <v/>
      </c>
      <c r="R534" s="28" t="str">
        <f>IF($L534="", "", SUMIF($L$11:$L534, $L534, $H$11:$H534))</f>
        <v/>
      </c>
      <c r="S534" s="27" t="str">
        <f>IF('Intro &amp; Setup'!$BM$13='Intro &amp; Setup'!$BM$12, $R534, $Q534)</f>
        <v/>
      </c>
      <c r="T534" s="28" t="str">
        <f t="shared" si="72"/>
        <v/>
      </c>
      <c r="U534" s="8" t="str">
        <f t="shared" si="73"/>
        <v/>
      </c>
      <c r="V534" s="28" t="str">
        <f>IF($T534="", "", $T534-SUM($V$11:$V533))</f>
        <v/>
      </c>
      <c r="W534" s="28" t="str">
        <f>IF($U534="", "", $U534-SUM($W$11:$W533))</f>
        <v/>
      </c>
      <c r="X534" s="28" t="str">
        <f t="shared" si="74"/>
        <v/>
      </c>
      <c r="Y534" s="34" t="str">
        <f t="shared" si="79"/>
        <v/>
      </c>
      <c r="Z534" s="35" t="str">
        <f t="shared" si="80"/>
        <v/>
      </c>
      <c r="AA534" s="36" t="str">
        <f t="shared" si="75"/>
        <v/>
      </c>
      <c r="AC534" s="41" t="str">
        <f>IF($B534="", "", IF(OR($B534&lt;'Intro &amp; Setup'!$BM$3, $B534&gt;'Intro &amp; Setup'!$BM$5), "X", ""))</f>
        <v/>
      </c>
      <c r="AE534" s="41" t="str">
        <f t="shared" si="76"/>
        <v/>
      </c>
      <c r="AG534" s="41" t="str">
        <f>IF($F534="", "", IF(COUNTIF('Intro &amp; Setup'!$T$17:$T$26, $F534)=0, "X", ""))</f>
        <v/>
      </c>
      <c r="AI534" s="41" t="str">
        <f t="shared" si="77"/>
        <v/>
      </c>
    </row>
    <row r="535" spans="1:35" x14ac:dyDescent="0.25">
      <c r="A535" s="21"/>
      <c r="B535" s="238"/>
      <c r="C535" s="239"/>
      <c r="D535" s="239"/>
      <c r="E535" s="239"/>
      <c r="F535" s="240"/>
      <c r="G535" s="239"/>
      <c r="H535" s="241"/>
      <c r="I535" s="21"/>
      <c r="L535" s="68" t="str">
        <f t="shared" si="78"/>
        <v/>
      </c>
      <c r="N535" s="71" t="str">
        <f>IF($L535="", "", IFERROR(INDEX('Intro &amp; Setup'!$J$23:$J$32, MATCH($L535, 'Intro &amp; Setup'!$B$23:$B$32, 0)), ""))</f>
        <v/>
      </c>
      <c r="O535" s="71" t="str">
        <f>IF($L535="", "", IFERROR(INDEX('Intro &amp; Setup'!$N$23:$N$32, MATCH($L535, 'Intro &amp; Setup'!$B$23:$B$32, 0)), ""))</f>
        <v/>
      </c>
      <c r="Q535" s="63" t="str">
        <f>IF($H535="", "", SUM($H$11:$H535))</f>
        <v/>
      </c>
      <c r="R535" s="28" t="str">
        <f>IF($L535="", "", SUMIF($L$11:$L535, $L535, $H$11:$H535))</f>
        <v/>
      </c>
      <c r="S535" s="27" t="str">
        <f>IF('Intro &amp; Setup'!$BM$13='Intro &amp; Setup'!$BM$12, $R535, $Q535)</f>
        <v/>
      </c>
      <c r="T535" s="28" t="str">
        <f t="shared" si="72"/>
        <v/>
      </c>
      <c r="U535" s="8" t="str">
        <f t="shared" si="73"/>
        <v/>
      </c>
      <c r="V535" s="28" t="str">
        <f>IF($T535="", "", $T535-SUM($V$11:$V534))</f>
        <v/>
      </c>
      <c r="W535" s="28" t="str">
        <f>IF($U535="", "", $U535-SUM($W$11:$W534))</f>
        <v/>
      </c>
      <c r="X535" s="28" t="str">
        <f t="shared" si="74"/>
        <v/>
      </c>
      <c r="Y535" s="34" t="str">
        <f t="shared" si="79"/>
        <v/>
      </c>
      <c r="Z535" s="35" t="str">
        <f t="shared" si="80"/>
        <v/>
      </c>
      <c r="AA535" s="36" t="str">
        <f t="shared" si="75"/>
        <v/>
      </c>
      <c r="AC535" s="41" t="str">
        <f>IF($B535="", "", IF(OR($B535&lt;'Intro &amp; Setup'!$BM$3, $B535&gt;'Intro &amp; Setup'!$BM$5), "X", ""))</f>
        <v/>
      </c>
      <c r="AE535" s="41" t="str">
        <f t="shared" si="76"/>
        <v/>
      </c>
      <c r="AG535" s="41" t="str">
        <f>IF($F535="", "", IF(COUNTIF('Intro &amp; Setup'!$T$17:$T$26, $F535)=0, "X", ""))</f>
        <v/>
      </c>
      <c r="AI535" s="41" t="str">
        <f t="shared" si="77"/>
        <v/>
      </c>
    </row>
    <row r="536" spans="1:35" x14ac:dyDescent="0.25">
      <c r="A536" s="21"/>
      <c r="B536" s="238"/>
      <c r="C536" s="239"/>
      <c r="D536" s="239"/>
      <c r="E536" s="239"/>
      <c r="F536" s="240"/>
      <c r="G536" s="239"/>
      <c r="H536" s="241"/>
      <c r="I536" s="21"/>
      <c r="L536" s="68" t="str">
        <f t="shared" si="78"/>
        <v/>
      </c>
      <c r="N536" s="71" t="str">
        <f>IF($L536="", "", IFERROR(INDEX('Intro &amp; Setup'!$J$23:$J$32, MATCH($L536, 'Intro &amp; Setup'!$B$23:$B$32, 0)), ""))</f>
        <v/>
      </c>
      <c r="O536" s="71" t="str">
        <f>IF($L536="", "", IFERROR(INDEX('Intro &amp; Setup'!$N$23:$N$32, MATCH($L536, 'Intro &amp; Setup'!$B$23:$B$32, 0)), ""))</f>
        <v/>
      </c>
      <c r="Q536" s="63" t="str">
        <f>IF($H536="", "", SUM($H$11:$H536))</f>
        <v/>
      </c>
      <c r="R536" s="28" t="str">
        <f>IF($L536="", "", SUMIF($L$11:$L536, $L536, $H$11:$H536))</f>
        <v/>
      </c>
      <c r="S536" s="27" t="str">
        <f>IF('Intro &amp; Setup'!$BM$13='Intro &amp; Setup'!$BM$12, $R536, $Q536)</f>
        <v/>
      </c>
      <c r="T536" s="28" t="str">
        <f t="shared" si="72"/>
        <v/>
      </c>
      <c r="U536" s="8" t="str">
        <f t="shared" si="73"/>
        <v/>
      </c>
      <c r="V536" s="28" t="str">
        <f>IF($T536="", "", $T536-SUM($V$11:$V535))</f>
        <v/>
      </c>
      <c r="W536" s="28" t="str">
        <f>IF($U536="", "", $U536-SUM($W$11:$W535))</f>
        <v/>
      </c>
      <c r="X536" s="28" t="str">
        <f t="shared" si="74"/>
        <v/>
      </c>
      <c r="Y536" s="34" t="str">
        <f t="shared" si="79"/>
        <v/>
      </c>
      <c r="Z536" s="35" t="str">
        <f t="shared" si="80"/>
        <v/>
      </c>
      <c r="AA536" s="36" t="str">
        <f t="shared" si="75"/>
        <v/>
      </c>
      <c r="AC536" s="41" t="str">
        <f>IF($B536="", "", IF(OR($B536&lt;'Intro &amp; Setup'!$BM$3, $B536&gt;'Intro &amp; Setup'!$BM$5), "X", ""))</f>
        <v/>
      </c>
      <c r="AE536" s="41" t="str">
        <f t="shared" si="76"/>
        <v/>
      </c>
      <c r="AG536" s="41" t="str">
        <f>IF($F536="", "", IF(COUNTIF('Intro &amp; Setup'!$T$17:$T$26, $F536)=0, "X", ""))</f>
        <v/>
      </c>
      <c r="AI536" s="41" t="str">
        <f t="shared" si="77"/>
        <v/>
      </c>
    </row>
    <row r="537" spans="1:35" x14ac:dyDescent="0.25">
      <c r="A537" s="21"/>
      <c r="B537" s="238"/>
      <c r="C537" s="239"/>
      <c r="D537" s="239"/>
      <c r="E537" s="239"/>
      <c r="F537" s="240"/>
      <c r="G537" s="239"/>
      <c r="H537" s="241"/>
      <c r="I537" s="21"/>
      <c r="L537" s="68" t="str">
        <f t="shared" si="78"/>
        <v/>
      </c>
      <c r="N537" s="71" t="str">
        <f>IF($L537="", "", IFERROR(INDEX('Intro &amp; Setup'!$J$23:$J$32, MATCH($L537, 'Intro &amp; Setup'!$B$23:$B$32, 0)), ""))</f>
        <v/>
      </c>
      <c r="O537" s="71" t="str">
        <f>IF($L537="", "", IFERROR(INDEX('Intro &amp; Setup'!$N$23:$N$32, MATCH($L537, 'Intro &amp; Setup'!$B$23:$B$32, 0)), ""))</f>
        <v/>
      </c>
      <c r="Q537" s="63" t="str">
        <f>IF($H537="", "", SUM($H$11:$H537))</f>
        <v/>
      </c>
      <c r="R537" s="28" t="str">
        <f>IF($L537="", "", SUMIF($L$11:$L537, $L537, $H$11:$H537))</f>
        <v/>
      </c>
      <c r="S537" s="27" t="str">
        <f>IF('Intro &amp; Setup'!$BM$13='Intro &amp; Setup'!$BM$12, $R537, $Q537)</f>
        <v/>
      </c>
      <c r="T537" s="28" t="str">
        <f t="shared" si="72"/>
        <v/>
      </c>
      <c r="U537" s="8" t="str">
        <f t="shared" si="73"/>
        <v/>
      </c>
      <c r="V537" s="28" t="str">
        <f>IF($T537="", "", $T537-SUM($V$11:$V536))</f>
        <v/>
      </c>
      <c r="W537" s="28" t="str">
        <f>IF($U537="", "", $U537-SUM($W$11:$W536))</f>
        <v/>
      </c>
      <c r="X537" s="28" t="str">
        <f t="shared" si="74"/>
        <v/>
      </c>
      <c r="Y537" s="34" t="str">
        <f t="shared" si="79"/>
        <v/>
      </c>
      <c r="Z537" s="35" t="str">
        <f t="shared" si="80"/>
        <v/>
      </c>
      <c r="AA537" s="36" t="str">
        <f t="shared" si="75"/>
        <v/>
      </c>
      <c r="AC537" s="41" t="str">
        <f>IF($B537="", "", IF(OR($B537&lt;'Intro &amp; Setup'!$BM$3, $B537&gt;'Intro &amp; Setup'!$BM$5), "X", ""))</f>
        <v/>
      </c>
      <c r="AE537" s="41" t="str">
        <f t="shared" si="76"/>
        <v/>
      </c>
      <c r="AG537" s="41" t="str">
        <f>IF($F537="", "", IF(COUNTIF('Intro &amp; Setup'!$T$17:$T$26, $F537)=0, "X", ""))</f>
        <v/>
      </c>
      <c r="AI537" s="41" t="str">
        <f t="shared" si="77"/>
        <v/>
      </c>
    </row>
    <row r="538" spans="1:35" x14ac:dyDescent="0.25">
      <c r="A538" s="21"/>
      <c r="B538" s="238"/>
      <c r="C538" s="239"/>
      <c r="D538" s="239"/>
      <c r="E538" s="239"/>
      <c r="F538" s="240"/>
      <c r="G538" s="239"/>
      <c r="H538" s="241"/>
      <c r="I538" s="21"/>
      <c r="L538" s="68" t="str">
        <f t="shared" si="78"/>
        <v/>
      </c>
      <c r="N538" s="71" t="str">
        <f>IF($L538="", "", IFERROR(INDEX('Intro &amp; Setup'!$J$23:$J$32, MATCH($L538, 'Intro &amp; Setup'!$B$23:$B$32, 0)), ""))</f>
        <v/>
      </c>
      <c r="O538" s="71" t="str">
        <f>IF($L538="", "", IFERROR(INDEX('Intro &amp; Setup'!$N$23:$N$32, MATCH($L538, 'Intro &amp; Setup'!$B$23:$B$32, 0)), ""))</f>
        <v/>
      </c>
      <c r="Q538" s="63" t="str">
        <f>IF($H538="", "", SUM($H$11:$H538))</f>
        <v/>
      </c>
      <c r="R538" s="28" t="str">
        <f>IF($L538="", "", SUMIF($L$11:$L538, $L538, $H$11:$H538))</f>
        <v/>
      </c>
      <c r="S538" s="27" t="str">
        <f>IF('Intro &amp; Setup'!$BM$13='Intro &amp; Setup'!$BM$12, $R538, $Q538)</f>
        <v/>
      </c>
      <c r="T538" s="28" t="str">
        <f t="shared" si="72"/>
        <v/>
      </c>
      <c r="U538" s="8" t="str">
        <f t="shared" si="73"/>
        <v/>
      </c>
      <c r="V538" s="28" t="str">
        <f>IF($T538="", "", $T538-SUM($V$11:$V537))</f>
        <v/>
      </c>
      <c r="W538" s="28" t="str">
        <f>IF($U538="", "", $U538-SUM($W$11:$W537))</f>
        <v/>
      </c>
      <c r="X538" s="28" t="str">
        <f t="shared" si="74"/>
        <v/>
      </c>
      <c r="Y538" s="34" t="str">
        <f t="shared" si="79"/>
        <v/>
      </c>
      <c r="Z538" s="35" t="str">
        <f t="shared" si="80"/>
        <v/>
      </c>
      <c r="AA538" s="36" t="str">
        <f t="shared" si="75"/>
        <v/>
      </c>
      <c r="AC538" s="41" t="str">
        <f>IF($B538="", "", IF(OR($B538&lt;'Intro &amp; Setup'!$BM$3, $B538&gt;'Intro &amp; Setup'!$BM$5), "X", ""))</f>
        <v/>
      </c>
      <c r="AE538" s="41" t="str">
        <f t="shared" si="76"/>
        <v/>
      </c>
      <c r="AG538" s="41" t="str">
        <f>IF($F538="", "", IF(COUNTIF('Intro &amp; Setup'!$T$17:$T$26, $F538)=0, "X", ""))</f>
        <v/>
      </c>
      <c r="AI538" s="41" t="str">
        <f t="shared" si="77"/>
        <v/>
      </c>
    </row>
    <row r="539" spans="1:35" x14ac:dyDescent="0.25">
      <c r="A539" s="21"/>
      <c r="B539" s="238"/>
      <c r="C539" s="239"/>
      <c r="D539" s="239"/>
      <c r="E539" s="239"/>
      <c r="F539" s="240"/>
      <c r="G539" s="239"/>
      <c r="H539" s="241"/>
      <c r="I539" s="21"/>
      <c r="L539" s="68" t="str">
        <f t="shared" si="78"/>
        <v/>
      </c>
      <c r="N539" s="71" t="str">
        <f>IF($L539="", "", IFERROR(INDEX('Intro &amp; Setup'!$J$23:$J$32, MATCH($L539, 'Intro &amp; Setup'!$B$23:$B$32, 0)), ""))</f>
        <v/>
      </c>
      <c r="O539" s="71" t="str">
        <f>IF($L539="", "", IFERROR(INDEX('Intro &amp; Setup'!$N$23:$N$32, MATCH($L539, 'Intro &amp; Setup'!$B$23:$B$32, 0)), ""))</f>
        <v/>
      </c>
      <c r="Q539" s="63" t="str">
        <f>IF($H539="", "", SUM($H$11:$H539))</f>
        <v/>
      </c>
      <c r="R539" s="28" t="str">
        <f>IF($L539="", "", SUMIF($L$11:$L539, $L539, $H$11:$H539))</f>
        <v/>
      </c>
      <c r="S539" s="27" t="str">
        <f>IF('Intro &amp; Setup'!$BM$13='Intro &amp; Setup'!$BM$12, $R539, $Q539)</f>
        <v/>
      </c>
      <c r="T539" s="28" t="str">
        <f t="shared" si="72"/>
        <v/>
      </c>
      <c r="U539" s="8" t="str">
        <f t="shared" si="73"/>
        <v/>
      </c>
      <c r="V539" s="28" t="str">
        <f>IF($T539="", "", $T539-SUM($V$11:$V538))</f>
        <v/>
      </c>
      <c r="W539" s="28" t="str">
        <f>IF($U539="", "", $U539-SUM($W$11:$W538))</f>
        <v/>
      </c>
      <c r="X539" s="28" t="str">
        <f t="shared" si="74"/>
        <v/>
      </c>
      <c r="Y539" s="34" t="str">
        <f t="shared" si="79"/>
        <v/>
      </c>
      <c r="Z539" s="35" t="str">
        <f t="shared" si="80"/>
        <v/>
      </c>
      <c r="AA539" s="36" t="str">
        <f t="shared" si="75"/>
        <v/>
      </c>
      <c r="AC539" s="41" t="str">
        <f>IF($B539="", "", IF(OR($B539&lt;'Intro &amp; Setup'!$BM$3, $B539&gt;'Intro &amp; Setup'!$BM$5), "X", ""))</f>
        <v/>
      </c>
      <c r="AE539" s="41" t="str">
        <f t="shared" si="76"/>
        <v/>
      </c>
      <c r="AG539" s="41" t="str">
        <f>IF($F539="", "", IF(COUNTIF('Intro &amp; Setup'!$T$17:$T$26, $F539)=0, "X", ""))</f>
        <v/>
      </c>
      <c r="AI539" s="41" t="str">
        <f t="shared" si="77"/>
        <v/>
      </c>
    </row>
    <row r="540" spans="1:35" x14ac:dyDescent="0.25">
      <c r="A540" s="21"/>
      <c r="B540" s="238"/>
      <c r="C540" s="239"/>
      <c r="D540" s="239"/>
      <c r="E540" s="239"/>
      <c r="F540" s="240"/>
      <c r="G540" s="239"/>
      <c r="H540" s="241"/>
      <c r="I540" s="21"/>
      <c r="L540" s="68" t="str">
        <f t="shared" si="78"/>
        <v/>
      </c>
      <c r="N540" s="71" t="str">
        <f>IF($L540="", "", IFERROR(INDEX('Intro &amp; Setup'!$J$23:$J$32, MATCH($L540, 'Intro &amp; Setup'!$B$23:$B$32, 0)), ""))</f>
        <v/>
      </c>
      <c r="O540" s="71" t="str">
        <f>IF($L540="", "", IFERROR(INDEX('Intro &amp; Setup'!$N$23:$N$32, MATCH($L540, 'Intro &amp; Setup'!$B$23:$B$32, 0)), ""))</f>
        <v/>
      </c>
      <c r="Q540" s="63" t="str">
        <f>IF($H540="", "", SUM($H$11:$H540))</f>
        <v/>
      </c>
      <c r="R540" s="28" t="str">
        <f>IF($L540="", "", SUMIF($L$11:$L540, $L540, $H$11:$H540))</f>
        <v/>
      </c>
      <c r="S540" s="27" t="str">
        <f>IF('Intro &amp; Setup'!$BM$13='Intro &amp; Setup'!$BM$12, $R540, $Q540)</f>
        <v/>
      </c>
      <c r="T540" s="28" t="str">
        <f t="shared" si="72"/>
        <v/>
      </c>
      <c r="U540" s="8" t="str">
        <f t="shared" si="73"/>
        <v/>
      </c>
      <c r="V540" s="28" t="str">
        <f>IF($T540="", "", $T540-SUM($V$11:$V539))</f>
        <v/>
      </c>
      <c r="W540" s="28" t="str">
        <f>IF($U540="", "", $U540-SUM($W$11:$W539))</f>
        <v/>
      </c>
      <c r="X540" s="28" t="str">
        <f t="shared" si="74"/>
        <v/>
      </c>
      <c r="Y540" s="34" t="str">
        <f t="shared" si="79"/>
        <v/>
      </c>
      <c r="Z540" s="35" t="str">
        <f t="shared" si="80"/>
        <v/>
      </c>
      <c r="AA540" s="36" t="str">
        <f t="shared" si="75"/>
        <v/>
      </c>
      <c r="AC540" s="41" t="str">
        <f>IF($B540="", "", IF(OR($B540&lt;'Intro &amp; Setup'!$BM$3, $B540&gt;'Intro &amp; Setup'!$BM$5), "X", ""))</f>
        <v/>
      </c>
      <c r="AE540" s="41" t="str">
        <f t="shared" si="76"/>
        <v/>
      </c>
      <c r="AG540" s="41" t="str">
        <f>IF($F540="", "", IF(COUNTIF('Intro &amp; Setup'!$T$17:$T$26, $F540)=0, "X", ""))</f>
        <v/>
      </c>
      <c r="AI540" s="41" t="str">
        <f t="shared" si="77"/>
        <v/>
      </c>
    </row>
    <row r="541" spans="1:35" x14ac:dyDescent="0.25">
      <c r="A541" s="21"/>
      <c r="B541" s="238"/>
      <c r="C541" s="239"/>
      <c r="D541" s="239"/>
      <c r="E541" s="239"/>
      <c r="F541" s="240"/>
      <c r="G541" s="239"/>
      <c r="H541" s="241"/>
      <c r="I541" s="21"/>
      <c r="L541" s="68" t="str">
        <f t="shared" si="78"/>
        <v/>
      </c>
      <c r="N541" s="71" t="str">
        <f>IF($L541="", "", IFERROR(INDEX('Intro &amp; Setup'!$J$23:$J$32, MATCH($L541, 'Intro &amp; Setup'!$B$23:$B$32, 0)), ""))</f>
        <v/>
      </c>
      <c r="O541" s="71" t="str">
        <f>IF($L541="", "", IFERROR(INDEX('Intro &amp; Setup'!$N$23:$N$32, MATCH($L541, 'Intro &amp; Setup'!$B$23:$B$32, 0)), ""))</f>
        <v/>
      </c>
      <c r="Q541" s="63" t="str">
        <f>IF($H541="", "", SUM($H$11:$H541))</f>
        <v/>
      </c>
      <c r="R541" s="28" t="str">
        <f>IF($L541="", "", SUMIF($L$11:$L541, $L541, $H$11:$H541))</f>
        <v/>
      </c>
      <c r="S541" s="27" t="str">
        <f>IF('Intro &amp; Setup'!$BM$13='Intro &amp; Setup'!$BM$12, $R541, $Q541)</f>
        <v/>
      </c>
      <c r="T541" s="28" t="str">
        <f t="shared" si="72"/>
        <v/>
      </c>
      <c r="U541" s="8" t="str">
        <f t="shared" si="73"/>
        <v/>
      </c>
      <c r="V541" s="28" t="str">
        <f>IF($T541="", "", $T541-SUM($V$11:$V540))</f>
        <v/>
      </c>
      <c r="W541" s="28" t="str">
        <f>IF($U541="", "", $U541-SUM($W$11:$W540))</f>
        <v/>
      </c>
      <c r="X541" s="28" t="str">
        <f t="shared" si="74"/>
        <v/>
      </c>
      <c r="Y541" s="34" t="str">
        <f t="shared" si="79"/>
        <v/>
      </c>
      <c r="Z541" s="35" t="str">
        <f t="shared" si="80"/>
        <v/>
      </c>
      <c r="AA541" s="36" t="str">
        <f t="shared" si="75"/>
        <v/>
      </c>
      <c r="AC541" s="41" t="str">
        <f>IF($B541="", "", IF(OR($B541&lt;'Intro &amp; Setup'!$BM$3, $B541&gt;'Intro &amp; Setup'!$BM$5), "X", ""))</f>
        <v/>
      </c>
      <c r="AE541" s="41" t="str">
        <f t="shared" si="76"/>
        <v/>
      </c>
      <c r="AG541" s="41" t="str">
        <f>IF($F541="", "", IF(COUNTIF('Intro &amp; Setup'!$T$17:$T$26, $F541)=0, "X", ""))</f>
        <v/>
      </c>
      <c r="AI541" s="41" t="str">
        <f t="shared" si="77"/>
        <v/>
      </c>
    </row>
    <row r="542" spans="1:35" x14ac:dyDescent="0.25">
      <c r="A542" s="21"/>
      <c r="B542" s="238"/>
      <c r="C542" s="239"/>
      <c r="D542" s="239"/>
      <c r="E542" s="239"/>
      <c r="F542" s="240"/>
      <c r="G542" s="239"/>
      <c r="H542" s="241"/>
      <c r="I542" s="21"/>
      <c r="L542" s="68" t="str">
        <f t="shared" si="78"/>
        <v/>
      </c>
      <c r="N542" s="71" t="str">
        <f>IF($L542="", "", IFERROR(INDEX('Intro &amp; Setup'!$J$23:$J$32, MATCH($L542, 'Intro &amp; Setup'!$B$23:$B$32, 0)), ""))</f>
        <v/>
      </c>
      <c r="O542" s="71" t="str">
        <f>IF($L542="", "", IFERROR(INDEX('Intro &amp; Setup'!$N$23:$N$32, MATCH($L542, 'Intro &amp; Setup'!$B$23:$B$32, 0)), ""))</f>
        <v/>
      </c>
      <c r="Q542" s="63" t="str">
        <f>IF($H542="", "", SUM($H$11:$H542))</f>
        <v/>
      </c>
      <c r="R542" s="28" t="str">
        <f>IF($L542="", "", SUMIF($L$11:$L542, $L542, $H$11:$H542))</f>
        <v/>
      </c>
      <c r="S542" s="27" t="str">
        <f>IF('Intro &amp; Setup'!$BM$13='Intro &amp; Setup'!$BM$12, $R542, $Q542)</f>
        <v/>
      </c>
      <c r="T542" s="28" t="str">
        <f t="shared" si="72"/>
        <v/>
      </c>
      <c r="U542" s="8" t="str">
        <f t="shared" si="73"/>
        <v/>
      </c>
      <c r="V542" s="28" t="str">
        <f>IF($T542="", "", $T542-SUM($V$11:$V541))</f>
        <v/>
      </c>
      <c r="W542" s="28" t="str">
        <f>IF($U542="", "", $U542-SUM($W$11:$W541))</f>
        <v/>
      </c>
      <c r="X542" s="28" t="str">
        <f t="shared" si="74"/>
        <v/>
      </c>
      <c r="Y542" s="34" t="str">
        <f t="shared" si="79"/>
        <v/>
      </c>
      <c r="Z542" s="35" t="str">
        <f t="shared" si="80"/>
        <v/>
      </c>
      <c r="AA542" s="36" t="str">
        <f t="shared" si="75"/>
        <v/>
      </c>
      <c r="AC542" s="41" t="str">
        <f>IF($B542="", "", IF(OR($B542&lt;'Intro &amp; Setup'!$BM$3, $B542&gt;'Intro &amp; Setup'!$BM$5), "X", ""))</f>
        <v/>
      </c>
      <c r="AE542" s="41" t="str">
        <f t="shared" si="76"/>
        <v/>
      </c>
      <c r="AG542" s="41" t="str">
        <f>IF($F542="", "", IF(COUNTIF('Intro &amp; Setup'!$T$17:$T$26, $F542)=0, "X", ""))</f>
        <v/>
      </c>
      <c r="AI542" s="41" t="str">
        <f t="shared" si="77"/>
        <v/>
      </c>
    </row>
    <row r="543" spans="1:35" x14ac:dyDescent="0.25">
      <c r="A543" s="21"/>
      <c r="B543" s="238"/>
      <c r="C543" s="239"/>
      <c r="D543" s="239"/>
      <c r="E543" s="239"/>
      <c r="F543" s="240"/>
      <c r="G543" s="239"/>
      <c r="H543" s="241"/>
      <c r="I543" s="21"/>
      <c r="L543" s="68" t="str">
        <f t="shared" si="78"/>
        <v/>
      </c>
      <c r="N543" s="71" t="str">
        <f>IF($L543="", "", IFERROR(INDEX('Intro &amp; Setup'!$J$23:$J$32, MATCH($L543, 'Intro &amp; Setup'!$B$23:$B$32, 0)), ""))</f>
        <v/>
      </c>
      <c r="O543" s="71" t="str">
        <f>IF($L543="", "", IFERROR(INDEX('Intro &amp; Setup'!$N$23:$N$32, MATCH($L543, 'Intro &amp; Setup'!$B$23:$B$32, 0)), ""))</f>
        <v/>
      </c>
      <c r="Q543" s="63" t="str">
        <f>IF($H543="", "", SUM($H$11:$H543))</f>
        <v/>
      </c>
      <c r="R543" s="28" t="str">
        <f>IF($L543="", "", SUMIF($L$11:$L543, $L543, $H$11:$H543))</f>
        <v/>
      </c>
      <c r="S543" s="27" t="str">
        <f>IF('Intro &amp; Setup'!$BM$13='Intro &amp; Setup'!$BM$12, $R543, $Q543)</f>
        <v/>
      </c>
      <c r="T543" s="28" t="str">
        <f t="shared" si="72"/>
        <v/>
      </c>
      <c r="U543" s="8" t="str">
        <f t="shared" si="73"/>
        <v/>
      </c>
      <c r="V543" s="28" t="str">
        <f>IF($T543="", "", $T543-SUM($V$11:$V542))</f>
        <v/>
      </c>
      <c r="W543" s="28" t="str">
        <f>IF($U543="", "", $U543-SUM($W$11:$W542))</f>
        <v/>
      </c>
      <c r="X543" s="28" t="str">
        <f t="shared" si="74"/>
        <v/>
      </c>
      <c r="Y543" s="34" t="str">
        <f t="shared" si="79"/>
        <v/>
      </c>
      <c r="Z543" s="35" t="str">
        <f t="shared" si="80"/>
        <v/>
      </c>
      <c r="AA543" s="36" t="str">
        <f t="shared" si="75"/>
        <v/>
      </c>
      <c r="AC543" s="41" t="str">
        <f>IF($B543="", "", IF(OR($B543&lt;'Intro &amp; Setup'!$BM$3, $B543&gt;'Intro &amp; Setup'!$BM$5), "X", ""))</f>
        <v/>
      </c>
      <c r="AE543" s="41" t="str">
        <f t="shared" si="76"/>
        <v/>
      </c>
      <c r="AG543" s="41" t="str">
        <f>IF($F543="", "", IF(COUNTIF('Intro &amp; Setup'!$T$17:$T$26, $F543)=0, "X", ""))</f>
        <v/>
      </c>
      <c r="AI543" s="41" t="str">
        <f t="shared" si="77"/>
        <v/>
      </c>
    </row>
    <row r="544" spans="1:35" x14ac:dyDescent="0.25">
      <c r="A544" s="21"/>
      <c r="B544" s="238"/>
      <c r="C544" s="239"/>
      <c r="D544" s="239"/>
      <c r="E544" s="239"/>
      <c r="F544" s="240"/>
      <c r="G544" s="239"/>
      <c r="H544" s="241"/>
      <c r="I544" s="21"/>
      <c r="L544" s="68" t="str">
        <f t="shared" si="78"/>
        <v/>
      </c>
      <c r="N544" s="71" t="str">
        <f>IF($L544="", "", IFERROR(INDEX('Intro &amp; Setup'!$J$23:$J$32, MATCH($L544, 'Intro &amp; Setup'!$B$23:$B$32, 0)), ""))</f>
        <v/>
      </c>
      <c r="O544" s="71" t="str">
        <f>IF($L544="", "", IFERROR(INDEX('Intro &amp; Setup'!$N$23:$N$32, MATCH($L544, 'Intro &amp; Setup'!$B$23:$B$32, 0)), ""))</f>
        <v/>
      </c>
      <c r="Q544" s="63" t="str">
        <f>IF($H544="", "", SUM($H$11:$H544))</f>
        <v/>
      </c>
      <c r="R544" s="28" t="str">
        <f>IF($L544="", "", SUMIF($L$11:$L544, $L544, $H$11:$H544))</f>
        <v/>
      </c>
      <c r="S544" s="27" t="str">
        <f>IF('Intro &amp; Setup'!$BM$13='Intro &amp; Setup'!$BM$12, $R544, $Q544)</f>
        <v/>
      </c>
      <c r="T544" s="28" t="str">
        <f t="shared" si="72"/>
        <v/>
      </c>
      <c r="U544" s="8" t="str">
        <f t="shared" si="73"/>
        <v/>
      </c>
      <c r="V544" s="28" t="str">
        <f>IF($T544="", "", $T544-SUM($V$11:$V543))</f>
        <v/>
      </c>
      <c r="W544" s="28" t="str">
        <f>IF($U544="", "", $U544-SUM($W$11:$W543))</f>
        <v/>
      </c>
      <c r="X544" s="28" t="str">
        <f t="shared" si="74"/>
        <v/>
      </c>
      <c r="Y544" s="34" t="str">
        <f t="shared" si="79"/>
        <v/>
      </c>
      <c r="Z544" s="35" t="str">
        <f t="shared" si="80"/>
        <v/>
      </c>
      <c r="AA544" s="36" t="str">
        <f t="shared" si="75"/>
        <v/>
      </c>
      <c r="AC544" s="41" t="str">
        <f>IF($B544="", "", IF(OR($B544&lt;'Intro &amp; Setup'!$BM$3, $B544&gt;'Intro &amp; Setup'!$BM$5), "X", ""))</f>
        <v/>
      </c>
      <c r="AE544" s="41" t="str">
        <f t="shared" si="76"/>
        <v/>
      </c>
      <c r="AG544" s="41" t="str">
        <f>IF($F544="", "", IF(COUNTIF('Intro &amp; Setup'!$T$17:$T$26, $F544)=0, "X", ""))</f>
        <v/>
      </c>
      <c r="AI544" s="41" t="str">
        <f t="shared" si="77"/>
        <v/>
      </c>
    </row>
    <row r="545" spans="1:35" x14ac:dyDescent="0.25">
      <c r="A545" s="21"/>
      <c r="B545" s="238"/>
      <c r="C545" s="239"/>
      <c r="D545" s="239"/>
      <c r="E545" s="239"/>
      <c r="F545" s="240"/>
      <c r="G545" s="239"/>
      <c r="H545" s="241"/>
      <c r="I545" s="21"/>
      <c r="L545" s="68" t="str">
        <f t="shared" si="78"/>
        <v/>
      </c>
      <c r="N545" s="71" t="str">
        <f>IF($L545="", "", IFERROR(INDEX('Intro &amp; Setup'!$J$23:$J$32, MATCH($L545, 'Intro &amp; Setup'!$B$23:$B$32, 0)), ""))</f>
        <v/>
      </c>
      <c r="O545" s="71" t="str">
        <f>IF($L545="", "", IFERROR(INDEX('Intro &amp; Setup'!$N$23:$N$32, MATCH($L545, 'Intro &amp; Setup'!$B$23:$B$32, 0)), ""))</f>
        <v/>
      </c>
      <c r="Q545" s="63" t="str">
        <f>IF($H545="", "", SUM($H$11:$H545))</f>
        <v/>
      </c>
      <c r="R545" s="28" t="str">
        <f>IF($L545="", "", SUMIF($L$11:$L545, $L545, $H$11:$H545))</f>
        <v/>
      </c>
      <c r="S545" s="27" t="str">
        <f>IF('Intro &amp; Setup'!$BM$13='Intro &amp; Setup'!$BM$12, $R545, $Q545)</f>
        <v/>
      </c>
      <c r="T545" s="28" t="str">
        <f t="shared" si="72"/>
        <v/>
      </c>
      <c r="U545" s="8" t="str">
        <f t="shared" si="73"/>
        <v/>
      </c>
      <c r="V545" s="28" t="str">
        <f>IF($T545="", "", $T545-SUM($V$11:$V544))</f>
        <v/>
      </c>
      <c r="W545" s="28" t="str">
        <f>IF($U545="", "", $U545-SUM($W$11:$W544))</f>
        <v/>
      </c>
      <c r="X545" s="28" t="str">
        <f t="shared" si="74"/>
        <v/>
      </c>
      <c r="Y545" s="34" t="str">
        <f t="shared" si="79"/>
        <v/>
      </c>
      <c r="Z545" s="35" t="str">
        <f t="shared" si="80"/>
        <v/>
      </c>
      <c r="AA545" s="36" t="str">
        <f t="shared" si="75"/>
        <v/>
      </c>
      <c r="AC545" s="41" t="str">
        <f>IF($B545="", "", IF(OR($B545&lt;'Intro &amp; Setup'!$BM$3, $B545&gt;'Intro &amp; Setup'!$BM$5), "X", ""))</f>
        <v/>
      </c>
      <c r="AE545" s="41" t="str">
        <f t="shared" si="76"/>
        <v/>
      </c>
      <c r="AG545" s="41" t="str">
        <f>IF($F545="", "", IF(COUNTIF('Intro &amp; Setup'!$T$17:$T$26, $F545)=0, "X", ""))</f>
        <v/>
      </c>
      <c r="AI545" s="41" t="str">
        <f t="shared" si="77"/>
        <v/>
      </c>
    </row>
    <row r="546" spans="1:35" x14ac:dyDescent="0.25">
      <c r="A546" s="21"/>
      <c r="B546" s="238"/>
      <c r="C546" s="239"/>
      <c r="D546" s="239"/>
      <c r="E546" s="239"/>
      <c r="F546" s="240"/>
      <c r="G546" s="239"/>
      <c r="H546" s="241"/>
      <c r="I546" s="21"/>
      <c r="L546" s="68" t="str">
        <f t="shared" si="78"/>
        <v/>
      </c>
      <c r="N546" s="71" t="str">
        <f>IF($L546="", "", IFERROR(INDEX('Intro &amp; Setup'!$J$23:$J$32, MATCH($L546, 'Intro &amp; Setup'!$B$23:$B$32, 0)), ""))</f>
        <v/>
      </c>
      <c r="O546" s="71" t="str">
        <f>IF($L546="", "", IFERROR(INDEX('Intro &amp; Setup'!$N$23:$N$32, MATCH($L546, 'Intro &amp; Setup'!$B$23:$B$32, 0)), ""))</f>
        <v/>
      </c>
      <c r="Q546" s="63" t="str">
        <f>IF($H546="", "", SUM($H$11:$H546))</f>
        <v/>
      </c>
      <c r="R546" s="28" t="str">
        <f>IF($L546="", "", SUMIF($L$11:$L546, $L546, $H$11:$H546))</f>
        <v/>
      </c>
      <c r="S546" s="27" t="str">
        <f>IF('Intro &amp; Setup'!$BM$13='Intro &amp; Setup'!$BM$12, $R546, $Q546)</f>
        <v/>
      </c>
      <c r="T546" s="28" t="str">
        <f t="shared" si="72"/>
        <v/>
      </c>
      <c r="U546" s="8" t="str">
        <f t="shared" si="73"/>
        <v/>
      </c>
      <c r="V546" s="28" t="str">
        <f>IF($T546="", "", $T546-SUM($V$11:$V545))</f>
        <v/>
      </c>
      <c r="W546" s="28" t="str">
        <f>IF($U546="", "", $U546-SUM($W$11:$W545))</f>
        <v/>
      </c>
      <c r="X546" s="28" t="str">
        <f t="shared" si="74"/>
        <v/>
      </c>
      <c r="Y546" s="34" t="str">
        <f t="shared" si="79"/>
        <v/>
      </c>
      <c r="Z546" s="35" t="str">
        <f t="shared" si="80"/>
        <v/>
      </c>
      <c r="AA546" s="36" t="str">
        <f t="shared" si="75"/>
        <v/>
      </c>
      <c r="AC546" s="41" t="str">
        <f>IF($B546="", "", IF(OR($B546&lt;'Intro &amp; Setup'!$BM$3, $B546&gt;'Intro &amp; Setup'!$BM$5), "X", ""))</f>
        <v/>
      </c>
      <c r="AE546" s="41" t="str">
        <f t="shared" si="76"/>
        <v/>
      </c>
      <c r="AG546" s="41" t="str">
        <f>IF($F546="", "", IF(COUNTIF('Intro &amp; Setup'!$T$17:$T$26, $F546)=0, "X", ""))</f>
        <v/>
      </c>
      <c r="AI546" s="41" t="str">
        <f t="shared" si="77"/>
        <v/>
      </c>
    </row>
    <row r="547" spans="1:35" x14ac:dyDescent="0.25">
      <c r="A547" s="21"/>
      <c r="B547" s="238"/>
      <c r="C547" s="239"/>
      <c r="D547" s="239"/>
      <c r="E547" s="239"/>
      <c r="F547" s="240"/>
      <c r="G547" s="239"/>
      <c r="H547" s="241"/>
      <c r="I547" s="21"/>
      <c r="L547" s="68" t="str">
        <f t="shared" si="78"/>
        <v/>
      </c>
      <c r="N547" s="71" t="str">
        <f>IF($L547="", "", IFERROR(INDEX('Intro &amp; Setup'!$J$23:$J$32, MATCH($L547, 'Intro &amp; Setup'!$B$23:$B$32, 0)), ""))</f>
        <v/>
      </c>
      <c r="O547" s="71" t="str">
        <f>IF($L547="", "", IFERROR(INDEX('Intro &amp; Setup'!$N$23:$N$32, MATCH($L547, 'Intro &amp; Setup'!$B$23:$B$32, 0)), ""))</f>
        <v/>
      </c>
      <c r="Q547" s="63" t="str">
        <f>IF($H547="", "", SUM($H$11:$H547))</f>
        <v/>
      </c>
      <c r="R547" s="28" t="str">
        <f>IF($L547="", "", SUMIF($L$11:$L547, $L547, $H$11:$H547))</f>
        <v/>
      </c>
      <c r="S547" s="27" t="str">
        <f>IF('Intro &amp; Setup'!$BM$13='Intro &amp; Setup'!$BM$12, $R547, $Q547)</f>
        <v/>
      </c>
      <c r="T547" s="28" t="str">
        <f t="shared" si="72"/>
        <v/>
      </c>
      <c r="U547" s="8" t="str">
        <f t="shared" si="73"/>
        <v/>
      </c>
      <c r="V547" s="28" t="str">
        <f>IF($T547="", "", $T547-SUM($V$11:$V546))</f>
        <v/>
      </c>
      <c r="W547" s="28" t="str">
        <f>IF($U547="", "", $U547-SUM($W$11:$W546))</f>
        <v/>
      </c>
      <c r="X547" s="28" t="str">
        <f t="shared" si="74"/>
        <v/>
      </c>
      <c r="Y547" s="34" t="str">
        <f t="shared" si="79"/>
        <v/>
      </c>
      <c r="Z547" s="35" t="str">
        <f t="shared" si="80"/>
        <v/>
      </c>
      <c r="AA547" s="36" t="str">
        <f t="shared" si="75"/>
        <v/>
      </c>
      <c r="AC547" s="41" t="str">
        <f>IF($B547="", "", IF(OR($B547&lt;'Intro &amp; Setup'!$BM$3, $B547&gt;'Intro &amp; Setup'!$BM$5), "X", ""))</f>
        <v/>
      </c>
      <c r="AE547" s="41" t="str">
        <f t="shared" si="76"/>
        <v/>
      </c>
      <c r="AG547" s="41" t="str">
        <f>IF($F547="", "", IF(COUNTIF('Intro &amp; Setup'!$T$17:$T$26, $F547)=0, "X", ""))</f>
        <v/>
      </c>
      <c r="AI547" s="41" t="str">
        <f t="shared" si="77"/>
        <v/>
      </c>
    </row>
    <row r="548" spans="1:35" x14ac:dyDescent="0.25">
      <c r="A548" s="21"/>
      <c r="B548" s="238"/>
      <c r="C548" s="239"/>
      <c r="D548" s="239"/>
      <c r="E548" s="239"/>
      <c r="F548" s="240"/>
      <c r="G548" s="239"/>
      <c r="H548" s="241"/>
      <c r="I548" s="21"/>
      <c r="L548" s="68" t="str">
        <f t="shared" si="78"/>
        <v/>
      </c>
      <c r="N548" s="71" t="str">
        <f>IF($L548="", "", IFERROR(INDEX('Intro &amp; Setup'!$J$23:$J$32, MATCH($L548, 'Intro &amp; Setup'!$B$23:$B$32, 0)), ""))</f>
        <v/>
      </c>
      <c r="O548" s="71" t="str">
        <f>IF($L548="", "", IFERROR(INDEX('Intro &amp; Setup'!$N$23:$N$32, MATCH($L548, 'Intro &amp; Setup'!$B$23:$B$32, 0)), ""))</f>
        <v/>
      </c>
      <c r="Q548" s="63" t="str">
        <f>IF($H548="", "", SUM($H$11:$H548))</f>
        <v/>
      </c>
      <c r="R548" s="28" t="str">
        <f>IF($L548="", "", SUMIF($L$11:$L548, $L548, $H$11:$H548))</f>
        <v/>
      </c>
      <c r="S548" s="27" t="str">
        <f>IF('Intro &amp; Setup'!$BM$13='Intro &amp; Setup'!$BM$12, $R548, $Q548)</f>
        <v/>
      </c>
      <c r="T548" s="28" t="str">
        <f t="shared" si="72"/>
        <v/>
      </c>
      <c r="U548" s="8" t="str">
        <f t="shared" si="73"/>
        <v/>
      </c>
      <c r="V548" s="28" t="str">
        <f>IF($T548="", "", $T548-SUM($V$11:$V547))</f>
        <v/>
      </c>
      <c r="W548" s="28" t="str">
        <f>IF($U548="", "", $U548-SUM($W$11:$W547))</f>
        <v/>
      </c>
      <c r="X548" s="28" t="str">
        <f t="shared" si="74"/>
        <v/>
      </c>
      <c r="Y548" s="34" t="str">
        <f t="shared" si="79"/>
        <v/>
      </c>
      <c r="Z548" s="35" t="str">
        <f t="shared" si="80"/>
        <v/>
      </c>
      <c r="AA548" s="36" t="str">
        <f t="shared" si="75"/>
        <v/>
      </c>
      <c r="AC548" s="41" t="str">
        <f>IF($B548="", "", IF(OR($B548&lt;'Intro &amp; Setup'!$BM$3, $B548&gt;'Intro &amp; Setup'!$BM$5), "X", ""))</f>
        <v/>
      </c>
      <c r="AE548" s="41" t="str">
        <f t="shared" si="76"/>
        <v/>
      </c>
      <c r="AG548" s="41" t="str">
        <f>IF($F548="", "", IF(COUNTIF('Intro &amp; Setup'!$T$17:$T$26, $F548)=0, "X", ""))</f>
        <v/>
      </c>
      <c r="AI548" s="41" t="str">
        <f t="shared" si="77"/>
        <v/>
      </c>
    </row>
    <row r="549" spans="1:35" x14ac:dyDescent="0.25">
      <c r="A549" s="21"/>
      <c r="B549" s="238"/>
      <c r="C549" s="239"/>
      <c r="D549" s="239"/>
      <c r="E549" s="239"/>
      <c r="F549" s="240"/>
      <c r="G549" s="239"/>
      <c r="H549" s="241"/>
      <c r="I549" s="21"/>
      <c r="L549" s="68" t="str">
        <f t="shared" si="78"/>
        <v/>
      </c>
      <c r="N549" s="71" t="str">
        <f>IF($L549="", "", IFERROR(INDEX('Intro &amp; Setup'!$J$23:$J$32, MATCH($L549, 'Intro &amp; Setup'!$B$23:$B$32, 0)), ""))</f>
        <v/>
      </c>
      <c r="O549" s="71" t="str">
        <f>IF($L549="", "", IFERROR(INDEX('Intro &amp; Setup'!$N$23:$N$32, MATCH($L549, 'Intro &amp; Setup'!$B$23:$B$32, 0)), ""))</f>
        <v/>
      </c>
      <c r="Q549" s="63" t="str">
        <f>IF($H549="", "", SUM($H$11:$H549))</f>
        <v/>
      </c>
      <c r="R549" s="28" t="str">
        <f>IF($L549="", "", SUMIF($L$11:$L549, $L549, $H$11:$H549))</f>
        <v/>
      </c>
      <c r="S549" s="27" t="str">
        <f>IF('Intro &amp; Setup'!$BM$13='Intro &amp; Setup'!$BM$12, $R549, $Q549)</f>
        <v/>
      </c>
      <c r="T549" s="28" t="str">
        <f t="shared" si="72"/>
        <v/>
      </c>
      <c r="U549" s="8" t="str">
        <f t="shared" si="73"/>
        <v/>
      </c>
      <c r="V549" s="28" t="str">
        <f>IF($T549="", "", $T549-SUM($V$11:$V548))</f>
        <v/>
      </c>
      <c r="W549" s="28" t="str">
        <f>IF($U549="", "", $U549-SUM($W$11:$W548))</f>
        <v/>
      </c>
      <c r="X549" s="28" t="str">
        <f t="shared" si="74"/>
        <v/>
      </c>
      <c r="Y549" s="34" t="str">
        <f t="shared" si="79"/>
        <v/>
      </c>
      <c r="Z549" s="35" t="str">
        <f t="shared" si="80"/>
        <v/>
      </c>
      <c r="AA549" s="36" t="str">
        <f t="shared" si="75"/>
        <v/>
      </c>
      <c r="AC549" s="41" t="str">
        <f>IF($B549="", "", IF(OR($B549&lt;'Intro &amp; Setup'!$BM$3, $B549&gt;'Intro &amp; Setup'!$BM$5), "X", ""))</f>
        <v/>
      </c>
      <c r="AE549" s="41" t="str">
        <f t="shared" si="76"/>
        <v/>
      </c>
      <c r="AG549" s="41" t="str">
        <f>IF($F549="", "", IF(COUNTIF('Intro &amp; Setup'!$T$17:$T$26, $F549)=0, "X", ""))</f>
        <v/>
      </c>
      <c r="AI549" s="41" t="str">
        <f t="shared" si="77"/>
        <v/>
      </c>
    </row>
    <row r="550" spans="1:35" x14ac:dyDescent="0.25">
      <c r="A550" s="21"/>
      <c r="B550" s="238"/>
      <c r="C550" s="239"/>
      <c r="D550" s="239"/>
      <c r="E550" s="239"/>
      <c r="F550" s="240"/>
      <c r="G550" s="239"/>
      <c r="H550" s="241"/>
      <c r="I550" s="21"/>
      <c r="L550" s="68" t="str">
        <f t="shared" si="78"/>
        <v/>
      </c>
      <c r="N550" s="71" t="str">
        <f>IF($L550="", "", IFERROR(INDEX('Intro &amp; Setup'!$J$23:$J$32, MATCH($L550, 'Intro &amp; Setup'!$B$23:$B$32, 0)), ""))</f>
        <v/>
      </c>
      <c r="O550" s="71" t="str">
        <f>IF($L550="", "", IFERROR(INDEX('Intro &amp; Setup'!$N$23:$N$32, MATCH($L550, 'Intro &amp; Setup'!$B$23:$B$32, 0)), ""))</f>
        <v/>
      </c>
      <c r="Q550" s="63" t="str">
        <f>IF($H550="", "", SUM($H$11:$H550))</f>
        <v/>
      </c>
      <c r="R550" s="28" t="str">
        <f>IF($L550="", "", SUMIF($L$11:$L550, $L550, $H$11:$H550))</f>
        <v/>
      </c>
      <c r="S550" s="27" t="str">
        <f>IF('Intro &amp; Setup'!$BM$13='Intro &amp; Setup'!$BM$12, $R550, $Q550)</f>
        <v/>
      </c>
      <c r="T550" s="28" t="str">
        <f t="shared" si="72"/>
        <v/>
      </c>
      <c r="U550" s="8" t="str">
        <f t="shared" si="73"/>
        <v/>
      </c>
      <c r="V550" s="28" t="str">
        <f>IF($T550="", "", $T550-SUM($V$11:$V549))</f>
        <v/>
      </c>
      <c r="W550" s="28" t="str">
        <f>IF($U550="", "", $U550-SUM($W$11:$W549))</f>
        <v/>
      </c>
      <c r="X550" s="28" t="str">
        <f t="shared" si="74"/>
        <v/>
      </c>
      <c r="Y550" s="34" t="str">
        <f t="shared" si="79"/>
        <v/>
      </c>
      <c r="Z550" s="35" t="str">
        <f t="shared" si="80"/>
        <v/>
      </c>
      <c r="AA550" s="36" t="str">
        <f t="shared" si="75"/>
        <v/>
      </c>
      <c r="AC550" s="41" t="str">
        <f>IF($B550="", "", IF(OR($B550&lt;'Intro &amp; Setup'!$BM$3, $B550&gt;'Intro &amp; Setup'!$BM$5), "X", ""))</f>
        <v/>
      </c>
      <c r="AE550" s="41" t="str">
        <f t="shared" si="76"/>
        <v/>
      </c>
      <c r="AG550" s="41" t="str">
        <f>IF($F550="", "", IF(COUNTIF('Intro &amp; Setup'!$T$17:$T$26, $F550)=0, "X", ""))</f>
        <v/>
      </c>
      <c r="AI550" s="41" t="str">
        <f t="shared" si="77"/>
        <v/>
      </c>
    </row>
    <row r="551" spans="1:35" x14ac:dyDescent="0.25">
      <c r="A551" s="21"/>
      <c r="B551" s="238"/>
      <c r="C551" s="239"/>
      <c r="D551" s="239"/>
      <c r="E551" s="239"/>
      <c r="F551" s="240"/>
      <c r="G551" s="239"/>
      <c r="H551" s="241"/>
      <c r="I551" s="21"/>
      <c r="L551" s="68" t="str">
        <f t="shared" si="78"/>
        <v/>
      </c>
      <c r="N551" s="71" t="str">
        <f>IF($L551="", "", IFERROR(INDEX('Intro &amp; Setup'!$J$23:$J$32, MATCH($L551, 'Intro &amp; Setup'!$B$23:$B$32, 0)), ""))</f>
        <v/>
      </c>
      <c r="O551" s="71" t="str">
        <f>IF($L551="", "", IFERROR(INDEX('Intro &amp; Setup'!$N$23:$N$32, MATCH($L551, 'Intro &amp; Setup'!$B$23:$B$32, 0)), ""))</f>
        <v/>
      </c>
      <c r="Q551" s="63" t="str">
        <f>IF($H551="", "", SUM($H$11:$H551))</f>
        <v/>
      </c>
      <c r="R551" s="28" t="str">
        <f>IF($L551="", "", SUMIF($L$11:$L551, $L551, $H$11:$H551))</f>
        <v/>
      </c>
      <c r="S551" s="27" t="str">
        <f>IF('Intro &amp; Setup'!$BM$13='Intro &amp; Setup'!$BM$12, $R551, $Q551)</f>
        <v/>
      </c>
      <c r="T551" s="28" t="str">
        <f t="shared" si="72"/>
        <v/>
      </c>
      <c r="U551" s="8" t="str">
        <f t="shared" si="73"/>
        <v/>
      </c>
      <c r="V551" s="28" t="str">
        <f>IF($T551="", "", $T551-SUM($V$11:$V550))</f>
        <v/>
      </c>
      <c r="W551" s="28" t="str">
        <f>IF($U551="", "", $U551-SUM($W$11:$W550))</f>
        <v/>
      </c>
      <c r="X551" s="28" t="str">
        <f t="shared" si="74"/>
        <v/>
      </c>
      <c r="Y551" s="34" t="str">
        <f t="shared" si="79"/>
        <v/>
      </c>
      <c r="Z551" s="35" t="str">
        <f t="shared" si="80"/>
        <v/>
      </c>
      <c r="AA551" s="36" t="str">
        <f t="shared" si="75"/>
        <v/>
      </c>
      <c r="AC551" s="41" t="str">
        <f>IF($B551="", "", IF(OR($B551&lt;'Intro &amp; Setup'!$BM$3, $B551&gt;'Intro &amp; Setup'!$BM$5), "X", ""))</f>
        <v/>
      </c>
      <c r="AE551" s="41" t="str">
        <f t="shared" si="76"/>
        <v/>
      </c>
      <c r="AG551" s="41" t="str">
        <f>IF($F551="", "", IF(COUNTIF('Intro &amp; Setup'!$T$17:$T$26, $F551)=0, "X", ""))</f>
        <v/>
      </c>
      <c r="AI551" s="41" t="str">
        <f t="shared" si="77"/>
        <v/>
      </c>
    </row>
    <row r="552" spans="1:35" x14ac:dyDescent="0.25">
      <c r="A552" s="21"/>
      <c r="B552" s="238"/>
      <c r="C552" s="239"/>
      <c r="D552" s="239"/>
      <c r="E552" s="239"/>
      <c r="F552" s="240"/>
      <c r="G552" s="239"/>
      <c r="H552" s="241"/>
      <c r="I552" s="21"/>
      <c r="L552" s="68" t="str">
        <f t="shared" si="78"/>
        <v/>
      </c>
      <c r="N552" s="71" t="str">
        <f>IF($L552="", "", IFERROR(INDEX('Intro &amp; Setup'!$J$23:$J$32, MATCH($L552, 'Intro &amp; Setup'!$B$23:$B$32, 0)), ""))</f>
        <v/>
      </c>
      <c r="O552" s="71" t="str">
        <f>IF($L552="", "", IFERROR(INDEX('Intro &amp; Setup'!$N$23:$N$32, MATCH($L552, 'Intro &amp; Setup'!$B$23:$B$32, 0)), ""))</f>
        <v/>
      </c>
      <c r="Q552" s="63" t="str">
        <f>IF($H552="", "", SUM($H$11:$H552))</f>
        <v/>
      </c>
      <c r="R552" s="28" t="str">
        <f>IF($L552="", "", SUMIF($L$11:$L552, $L552, $H$11:$H552))</f>
        <v/>
      </c>
      <c r="S552" s="27" t="str">
        <f>IF('Intro &amp; Setup'!$BM$13='Intro &amp; Setup'!$BM$12, $R552, $Q552)</f>
        <v/>
      </c>
      <c r="T552" s="28" t="str">
        <f t="shared" si="72"/>
        <v/>
      </c>
      <c r="U552" s="8" t="str">
        <f t="shared" si="73"/>
        <v/>
      </c>
      <c r="V552" s="28" t="str">
        <f>IF($T552="", "", $T552-SUM($V$11:$V551))</f>
        <v/>
      </c>
      <c r="W552" s="28" t="str">
        <f>IF($U552="", "", $U552-SUM($W$11:$W551))</f>
        <v/>
      </c>
      <c r="X552" s="28" t="str">
        <f t="shared" si="74"/>
        <v/>
      </c>
      <c r="Y552" s="34" t="str">
        <f t="shared" si="79"/>
        <v/>
      </c>
      <c r="Z552" s="35" t="str">
        <f t="shared" si="80"/>
        <v/>
      </c>
      <c r="AA552" s="36" t="str">
        <f t="shared" si="75"/>
        <v/>
      </c>
      <c r="AC552" s="41" t="str">
        <f>IF($B552="", "", IF(OR($B552&lt;'Intro &amp; Setup'!$BM$3, $B552&gt;'Intro &amp; Setup'!$BM$5), "X", ""))</f>
        <v/>
      </c>
      <c r="AE552" s="41" t="str">
        <f t="shared" si="76"/>
        <v/>
      </c>
      <c r="AG552" s="41" t="str">
        <f>IF($F552="", "", IF(COUNTIF('Intro &amp; Setup'!$T$17:$T$26, $F552)=0, "X", ""))</f>
        <v/>
      </c>
      <c r="AI552" s="41" t="str">
        <f t="shared" si="77"/>
        <v/>
      </c>
    </row>
    <row r="553" spans="1:35" x14ac:dyDescent="0.25">
      <c r="A553" s="21"/>
      <c r="B553" s="238"/>
      <c r="C553" s="239"/>
      <c r="D553" s="239"/>
      <c r="E553" s="239"/>
      <c r="F553" s="240"/>
      <c r="G553" s="239"/>
      <c r="H553" s="241"/>
      <c r="I553" s="21"/>
      <c r="L553" s="68" t="str">
        <f t="shared" si="78"/>
        <v/>
      </c>
      <c r="N553" s="71" t="str">
        <f>IF($L553="", "", IFERROR(INDEX('Intro &amp; Setup'!$J$23:$J$32, MATCH($L553, 'Intro &amp; Setup'!$B$23:$B$32, 0)), ""))</f>
        <v/>
      </c>
      <c r="O553" s="71" t="str">
        <f>IF($L553="", "", IFERROR(INDEX('Intro &amp; Setup'!$N$23:$N$32, MATCH($L553, 'Intro &amp; Setup'!$B$23:$B$32, 0)), ""))</f>
        <v/>
      </c>
      <c r="Q553" s="63" t="str">
        <f>IF($H553="", "", SUM($H$11:$H553))</f>
        <v/>
      </c>
      <c r="R553" s="28" t="str">
        <f>IF($L553="", "", SUMIF($L$11:$L553, $L553, $H$11:$H553))</f>
        <v/>
      </c>
      <c r="S553" s="27" t="str">
        <f>IF('Intro &amp; Setup'!$BM$13='Intro &amp; Setup'!$BM$12, $R553, $Q553)</f>
        <v/>
      </c>
      <c r="T553" s="28" t="str">
        <f t="shared" si="72"/>
        <v/>
      </c>
      <c r="U553" s="8" t="str">
        <f t="shared" si="73"/>
        <v/>
      </c>
      <c r="V553" s="28" t="str">
        <f>IF($T553="", "", $T553-SUM($V$11:$V552))</f>
        <v/>
      </c>
      <c r="W553" s="28" t="str">
        <f>IF($U553="", "", $U553-SUM($W$11:$W552))</f>
        <v/>
      </c>
      <c r="X553" s="28" t="str">
        <f t="shared" si="74"/>
        <v/>
      </c>
      <c r="Y553" s="34" t="str">
        <f t="shared" si="79"/>
        <v/>
      </c>
      <c r="Z553" s="35" t="str">
        <f t="shared" si="80"/>
        <v/>
      </c>
      <c r="AA553" s="36" t="str">
        <f t="shared" si="75"/>
        <v/>
      </c>
      <c r="AC553" s="41" t="str">
        <f>IF($B553="", "", IF(OR($B553&lt;'Intro &amp; Setup'!$BM$3, $B553&gt;'Intro &amp; Setup'!$BM$5), "X", ""))</f>
        <v/>
      </c>
      <c r="AE553" s="41" t="str">
        <f t="shared" si="76"/>
        <v/>
      </c>
      <c r="AG553" s="41" t="str">
        <f>IF($F553="", "", IF(COUNTIF('Intro &amp; Setup'!$T$17:$T$26, $F553)=0, "X", ""))</f>
        <v/>
      </c>
      <c r="AI553" s="41" t="str">
        <f t="shared" si="77"/>
        <v/>
      </c>
    </row>
    <row r="554" spans="1:35" x14ac:dyDescent="0.25">
      <c r="A554" s="21"/>
      <c r="B554" s="238"/>
      <c r="C554" s="239"/>
      <c r="D554" s="239"/>
      <c r="E554" s="239"/>
      <c r="F554" s="240"/>
      <c r="G554" s="239"/>
      <c r="H554" s="241"/>
      <c r="I554" s="21"/>
      <c r="L554" s="68" t="str">
        <f t="shared" si="78"/>
        <v/>
      </c>
      <c r="N554" s="71" t="str">
        <f>IF($L554="", "", IFERROR(INDEX('Intro &amp; Setup'!$J$23:$J$32, MATCH($L554, 'Intro &amp; Setup'!$B$23:$B$32, 0)), ""))</f>
        <v/>
      </c>
      <c r="O554" s="71" t="str">
        <f>IF($L554="", "", IFERROR(INDEX('Intro &amp; Setup'!$N$23:$N$32, MATCH($L554, 'Intro &amp; Setup'!$B$23:$B$32, 0)), ""))</f>
        <v/>
      </c>
      <c r="Q554" s="63" t="str">
        <f>IF($H554="", "", SUM($H$11:$H554))</f>
        <v/>
      </c>
      <c r="R554" s="28" t="str">
        <f>IF($L554="", "", SUMIF($L$11:$L554, $L554, $H$11:$H554))</f>
        <v/>
      </c>
      <c r="S554" s="27" t="str">
        <f>IF('Intro &amp; Setup'!$BM$13='Intro &amp; Setup'!$BM$12, $R554, $Q554)</f>
        <v/>
      </c>
      <c r="T554" s="28" t="str">
        <f t="shared" si="72"/>
        <v/>
      </c>
      <c r="U554" s="8" t="str">
        <f t="shared" si="73"/>
        <v/>
      </c>
      <c r="V554" s="28" t="str">
        <f>IF($T554="", "", $T554-SUM($V$11:$V553))</f>
        <v/>
      </c>
      <c r="W554" s="28" t="str">
        <f>IF($U554="", "", $U554-SUM($W$11:$W553))</f>
        <v/>
      </c>
      <c r="X554" s="28" t="str">
        <f t="shared" si="74"/>
        <v/>
      </c>
      <c r="Y554" s="34" t="str">
        <f t="shared" si="79"/>
        <v/>
      </c>
      <c r="Z554" s="35" t="str">
        <f t="shared" si="80"/>
        <v/>
      </c>
      <c r="AA554" s="36" t="str">
        <f t="shared" si="75"/>
        <v/>
      </c>
      <c r="AC554" s="41" t="str">
        <f>IF($B554="", "", IF(OR($B554&lt;'Intro &amp; Setup'!$BM$3, $B554&gt;'Intro &amp; Setup'!$BM$5), "X", ""))</f>
        <v/>
      </c>
      <c r="AE554" s="41" t="str">
        <f t="shared" si="76"/>
        <v/>
      </c>
      <c r="AG554" s="41" t="str">
        <f>IF($F554="", "", IF(COUNTIF('Intro &amp; Setup'!$T$17:$T$26, $F554)=0, "X", ""))</f>
        <v/>
      </c>
      <c r="AI554" s="41" t="str">
        <f t="shared" si="77"/>
        <v/>
      </c>
    </row>
    <row r="555" spans="1:35" x14ac:dyDescent="0.25">
      <c r="A555" s="21"/>
      <c r="B555" s="238"/>
      <c r="C555" s="239"/>
      <c r="D555" s="239"/>
      <c r="E555" s="239"/>
      <c r="F555" s="240"/>
      <c r="G555" s="239"/>
      <c r="H555" s="241"/>
      <c r="I555" s="21"/>
      <c r="L555" s="68" t="str">
        <f t="shared" si="78"/>
        <v/>
      </c>
      <c r="N555" s="71" t="str">
        <f>IF($L555="", "", IFERROR(INDEX('Intro &amp; Setup'!$J$23:$J$32, MATCH($L555, 'Intro &amp; Setup'!$B$23:$B$32, 0)), ""))</f>
        <v/>
      </c>
      <c r="O555" s="71" t="str">
        <f>IF($L555="", "", IFERROR(INDEX('Intro &amp; Setup'!$N$23:$N$32, MATCH($L555, 'Intro &amp; Setup'!$B$23:$B$32, 0)), ""))</f>
        <v/>
      </c>
      <c r="Q555" s="63" t="str">
        <f>IF($H555="", "", SUM($H$11:$H555))</f>
        <v/>
      </c>
      <c r="R555" s="28" t="str">
        <f>IF($L555="", "", SUMIF($L$11:$L555, $L555, $H$11:$H555))</f>
        <v/>
      </c>
      <c r="S555" s="27" t="str">
        <f>IF('Intro &amp; Setup'!$BM$13='Intro &amp; Setup'!$BM$12, $R555, $Q555)</f>
        <v/>
      </c>
      <c r="T555" s="28" t="str">
        <f t="shared" si="72"/>
        <v/>
      </c>
      <c r="U555" s="8" t="str">
        <f t="shared" si="73"/>
        <v/>
      </c>
      <c r="V555" s="28" t="str">
        <f>IF($T555="", "", $T555-SUM($V$11:$V554))</f>
        <v/>
      </c>
      <c r="W555" s="28" t="str">
        <f>IF($U555="", "", $U555-SUM($W$11:$W554))</f>
        <v/>
      </c>
      <c r="X555" s="28" t="str">
        <f t="shared" si="74"/>
        <v/>
      </c>
      <c r="Y555" s="34" t="str">
        <f t="shared" si="79"/>
        <v/>
      </c>
      <c r="Z555" s="35" t="str">
        <f t="shared" si="80"/>
        <v/>
      </c>
      <c r="AA555" s="36" t="str">
        <f t="shared" si="75"/>
        <v/>
      </c>
      <c r="AC555" s="41" t="str">
        <f>IF($B555="", "", IF(OR($B555&lt;'Intro &amp; Setup'!$BM$3, $B555&gt;'Intro &amp; Setup'!$BM$5), "X", ""))</f>
        <v/>
      </c>
      <c r="AE555" s="41" t="str">
        <f t="shared" si="76"/>
        <v/>
      </c>
      <c r="AG555" s="41" t="str">
        <f>IF($F555="", "", IF(COUNTIF('Intro &amp; Setup'!$T$17:$T$26, $F555)=0, "X", ""))</f>
        <v/>
      </c>
      <c r="AI555" s="41" t="str">
        <f t="shared" si="77"/>
        <v/>
      </c>
    </row>
    <row r="556" spans="1:35" x14ac:dyDescent="0.25">
      <c r="A556" s="21"/>
      <c r="B556" s="238"/>
      <c r="C556" s="239"/>
      <c r="D556" s="239"/>
      <c r="E556" s="239"/>
      <c r="F556" s="240"/>
      <c r="G556" s="239"/>
      <c r="H556" s="241"/>
      <c r="I556" s="21"/>
      <c r="L556" s="68" t="str">
        <f t="shared" si="78"/>
        <v/>
      </c>
      <c r="N556" s="71" t="str">
        <f>IF($L556="", "", IFERROR(INDEX('Intro &amp; Setup'!$J$23:$J$32, MATCH($L556, 'Intro &amp; Setup'!$B$23:$B$32, 0)), ""))</f>
        <v/>
      </c>
      <c r="O556" s="71" t="str">
        <f>IF($L556="", "", IFERROR(INDEX('Intro &amp; Setup'!$N$23:$N$32, MATCH($L556, 'Intro &amp; Setup'!$B$23:$B$32, 0)), ""))</f>
        <v/>
      </c>
      <c r="Q556" s="63" t="str">
        <f>IF($H556="", "", SUM($H$11:$H556))</f>
        <v/>
      </c>
      <c r="R556" s="28" t="str">
        <f>IF($L556="", "", SUMIF($L$11:$L556, $L556, $H$11:$H556))</f>
        <v/>
      </c>
      <c r="S556" s="27" t="str">
        <f>IF('Intro &amp; Setup'!$BM$13='Intro &amp; Setup'!$BM$12, $R556, $Q556)</f>
        <v/>
      </c>
      <c r="T556" s="28" t="str">
        <f t="shared" si="72"/>
        <v/>
      </c>
      <c r="U556" s="8" t="str">
        <f t="shared" si="73"/>
        <v/>
      </c>
      <c r="V556" s="28" t="str">
        <f>IF($T556="", "", $T556-SUM($V$11:$V555))</f>
        <v/>
      </c>
      <c r="W556" s="28" t="str">
        <f>IF($U556="", "", $U556-SUM($W$11:$W555))</f>
        <v/>
      </c>
      <c r="X556" s="28" t="str">
        <f t="shared" si="74"/>
        <v/>
      </c>
      <c r="Y556" s="34" t="str">
        <f t="shared" si="79"/>
        <v/>
      </c>
      <c r="Z556" s="35" t="str">
        <f t="shared" si="80"/>
        <v/>
      </c>
      <c r="AA556" s="36" t="str">
        <f t="shared" si="75"/>
        <v/>
      </c>
      <c r="AC556" s="41" t="str">
        <f>IF($B556="", "", IF(OR($B556&lt;'Intro &amp; Setup'!$BM$3, $B556&gt;'Intro &amp; Setup'!$BM$5), "X", ""))</f>
        <v/>
      </c>
      <c r="AE556" s="41" t="str">
        <f t="shared" si="76"/>
        <v/>
      </c>
      <c r="AG556" s="41" t="str">
        <f>IF($F556="", "", IF(COUNTIF('Intro &amp; Setup'!$T$17:$T$26, $F556)=0, "X", ""))</f>
        <v/>
      </c>
      <c r="AI556" s="41" t="str">
        <f t="shared" si="77"/>
        <v/>
      </c>
    </row>
    <row r="557" spans="1:35" x14ac:dyDescent="0.25">
      <c r="A557" s="21"/>
      <c r="B557" s="238"/>
      <c r="C557" s="239"/>
      <c r="D557" s="239"/>
      <c r="E557" s="239"/>
      <c r="F557" s="240"/>
      <c r="G557" s="239"/>
      <c r="H557" s="241"/>
      <c r="I557" s="21"/>
      <c r="L557" s="68" t="str">
        <f t="shared" si="78"/>
        <v/>
      </c>
      <c r="N557" s="71" t="str">
        <f>IF($L557="", "", IFERROR(INDEX('Intro &amp; Setup'!$J$23:$J$32, MATCH($L557, 'Intro &amp; Setup'!$B$23:$B$32, 0)), ""))</f>
        <v/>
      </c>
      <c r="O557" s="71" t="str">
        <f>IF($L557="", "", IFERROR(INDEX('Intro &amp; Setup'!$N$23:$N$32, MATCH($L557, 'Intro &amp; Setup'!$B$23:$B$32, 0)), ""))</f>
        <v/>
      </c>
      <c r="Q557" s="63" t="str">
        <f>IF($H557="", "", SUM($H$11:$H557))</f>
        <v/>
      </c>
      <c r="R557" s="28" t="str">
        <f>IF($L557="", "", SUMIF($L$11:$L557, $L557, $H$11:$H557))</f>
        <v/>
      </c>
      <c r="S557" s="27" t="str">
        <f>IF('Intro &amp; Setup'!$BM$13='Intro &amp; Setup'!$BM$12, $R557, $Q557)</f>
        <v/>
      </c>
      <c r="T557" s="28" t="str">
        <f t="shared" si="72"/>
        <v/>
      </c>
      <c r="U557" s="8" t="str">
        <f t="shared" si="73"/>
        <v/>
      </c>
      <c r="V557" s="28" t="str">
        <f>IF($T557="", "", $T557-SUM($V$11:$V556))</f>
        <v/>
      </c>
      <c r="W557" s="28" t="str">
        <f>IF($U557="", "", $U557-SUM($W$11:$W556))</f>
        <v/>
      </c>
      <c r="X557" s="28" t="str">
        <f t="shared" si="74"/>
        <v/>
      </c>
      <c r="Y557" s="34" t="str">
        <f t="shared" si="79"/>
        <v/>
      </c>
      <c r="Z557" s="35" t="str">
        <f t="shared" si="80"/>
        <v/>
      </c>
      <c r="AA557" s="36" t="str">
        <f t="shared" si="75"/>
        <v/>
      </c>
      <c r="AC557" s="41" t="str">
        <f>IF($B557="", "", IF(OR($B557&lt;'Intro &amp; Setup'!$BM$3, $B557&gt;'Intro &amp; Setup'!$BM$5), "X", ""))</f>
        <v/>
      </c>
      <c r="AE557" s="41" t="str">
        <f t="shared" si="76"/>
        <v/>
      </c>
      <c r="AG557" s="41" t="str">
        <f>IF($F557="", "", IF(COUNTIF('Intro &amp; Setup'!$T$17:$T$26, $F557)=0, "X", ""))</f>
        <v/>
      </c>
      <c r="AI557" s="41" t="str">
        <f t="shared" si="77"/>
        <v/>
      </c>
    </row>
    <row r="558" spans="1:35" x14ac:dyDescent="0.25">
      <c r="A558" s="21"/>
      <c r="B558" s="238"/>
      <c r="C558" s="239"/>
      <c r="D558" s="239"/>
      <c r="E558" s="239"/>
      <c r="F558" s="240"/>
      <c r="G558" s="239"/>
      <c r="H558" s="241"/>
      <c r="I558" s="21"/>
      <c r="L558" s="68" t="str">
        <f t="shared" si="78"/>
        <v/>
      </c>
      <c r="N558" s="71" t="str">
        <f>IF($L558="", "", IFERROR(INDEX('Intro &amp; Setup'!$J$23:$J$32, MATCH($L558, 'Intro &amp; Setup'!$B$23:$B$32, 0)), ""))</f>
        <v/>
      </c>
      <c r="O558" s="71" t="str">
        <f>IF($L558="", "", IFERROR(INDEX('Intro &amp; Setup'!$N$23:$N$32, MATCH($L558, 'Intro &amp; Setup'!$B$23:$B$32, 0)), ""))</f>
        <v/>
      </c>
      <c r="Q558" s="63" t="str">
        <f>IF($H558="", "", SUM($H$11:$H558))</f>
        <v/>
      </c>
      <c r="R558" s="28" t="str">
        <f>IF($L558="", "", SUMIF($L$11:$L558, $L558, $H$11:$H558))</f>
        <v/>
      </c>
      <c r="S558" s="27" t="str">
        <f>IF('Intro &amp; Setup'!$BM$13='Intro &amp; Setup'!$BM$12, $R558, $Q558)</f>
        <v/>
      </c>
      <c r="T558" s="28" t="str">
        <f t="shared" si="72"/>
        <v/>
      </c>
      <c r="U558" s="8" t="str">
        <f t="shared" si="73"/>
        <v/>
      </c>
      <c r="V558" s="28" t="str">
        <f>IF($T558="", "", $T558-SUM($V$11:$V557))</f>
        <v/>
      </c>
      <c r="W558" s="28" t="str">
        <f>IF($U558="", "", $U558-SUM($W$11:$W557))</f>
        <v/>
      </c>
      <c r="X558" s="28" t="str">
        <f t="shared" si="74"/>
        <v/>
      </c>
      <c r="Y558" s="34" t="str">
        <f t="shared" si="79"/>
        <v/>
      </c>
      <c r="Z558" s="35" t="str">
        <f t="shared" si="80"/>
        <v/>
      </c>
      <c r="AA558" s="36" t="str">
        <f t="shared" si="75"/>
        <v/>
      </c>
      <c r="AC558" s="41" t="str">
        <f>IF($B558="", "", IF(OR($B558&lt;'Intro &amp; Setup'!$BM$3, $B558&gt;'Intro &amp; Setup'!$BM$5), "X", ""))</f>
        <v/>
      </c>
      <c r="AE558" s="41" t="str">
        <f t="shared" si="76"/>
        <v/>
      </c>
      <c r="AG558" s="41" t="str">
        <f>IF($F558="", "", IF(COUNTIF('Intro &amp; Setup'!$T$17:$T$26, $F558)=0, "X", ""))</f>
        <v/>
      </c>
      <c r="AI558" s="41" t="str">
        <f t="shared" si="77"/>
        <v/>
      </c>
    </row>
    <row r="559" spans="1:35" x14ac:dyDescent="0.25">
      <c r="A559" s="21"/>
      <c r="B559" s="238"/>
      <c r="C559" s="239"/>
      <c r="D559" s="239"/>
      <c r="E559" s="239"/>
      <c r="F559" s="240"/>
      <c r="G559" s="239"/>
      <c r="H559" s="241"/>
      <c r="I559" s="21"/>
      <c r="L559" s="68" t="str">
        <f t="shared" si="78"/>
        <v/>
      </c>
      <c r="N559" s="71" t="str">
        <f>IF($L559="", "", IFERROR(INDEX('Intro &amp; Setup'!$J$23:$J$32, MATCH($L559, 'Intro &amp; Setup'!$B$23:$B$32, 0)), ""))</f>
        <v/>
      </c>
      <c r="O559" s="71" t="str">
        <f>IF($L559="", "", IFERROR(INDEX('Intro &amp; Setup'!$N$23:$N$32, MATCH($L559, 'Intro &amp; Setup'!$B$23:$B$32, 0)), ""))</f>
        <v/>
      </c>
      <c r="Q559" s="63" t="str">
        <f>IF($H559="", "", SUM($H$11:$H559))</f>
        <v/>
      </c>
      <c r="R559" s="28" t="str">
        <f>IF($L559="", "", SUMIF($L$11:$L559, $L559, $H$11:$H559))</f>
        <v/>
      </c>
      <c r="S559" s="27" t="str">
        <f>IF('Intro &amp; Setup'!$BM$13='Intro &amp; Setup'!$BM$12, $R559, $Q559)</f>
        <v/>
      </c>
      <c r="T559" s="28" t="str">
        <f t="shared" si="72"/>
        <v/>
      </c>
      <c r="U559" s="8" t="str">
        <f t="shared" si="73"/>
        <v/>
      </c>
      <c r="V559" s="28" t="str">
        <f>IF($T559="", "", $T559-SUM($V$11:$V558))</f>
        <v/>
      </c>
      <c r="W559" s="28" t="str">
        <f>IF($U559="", "", $U559-SUM($W$11:$W558))</f>
        <v/>
      </c>
      <c r="X559" s="28" t="str">
        <f t="shared" si="74"/>
        <v/>
      </c>
      <c r="Y559" s="34" t="str">
        <f t="shared" si="79"/>
        <v/>
      </c>
      <c r="Z559" s="35" t="str">
        <f t="shared" si="80"/>
        <v/>
      </c>
      <c r="AA559" s="36" t="str">
        <f t="shared" si="75"/>
        <v/>
      </c>
      <c r="AC559" s="41" t="str">
        <f>IF($B559="", "", IF(OR($B559&lt;'Intro &amp; Setup'!$BM$3, $B559&gt;'Intro &amp; Setup'!$BM$5), "X", ""))</f>
        <v/>
      </c>
      <c r="AE559" s="41" t="str">
        <f t="shared" si="76"/>
        <v/>
      </c>
      <c r="AG559" s="41" t="str">
        <f>IF($F559="", "", IF(COUNTIF('Intro &amp; Setup'!$T$17:$T$26, $F559)=0, "X", ""))</f>
        <v/>
      </c>
      <c r="AI559" s="41" t="str">
        <f t="shared" si="77"/>
        <v/>
      </c>
    </row>
    <row r="560" spans="1:35" x14ac:dyDescent="0.25">
      <c r="A560" s="21"/>
      <c r="B560" s="238"/>
      <c r="C560" s="239"/>
      <c r="D560" s="239"/>
      <c r="E560" s="239"/>
      <c r="F560" s="240"/>
      <c r="G560" s="239"/>
      <c r="H560" s="241"/>
      <c r="I560" s="21"/>
      <c r="L560" s="68" t="str">
        <f t="shared" si="78"/>
        <v/>
      </c>
      <c r="N560" s="71" t="str">
        <f>IF($L560="", "", IFERROR(INDEX('Intro &amp; Setup'!$J$23:$J$32, MATCH($L560, 'Intro &amp; Setup'!$B$23:$B$32, 0)), ""))</f>
        <v/>
      </c>
      <c r="O560" s="71" t="str">
        <f>IF($L560="", "", IFERROR(INDEX('Intro &amp; Setup'!$N$23:$N$32, MATCH($L560, 'Intro &amp; Setup'!$B$23:$B$32, 0)), ""))</f>
        <v/>
      </c>
      <c r="Q560" s="63" t="str">
        <f>IF($H560="", "", SUM($H$11:$H560))</f>
        <v/>
      </c>
      <c r="R560" s="28" t="str">
        <f>IF($L560="", "", SUMIF($L$11:$L560, $L560, $H$11:$H560))</f>
        <v/>
      </c>
      <c r="S560" s="27" t="str">
        <f>IF('Intro &amp; Setup'!$BM$13='Intro &amp; Setup'!$BM$12, $R560, $Q560)</f>
        <v/>
      </c>
      <c r="T560" s="28" t="str">
        <f t="shared" si="72"/>
        <v/>
      </c>
      <c r="U560" s="8" t="str">
        <f t="shared" si="73"/>
        <v/>
      </c>
      <c r="V560" s="28" t="str">
        <f>IF($T560="", "", $T560-SUM($V$11:$V559))</f>
        <v/>
      </c>
      <c r="W560" s="28" t="str">
        <f>IF($U560="", "", $U560-SUM($W$11:$W559))</f>
        <v/>
      </c>
      <c r="X560" s="28" t="str">
        <f t="shared" si="74"/>
        <v/>
      </c>
      <c r="Y560" s="34" t="str">
        <f t="shared" si="79"/>
        <v/>
      </c>
      <c r="Z560" s="35" t="str">
        <f t="shared" si="80"/>
        <v/>
      </c>
      <c r="AA560" s="36" t="str">
        <f t="shared" si="75"/>
        <v/>
      </c>
      <c r="AC560" s="41" t="str">
        <f>IF($B560="", "", IF(OR($B560&lt;'Intro &amp; Setup'!$BM$3, $B560&gt;'Intro &amp; Setup'!$BM$5), "X", ""))</f>
        <v/>
      </c>
      <c r="AE560" s="41" t="str">
        <f t="shared" si="76"/>
        <v/>
      </c>
      <c r="AG560" s="41" t="str">
        <f>IF($F560="", "", IF(COUNTIF('Intro &amp; Setup'!$T$17:$T$26, $F560)=0, "X", ""))</f>
        <v/>
      </c>
      <c r="AI560" s="41" t="str">
        <f t="shared" si="77"/>
        <v/>
      </c>
    </row>
    <row r="561" spans="1:35" x14ac:dyDescent="0.25">
      <c r="A561" s="21"/>
      <c r="B561" s="238"/>
      <c r="C561" s="239"/>
      <c r="D561" s="239"/>
      <c r="E561" s="239"/>
      <c r="F561" s="240"/>
      <c r="G561" s="239"/>
      <c r="H561" s="241"/>
      <c r="I561" s="21"/>
      <c r="L561" s="68" t="str">
        <f t="shared" si="78"/>
        <v/>
      </c>
      <c r="N561" s="71" t="str">
        <f>IF($L561="", "", IFERROR(INDEX('Intro &amp; Setup'!$J$23:$J$32, MATCH($L561, 'Intro &amp; Setup'!$B$23:$B$32, 0)), ""))</f>
        <v/>
      </c>
      <c r="O561" s="71" t="str">
        <f>IF($L561="", "", IFERROR(INDEX('Intro &amp; Setup'!$N$23:$N$32, MATCH($L561, 'Intro &amp; Setup'!$B$23:$B$32, 0)), ""))</f>
        <v/>
      </c>
      <c r="Q561" s="63" t="str">
        <f>IF($H561="", "", SUM($H$11:$H561))</f>
        <v/>
      </c>
      <c r="R561" s="28" t="str">
        <f>IF($L561="", "", SUMIF($L$11:$L561, $L561, $H$11:$H561))</f>
        <v/>
      </c>
      <c r="S561" s="27" t="str">
        <f>IF('Intro &amp; Setup'!$BM$13='Intro &amp; Setup'!$BM$12, $R561, $Q561)</f>
        <v/>
      </c>
      <c r="T561" s="28" t="str">
        <f t="shared" si="72"/>
        <v/>
      </c>
      <c r="U561" s="8" t="str">
        <f t="shared" si="73"/>
        <v/>
      </c>
      <c r="V561" s="28" t="str">
        <f>IF($T561="", "", $T561-SUM($V$11:$V560))</f>
        <v/>
      </c>
      <c r="W561" s="28" t="str">
        <f>IF($U561="", "", $U561-SUM($W$11:$W560))</f>
        <v/>
      </c>
      <c r="X561" s="28" t="str">
        <f t="shared" si="74"/>
        <v/>
      </c>
      <c r="Y561" s="34" t="str">
        <f t="shared" si="79"/>
        <v/>
      </c>
      <c r="Z561" s="35" t="str">
        <f t="shared" si="80"/>
        <v/>
      </c>
      <c r="AA561" s="36" t="str">
        <f t="shared" si="75"/>
        <v/>
      </c>
      <c r="AC561" s="41" t="str">
        <f>IF($B561="", "", IF(OR($B561&lt;'Intro &amp; Setup'!$BM$3, $B561&gt;'Intro &amp; Setup'!$BM$5), "X", ""))</f>
        <v/>
      </c>
      <c r="AE561" s="41" t="str">
        <f t="shared" si="76"/>
        <v/>
      </c>
      <c r="AG561" s="41" t="str">
        <f>IF($F561="", "", IF(COUNTIF('Intro &amp; Setup'!$T$17:$T$26, $F561)=0, "X", ""))</f>
        <v/>
      </c>
      <c r="AI561" s="41" t="str">
        <f t="shared" si="77"/>
        <v/>
      </c>
    </row>
    <row r="562" spans="1:35" x14ac:dyDescent="0.25">
      <c r="A562" s="21"/>
      <c r="B562" s="238"/>
      <c r="C562" s="239"/>
      <c r="D562" s="239"/>
      <c r="E562" s="239"/>
      <c r="F562" s="240"/>
      <c r="G562" s="239"/>
      <c r="H562" s="241"/>
      <c r="I562" s="21"/>
      <c r="L562" s="68" t="str">
        <f t="shared" si="78"/>
        <v/>
      </c>
      <c r="N562" s="71" t="str">
        <f>IF($L562="", "", IFERROR(INDEX('Intro &amp; Setup'!$J$23:$J$32, MATCH($L562, 'Intro &amp; Setup'!$B$23:$B$32, 0)), ""))</f>
        <v/>
      </c>
      <c r="O562" s="71" t="str">
        <f>IF($L562="", "", IFERROR(INDEX('Intro &amp; Setup'!$N$23:$N$32, MATCH($L562, 'Intro &amp; Setup'!$B$23:$B$32, 0)), ""))</f>
        <v/>
      </c>
      <c r="Q562" s="63" t="str">
        <f>IF($H562="", "", SUM($H$11:$H562))</f>
        <v/>
      </c>
      <c r="R562" s="28" t="str">
        <f>IF($L562="", "", SUMIF($L$11:$L562, $L562, $H$11:$H562))</f>
        <v/>
      </c>
      <c r="S562" s="27" t="str">
        <f>IF('Intro &amp; Setup'!$BM$13='Intro &amp; Setup'!$BM$12, $R562, $Q562)</f>
        <v/>
      </c>
      <c r="T562" s="28" t="str">
        <f t="shared" si="72"/>
        <v/>
      </c>
      <c r="U562" s="8" t="str">
        <f t="shared" si="73"/>
        <v/>
      </c>
      <c r="V562" s="28" t="str">
        <f>IF($T562="", "", $T562-SUM($V$11:$V561))</f>
        <v/>
      </c>
      <c r="W562" s="28" t="str">
        <f>IF($U562="", "", $U562-SUM($W$11:$W561))</f>
        <v/>
      </c>
      <c r="X562" s="28" t="str">
        <f t="shared" si="74"/>
        <v/>
      </c>
      <c r="Y562" s="34" t="str">
        <f t="shared" si="79"/>
        <v/>
      </c>
      <c r="Z562" s="35" t="str">
        <f t="shared" si="80"/>
        <v/>
      </c>
      <c r="AA562" s="36" t="str">
        <f t="shared" si="75"/>
        <v/>
      </c>
      <c r="AC562" s="41" t="str">
        <f>IF($B562="", "", IF(OR($B562&lt;'Intro &amp; Setup'!$BM$3, $B562&gt;'Intro &amp; Setup'!$BM$5), "X", ""))</f>
        <v/>
      </c>
      <c r="AE562" s="41" t="str">
        <f t="shared" si="76"/>
        <v/>
      </c>
      <c r="AG562" s="41" t="str">
        <f>IF($F562="", "", IF(COUNTIF('Intro &amp; Setup'!$T$17:$T$26, $F562)=0, "X", ""))</f>
        <v/>
      </c>
      <c r="AI562" s="41" t="str">
        <f t="shared" si="77"/>
        <v/>
      </c>
    </row>
    <row r="563" spans="1:35" x14ac:dyDescent="0.25">
      <c r="A563" s="21"/>
      <c r="B563" s="238"/>
      <c r="C563" s="239"/>
      <c r="D563" s="239"/>
      <c r="E563" s="239"/>
      <c r="F563" s="240"/>
      <c r="G563" s="239"/>
      <c r="H563" s="241"/>
      <c r="I563" s="21"/>
      <c r="L563" s="68" t="str">
        <f t="shared" si="78"/>
        <v/>
      </c>
      <c r="N563" s="71" t="str">
        <f>IF($L563="", "", IFERROR(INDEX('Intro &amp; Setup'!$J$23:$J$32, MATCH($L563, 'Intro &amp; Setup'!$B$23:$B$32, 0)), ""))</f>
        <v/>
      </c>
      <c r="O563" s="71" t="str">
        <f>IF($L563="", "", IFERROR(INDEX('Intro &amp; Setup'!$N$23:$N$32, MATCH($L563, 'Intro &amp; Setup'!$B$23:$B$32, 0)), ""))</f>
        <v/>
      </c>
      <c r="Q563" s="63" t="str">
        <f>IF($H563="", "", SUM($H$11:$H563))</f>
        <v/>
      </c>
      <c r="R563" s="28" t="str">
        <f>IF($L563="", "", SUMIF($L$11:$L563, $L563, $H$11:$H563))</f>
        <v/>
      </c>
      <c r="S563" s="27" t="str">
        <f>IF('Intro &amp; Setup'!$BM$13='Intro &amp; Setup'!$BM$12, $R563, $Q563)</f>
        <v/>
      </c>
      <c r="T563" s="28" t="str">
        <f t="shared" si="72"/>
        <v/>
      </c>
      <c r="U563" s="8" t="str">
        <f t="shared" si="73"/>
        <v/>
      </c>
      <c r="V563" s="28" t="str">
        <f>IF($T563="", "", $T563-SUM($V$11:$V562))</f>
        <v/>
      </c>
      <c r="W563" s="28" t="str">
        <f>IF($U563="", "", $U563-SUM($W$11:$W562))</f>
        <v/>
      </c>
      <c r="X563" s="28" t="str">
        <f t="shared" si="74"/>
        <v/>
      </c>
      <c r="Y563" s="34" t="str">
        <f t="shared" si="79"/>
        <v/>
      </c>
      <c r="Z563" s="35" t="str">
        <f t="shared" si="80"/>
        <v/>
      </c>
      <c r="AA563" s="36" t="str">
        <f t="shared" si="75"/>
        <v/>
      </c>
      <c r="AC563" s="41" t="str">
        <f>IF($B563="", "", IF(OR($B563&lt;'Intro &amp; Setup'!$BM$3, $B563&gt;'Intro &amp; Setup'!$BM$5), "X", ""))</f>
        <v/>
      </c>
      <c r="AE563" s="41" t="str">
        <f t="shared" si="76"/>
        <v/>
      </c>
      <c r="AG563" s="41" t="str">
        <f>IF($F563="", "", IF(COUNTIF('Intro &amp; Setup'!$T$17:$T$26, $F563)=0, "X", ""))</f>
        <v/>
      </c>
      <c r="AI563" s="41" t="str">
        <f t="shared" si="77"/>
        <v/>
      </c>
    </row>
    <row r="564" spans="1:35" x14ac:dyDescent="0.25">
      <c r="A564" s="21"/>
      <c r="B564" s="238"/>
      <c r="C564" s="239"/>
      <c r="D564" s="239"/>
      <c r="E564" s="239"/>
      <c r="F564" s="240"/>
      <c r="G564" s="239"/>
      <c r="H564" s="241"/>
      <c r="I564" s="21"/>
      <c r="L564" s="68" t="str">
        <f t="shared" si="78"/>
        <v/>
      </c>
      <c r="N564" s="71" t="str">
        <f>IF($L564="", "", IFERROR(INDEX('Intro &amp; Setup'!$J$23:$J$32, MATCH($L564, 'Intro &amp; Setup'!$B$23:$B$32, 0)), ""))</f>
        <v/>
      </c>
      <c r="O564" s="71" t="str">
        <f>IF($L564="", "", IFERROR(INDEX('Intro &amp; Setup'!$N$23:$N$32, MATCH($L564, 'Intro &amp; Setup'!$B$23:$B$32, 0)), ""))</f>
        <v/>
      </c>
      <c r="Q564" s="63" t="str">
        <f>IF($H564="", "", SUM($H$11:$H564))</f>
        <v/>
      </c>
      <c r="R564" s="28" t="str">
        <f>IF($L564="", "", SUMIF($L$11:$L564, $L564, $H$11:$H564))</f>
        <v/>
      </c>
      <c r="S564" s="27" t="str">
        <f>IF('Intro &amp; Setup'!$BM$13='Intro &amp; Setup'!$BM$12, $R564, $Q564)</f>
        <v/>
      </c>
      <c r="T564" s="28" t="str">
        <f t="shared" si="72"/>
        <v/>
      </c>
      <c r="U564" s="8" t="str">
        <f t="shared" si="73"/>
        <v/>
      </c>
      <c r="V564" s="28" t="str">
        <f>IF($T564="", "", $T564-SUM($V$11:$V563))</f>
        <v/>
      </c>
      <c r="W564" s="28" t="str">
        <f>IF($U564="", "", $U564-SUM($W$11:$W563))</f>
        <v/>
      </c>
      <c r="X564" s="28" t="str">
        <f t="shared" si="74"/>
        <v/>
      </c>
      <c r="Y564" s="34" t="str">
        <f t="shared" si="79"/>
        <v/>
      </c>
      <c r="Z564" s="35" t="str">
        <f t="shared" si="80"/>
        <v/>
      </c>
      <c r="AA564" s="36" t="str">
        <f t="shared" si="75"/>
        <v/>
      </c>
      <c r="AC564" s="41" t="str">
        <f>IF($B564="", "", IF(OR($B564&lt;'Intro &amp; Setup'!$BM$3, $B564&gt;'Intro &amp; Setup'!$BM$5), "X", ""))</f>
        <v/>
      </c>
      <c r="AE564" s="41" t="str">
        <f t="shared" si="76"/>
        <v/>
      </c>
      <c r="AG564" s="41" t="str">
        <f>IF($F564="", "", IF(COUNTIF('Intro &amp; Setup'!$T$17:$T$26, $F564)=0, "X", ""))</f>
        <v/>
      </c>
      <c r="AI564" s="41" t="str">
        <f t="shared" si="77"/>
        <v/>
      </c>
    </row>
    <row r="565" spans="1:35" x14ac:dyDescent="0.25">
      <c r="A565" s="21"/>
      <c r="B565" s="238"/>
      <c r="C565" s="239"/>
      <c r="D565" s="239"/>
      <c r="E565" s="239"/>
      <c r="F565" s="240"/>
      <c r="G565" s="239"/>
      <c r="H565" s="241"/>
      <c r="I565" s="21"/>
      <c r="L565" s="68" t="str">
        <f t="shared" si="78"/>
        <v/>
      </c>
      <c r="N565" s="71" t="str">
        <f>IF($L565="", "", IFERROR(INDEX('Intro &amp; Setup'!$J$23:$J$32, MATCH($L565, 'Intro &amp; Setup'!$B$23:$B$32, 0)), ""))</f>
        <v/>
      </c>
      <c r="O565" s="71" t="str">
        <f>IF($L565="", "", IFERROR(INDEX('Intro &amp; Setup'!$N$23:$N$32, MATCH($L565, 'Intro &amp; Setup'!$B$23:$B$32, 0)), ""))</f>
        <v/>
      </c>
      <c r="Q565" s="63" t="str">
        <f>IF($H565="", "", SUM($H$11:$H565))</f>
        <v/>
      </c>
      <c r="R565" s="28" t="str">
        <f>IF($L565="", "", SUMIF($L$11:$L565, $L565, $H$11:$H565))</f>
        <v/>
      </c>
      <c r="S565" s="27" t="str">
        <f>IF('Intro &amp; Setup'!$BM$13='Intro &amp; Setup'!$BM$12, $R565, $Q565)</f>
        <v/>
      </c>
      <c r="T565" s="28" t="str">
        <f t="shared" si="72"/>
        <v/>
      </c>
      <c r="U565" s="8" t="str">
        <f t="shared" si="73"/>
        <v/>
      </c>
      <c r="V565" s="28" t="str">
        <f>IF($T565="", "", $T565-SUM($V$11:$V564))</f>
        <v/>
      </c>
      <c r="W565" s="28" t="str">
        <f>IF($U565="", "", $U565-SUM($W$11:$W564))</f>
        <v/>
      </c>
      <c r="X565" s="28" t="str">
        <f t="shared" si="74"/>
        <v/>
      </c>
      <c r="Y565" s="34" t="str">
        <f t="shared" si="79"/>
        <v/>
      </c>
      <c r="Z565" s="35" t="str">
        <f t="shared" si="80"/>
        <v/>
      </c>
      <c r="AA565" s="36" t="str">
        <f t="shared" si="75"/>
        <v/>
      </c>
      <c r="AC565" s="41" t="str">
        <f>IF($B565="", "", IF(OR($B565&lt;'Intro &amp; Setup'!$BM$3, $B565&gt;'Intro &amp; Setup'!$BM$5), "X", ""))</f>
        <v/>
      </c>
      <c r="AE565" s="41" t="str">
        <f t="shared" si="76"/>
        <v/>
      </c>
      <c r="AG565" s="41" t="str">
        <f>IF($F565="", "", IF(COUNTIF('Intro &amp; Setup'!$T$17:$T$26, $F565)=0, "X", ""))</f>
        <v/>
      </c>
      <c r="AI565" s="41" t="str">
        <f t="shared" si="77"/>
        <v/>
      </c>
    </row>
    <row r="566" spans="1:35" x14ac:dyDescent="0.25">
      <c r="A566" s="21"/>
      <c r="B566" s="238"/>
      <c r="C566" s="239"/>
      <c r="D566" s="239"/>
      <c r="E566" s="239"/>
      <c r="F566" s="240"/>
      <c r="G566" s="239"/>
      <c r="H566" s="241"/>
      <c r="I566" s="21"/>
      <c r="L566" s="68" t="str">
        <f t="shared" si="78"/>
        <v/>
      </c>
      <c r="N566" s="71" t="str">
        <f>IF($L566="", "", IFERROR(INDEX('Intro &amp; Setup'!$J$23:$J$32, MATCH($L566, 'Intro &amp; Setup'!$B$23:$B$32, 0)), ""))</f>
        <v/>
      </c>
      <c r="O566" s="71" t="str">
        <f>IF($L566="", "", IFERROR(INDEX('Intro &amp; Setup'!$N$23:$N$32, MATCH($L566, 'Intro &amp; Setup'!$B$23:$B$32, 0)), ""))</f>
        <v/>
      </c>
      <c r="Q566" s="63" t="str">
        <f>IF($H566="", "", SUM($H$11:$H566))</f>
        <v/>
      </c>
      <c r="R566" s="28" t="str">
        <f>IF($L566="", "", SUMIF($L$11:$L566, $L566, $H$11:$H566))</f>
        <v/>
      </c>
      <c r="S566" s="27" t="str">
        <f>IF('Intro &amp; Setup'!$BM$13='Intro &amp; Setup'!$BM$12, $R566, $Q566)</f>
        <v/>
      </c>
      <c r="T566" s="28" t="str">
        <f t="shared" si="72"/>
        <v/>
      </c>
      <c r="U566" s="8" t="str">
        <f t="shared" si="73"/>
        <v/>
      </c>
      <c r="V566" s="28" t="str">
        <f>IF($T566="", "", $T566-SUM($V$11:$V565))</f>
        <v/>
      </c>
      <c r="W566" s="28" t="str">
        <f>IF($U566="", "", $U566-SUM($W$11:$W565))</f>
        <v/>
      </c>
      <c r="X566" s="28" t="str">
        <f t="shared" si="74"/>
        <v/>
      </c>
      <c r="Y566" s="34" t="str">
        <f t="shared" si="79"/>
        <v/>
      </c>
      <c r="Z566" s="35" t="str">
        <f t="shared" si="80"/>
        <v/>
      </c>
      <c r="AA566" s="36" t="str">
        <f t="shared" si="75"/>
        <v/>
      </c>
      <c r="AC566" s="41" t="str">
        <f>IF($B566="", "", IF(OR($B566&lt;'Intro &amp; Setup'!$BM$3, $B566&gt;'Intro &amp; Setup'!$BM$5), "X", ""))</f>
        <v/>
      </c>
      <c r="AE566" s="41" t="str">
        <f t="shared" si="76"/>
        <v/>
      </c>
      <c r="AG566" s="41" t="str">
        <f>IF($F566="", "", IF(COUNTIF('Intro &amp; Setup'!$T$17:$T$26, $F566)=0, "X", ""))</f>
        <v/>
      </c>
      <c r="AI566" s="41" t="str">
        <f t="shared" si="77"/>
        <v/>
      </c>
    </row>
    <row r="567" spans="1:35" x14ac:dyDescent="0.25">
      <c r="A567" s="21"/>
      <c r="B567" s="238"/>
      <c r="C567" s="239"/>
      <c r="D567" s="239"/>
      <c r="E567" s="239"/>
      <c r="F567" s="240"/>
      <c r="G567" s="239"/>
      <c r="H567" s="241"/>
      <c r="I567" s="21"/>
      <c r="L567" s="68" t="str">
        <f t="shared" si="78"/>
        <v/>
      </c>
      <c r="N567" s="71" t="str">
        <f>IF($L567="", "", IFERROR(INDEX('Intro &amp; Setup'!$J$23:$J$32, MATCH($L567, 'Intro &amp; Setup'!$B$23:$B$32, 0)), ""))</f>
        <v/>
      </c>
      <c r="O567" s="71" t="str">
        <f>IF($L567="", "", IFERROR(INDEX('Intro &amp; Setup'!$N$23:$N$32, MATCH($L567, 'Intro &amp; Setup'!$B$23:$B$32, 0)), ""))</f>
        <v/>
      </c>
      <c r="Q567" s="63" t="str">
        <f>IF($H567="", "", SUM($H$11:$H567))</f>
        <v/>
      </c>
      <c r="R567" s="28" t="str">
        <f>IF($L567="", "", SUMIF($L$11:$L567, $L567, $H$11:$H567))</f>
        <v/>
      </c>
      <c r="S567" s="27" t="str">
        <f>IF('Intro &amp; Setup'!$BM$13='Intro &amp; Setup'!$BM$12, $R567, $Q567)</f>
        <v/>
      </c>
      <c r="T567" s="28" t="str">
        <f t="shared" si="72"/>
        <v/>
      </c>
      <c r="U567" s="8" t="str">
        <f t="shared" si="73"/>
        <v/>
      </c>
      <c r="V567" s="28" t="str">
        <f>IF($T567="", "", $T567-SUM($V$11:$V566))</f>
        <v/>
      </c>
      <c r="W567" s="28" t="str">
        <f>IF($U567="", "", $U567-SUM($W$11:$W566))</f>
        <v/>
      </c>
      <c r="X567" s="28" t="str">
        <f t="shared" si="74"/>
        <v/>
      </c>
      <c r="Y567" s="34" t="str">
        <f t="shared" si="79"/>
        <v/>
      </c>
      <c r="Z567" s="35" t="str">
        <f t="shared" si="80"/>
        <v/>
      </c>
      <c r="AA567" s="36" t="str">
        <f t="shared" si="75"/>
        <v/>
      </c>
      <c r="AC567" s="41" t="str">
        <f>IF($B567="", "", IF(OR($B567&lt;'Intro &amp; Setup'!$BM$3, $B567&gt;'Intro &amp; Setup'!$BM$5), "X", ""))</f>
        <v/>
      </c>
      <c r="AE567" s="41" t="str">
        <f t="shared" si="76"/>
        <v/>
      </c>
      <c r="AG567" s="41" t="str">
        <f>IF($F567="", "", IF(COUNTIF('Intro &amp; Setup'!$T$17:$T$26, $F567)=0, "X", ""))</f>
        <v/>
      </c>
      <c r="AI567" s="41" t="str">
        <f t="shared" si="77"/>
        <v/>
      </c>
    </row>
    <row r="568" spans="1:35" x14ac:dyDescent="0.25">
      <c r="A568" s="21"/>
      <c r="B568" s="238"/>
      <c r="C568" s="239"/>
      <c r="D568" s="239"/>
      <c r="E568" s="239"/>
      <c r="F568" s="240"/>
      <c r="G568" s="239"/>
      <c r="H568" s="241"/>
      <c r="I568" s="21"/>
      <c r="L568" s="68" t="str">
        <f t="shared" si="78"/>
        <v/>
      </c>
      <c r="N568" s="71" t="str">
        <f>IF($L568="", "", IFERROR(INDEX('Intro &amp; Setup'!$J$23:$J$32, MATCH($L568, 'Intro &amp; Setup'!$B$23:$B$32, 0)), ""))</f>
        <v/>
      </c>
      <c r="O568" s="71" t="str">
        <f>IF($L568="", "", IFERROR(INDEX('Intro &amp; Setup'!$N$23:$N$32, MATCH($L568, 'Intro &amp; Setup'!$B$23:$B$32, 0)), ""))</f>
        <v/>
      </c>
      <c r="Q568" s="63" t="str">
        <f>IF($H568="", "", SUM($H$11:$H568))</f>
        <v/>
      </c>
      <c r="R568" s="28" t="str">
        <f>IF($L568="", "", SUMIF($L$11:$L568, $L568, $H$11:$H568))</f>
        <v/>
      </c>
      <c r="S568" s="27" t="str">
        <f>IF('Intro &amp; Setup'!$BM$13='Intro &amp; Setup'!$BM$12, $R568, $Q568)</f>
        <v/>
      </c>
      <c r="T568" s="28" t="str">
        <f t="shared" si="72"/>
        <v/>
      </c>
      <c r="U568" s="8" t="str">
        <f t="shared" si="73"/>
        <v/>
      </c>
      <c r="V568" s="28" t="str">
        <f>IF($T568="", "", $T568-SUM($V$11:$V567))</f>
        <v/>
      </c>
      <c r="W568" s="28" t="str">
        <f>IF($U568="", "", $U568-SUM($W$11:$W567))</f>
        <v/>
      </c>
      <c r="X568" s="28" t="str">
        <f t="shared" si="74"/>
        <v/>
      </c>
      <c r="Y568" s="34" t="str">
        <f t="shared" si="79"/>
        <v/>
      </c>
      <c r="Z568" s="35" t="str">
        <f t="shared" si="80"/>
        <v/>
      </c>
      <c r="AA568" s="36" t="str">
        <f t="shared" si="75"/>
        <v/>
      </c>
      <c r="AC568" s="41" t="str">
        <f>IF($B568="", "", IF(OR($B568&lt;'Intro &amp; Setup'!$BM$3, $B568&gt;'Intro &amp; Setup'!$BM$5), "X", ""))</f>
        <v/>
      </c>
      <c r="AE568" s="41" t="str">
        <f t="shared" si="76"/>
        <v/>
      </c>
      <c r="AG568" s="41" t="str">
        <f>IF($F568="", "", IF(COUNTIF('Intro &amp; Setup'!$T$17:$T$26, $F568)=0, "X", ""))</f>
        <v/>
      </c>
      <c r="AI568" s="41" t="str">
        <f t="shared" si="77"/>
        <v/>
      </c>
    </row>
    <row r="569" spans="1:35" x14ac:dyDescent="0.25">
      <c r="A569" s="21"/>
      <c r="B569" s="238"/>
      <c r="C569" s="239"/>
      <c r="D569" s="239"/>
      <c r="E569" s="239"/>
      <c r="F569" s="240"/>
      <c r="G569" s="239"/>
      <c r="H569" s="241"/>
      <c r="I569" s="21"/>
      <c r="L569" s="68" t="str">
        <f t="shared" si="78"/>
        <v/>
      </c>
      <c r="N569" s="71" t="str">
        <f>IF($L569="", "", IFERROR(INDEX('Intro &amp; Setup'!$J$23:$J$32, MATCH($L569, 'Intro &amp; Setup'!$B$23:$B$32, 0)), ""))</f>
        <v/>
      </c>
      <c r="O569" s="71" t="str">
        <f>IF($L569="", "", IFERROR(INDEX('Intro &amp; Setup'!$N$23:$N$32, MATCH($L569, 'Intro &amp; Setup'!$B$23:$B$32, 0)), ""))</f>
        <v/>
      </c>
      <c r="Q569" s="63" t="str">
        <f>IF($H569="", "", SUM($H$11:$H569))</f>
        <v/>
      </c>
      <c r="R569" s="28" t="str">
        <f>IF($L569="", "", SUMIF($L$11:$L569, $L569, $H$11:$H569))</f>
        <v/>
      </c>
      <c r="S569" s="27" t="str">
        <f>IF('Intro &amp; Setup'!$BM$13='Intro &amp; Setup'!$BM$12, $R569, $Q569)</f>
        <v/>
      </c>
      <c r="T569" s="28" t="str">
        <f t="shared" si="72"/>
        <v/>
      </c>
      <c r="U569" s="8" t="str">
        <f t="shared" si="73"/>
        <v/>
      </c>
      <c r="V569" s="28" t="str">
        <f>IF($T569="", "", $T569-SUM($V$11:$V568))</f>
        <v/>
      </c>
      <c r="W569" s="28" t="str">
        <f>IF($U569="", "", $U569-SUM($W$11:$W568))</f>
        <v/>
      </c>
      <c r="X569" s="28" t="str">
        <f t="shared" si="74"/>
        <v/>
      </c>
      <c r="Y569" s="34" t="str">
        <f t="shared" si="79"/>
        <v/>
      </c>
      <c r="Z569" s="35" t="str">
        <f t="shared" si="80"/>
        <v/>
      </c>
      <c r="AA569" s="36" t="str">
        <f t="shared" si="75"/>
        <v/>
      </c>
      <c r="AC569" s="41" t="str">
        <f>IF($B569="", "", IF(OR($B569&lt;'Intro &amp; Setup'!$BM$3, $B569&gt;'Intro &amp; Setup'!$BM$5), "X", ""))</f>
        <v/>
      </c>
      <c r="AE569" s="41" t="str">
        <f t="shared" si="76"/>
        <v/>
      </c>
      <c r="AG569" s="41" t="str">
        <f>IF($F569="", "", IF(COUNTIF('Intro &amp; Setup'!$T$17:$T$26, $F569)=0, "X", ""))</f>
        <v/>
      </c>
      <c r="AI569" s="41" t="str">
        <f t="shared" si="77"/>
        <v/>
      </c>
    </row>
    <row r="570" spans="1:35" x14ac:dyDescent="0.25">
      <c r="A570" s="21"/>
      <c r="B570" s="238"/>
      <c r="C570" s="239"/>
      <c r="D570" s="239"/>
      <c r="E570" s="239"/>
      <c r="F570" s="240"/>
      <c r="G570" s="239"/>
      <c r="H570" s="241"/>
      <c r="I570" s="21"/>
      <c r="L570" s="68" t="str">
        <f t="shared" si="78"/>
        <v/>
      </c>
      <c r="N570" s="71" t="str">
        <f>IF($L570="", "", IFERROR(INDEX('Intro &amp; Setup'!$J$23:$J$32, MATCH($L570, 'Intro &amp; Setup'!$B$23:$B$32, 0)), ""))</f>
        <v/>
      </c>
      <c r="O570" s="71" t="str">
        <f>IF($L570="", "", IFERROR(INDEX('Intro &amp; Setup'!$N$23:$N$32, MATCH($L570, 'Intro &amp; Setup'!$B$23:$B$32, 0)), ""))</f>
        <v/>
      </c>
      <c r="Q570" s="63" t="str">
        <f>IF($H570="", "", SUM($H$11:$H570))</f>
        <v/>
      </c>
      <c r="R570" s="28" t="str">
        <f>IF($L570="", "", SUMIF($L$11:$L570, $L570, $H$11:$H570))</f>
        <v/>
      </c>
      <c r="S570" s="27" t="str">
        <f>IF('Intro &amp; Setup'!$BM$13='Intro &amp; Setup'!$BM$12, $R570, $Q570)</f>
        <v/>
      </c>
      <c r="T570" s="28" t="str">
        <f t="shared" si="72"/>
        <v/>
      </c>
      <c r="U570" s="8" t="str">
        <f t="shared" si="73"/>
        <v/>
      </c>
      <c r="V570" s="28" t="str">
        <f>IF($T570="", "", $T570-SUM($V$11:$V569))</f>
        <v/>
      </c>
      <c r="W570" s="28" t="str">
        <f>IF($U570="", "", $U570-SUM($W$11:$W569))</f>
        <v/>
      </c>
      <c r="X570" s="28" t="str">
        <f t="shared" si="74"/>
        <v/>
      </c>
      <c r="Y570" s="34" t="str">
        <f t="shared" si="79"/>
        <v/>
      </c>
      <c r="Z570" s="35" t="str">
        <f t="shared" si="80"/>
        <v/>
      </c>
      <c r="AA570" s="36" t="str">
        <f t="shared" si="75"/>
        <v/>
      </c>
      <c r="AC570" s="41" t="str">
        <f>IF($B570="", "", IF(OR($B570&lt;'Intro &amp; Setup'!$BM$3, $B570&gt;'Intro &amp; Setup'!$BM$5), "X", ""))</f>
        <v/>
      </c>
      <c r="AE570" s="41" t="str">
        <f t="shared" si="76"/>
        <v/>
      </c>
      <c r="AG570" s="41" t="str">
        <f>IF($F570="", "", IF(COUNTIF('Intro &amp; Setup'!$T$17:$T$26, $F570)=0, "X", ""))</f>
        <v/>
      </c>
      <c r="AI570" s="41" t="str">
        <f t="shared" si="77"/>
        <v/>
      </c>
    </row>
    <row r="571" spans="1:35" x14ac:dyDescent="0.25">
      <c r="A571" s="21"/>
      <c r="B571" s="238"/>
      <c r="C571" s="239"/>
      <c r="D571" s="239"/>
      <c r="E571" s="239"/>
      <c r="F571" s="240"/>
      <c r="G571" s="239"/>
      <c r="H571" s="241"/>
      <c r="I571" s="21"/>
      <c r="L571" s="68" t="str">
        <f t="shared" si="78"/>
        <v/>
      </c>
      <c r="N571" s="71" t="str">
        <f>IF($L571="", "", IFERROR(INDEX('Intro &amp; Setup'!$J$23:$J$32, MATCH($L571, 'Intro &amp; Setup'!$B$23:$B$32, 0)), ""))</f>
        <v/>
      </c>
      <c r="O571" s="71" t="str">
        <f>IF($L571="", "", IFERROR(INDEX('Intro &amp; Setup'!$N$23:$N$32, MATCH($L571, 'Intro &amp; Setup'!$B$23:$B$32, 0)), ""))</f>
        <v/>
      </c>
      <c r="Q571" s="63" t="str">
        <f>IF($H571="", "", SUM($H$11:$H571))</f>
        <v/>
      </c>
      <c r="R571" s="28" t="str">
        <f>IF($L571="", "", SUMIF($L$11:$L571, $L571, $H$11:$H571))</f>
        <v/>
      </c>
      <c r="S571" s="27" t="str">
        <f>IF('Intro &amp; Setup'!$BM$13='Intro &amp; Setup'!$BM$12, $R571, $Q571)</f>
        <v/>
      </c>
      <c r="T571" s="28" t="str">
        <f t="shared" si="72"/>
        <v/>
      </c>
      <c r="U571" s="8" t="str">
        <f t="shared" si="73"/>
        <v/>
      </c>
      <c r="V571" s="28" t="str">
        <f>IF($T571="", "", $T571-SUM($V$11:$V570))</f>
        <v/>
      </c>
      <c r="W571" s="28" t="str">
        <f>IF($U571="", "", $U571-SUM($W$11:$W570))</f>
        <v/>
      </c>
      <c r="X571" s="28" t="str">
        <f t="shared" si="74"/>
        <v/>
      </c>
      <c r="Y571" s="34" t="str">
        <f t="shared" si="79"/>
        <v/>
      </c>
      <c r="Z571" s="35" t="str">
        <f t="shared" si="80"/>
        <v/>
      </c>
      <c r="AA571" s="36" t="str">
        <f t="shared" si="75"/>
        <v/>
      </c>
      <c r="AC571" s="41" t="str">
        <f>IF($B571="", "", IF(OR($B571&lt;'Intro &amp; Setup'!$BM$3, $B571&gt;'Intro &amp; Setup'!$BM$5), "X", ""))</f>
        <v/>
      </c>
      <c r="AE571" s="41" t="str">
        <f t="shared" si="76"/>
        <v/>
      </c>
      <c r="AG571" s="41" t="str">
        <f>IF($F571="", "", IF(COUNTIF('Intro &amp; Setup'!$T$17:$T$26, $F571)=0, "X", ""))</f>
        <v/>
      </c>
      <c r="AI571" s="41" t="str">
        <f t="shared" si="77"/>
        <v/>
      </c>
    </row>
    <row r="572" spans="1:35" x14ac:dyDescent="0.25">
      <c r="A572" s="21"/>
      <c r="B572" s="238"/>
      <c r="C572" s="239"/>
      <c r="D572" s="239"/>
      <c r="E572" s="239"/>
      <c r="F572" s="240"/>
      <c r="G572" s="239"/>
      <c r="H572" s="241"/>
      <c r="I572" s="21"/>
      <c r="L572" s="68" t="str">
        <f t="shared" si="78"/>
        <v/>
      </c>
      <c r="N572" s="71" t="str">
        <f>IF($L572="", "", IFERROR(INDEX('Intro &amp; Setup'!$J$23:$J$32, MATCH($L572, 'Intro &amp; Setup'!$B$23:$B$32, 0)), ""))</f>
        <v/>
      </c>
      <c r="O572" s="71" t="str">
        <f>IF($L572="", "", IFERROR(INDEX('Intro &amp; Setup'!$N$23:$N$32, MATCH($L572, 'Intro &amp; Setup'!$B$23:$B$32, 0)), ""))</f>
        <v/>
      </c>
      <c r="Q572" s="63" t="str">
        <f>IF($H572="", "", SUM($H$11:$H572))</f>
        <v/>
      </c>
      <c r="R572" s="28" t="str">
        <f>IF($L572="", "", SUMIF($L$11:$L572, $L572, $H$11:$H572))</f>
        <v/>
      </c>
      <c r="S572" s="27" t="str">
        <f>IF('Intro &amp; Setup'!$BM$13='Intro &amp; Setup'!$BM$12, $R572, $Q572)</f>
        <v/>
      </c>
      <c r="T572" s="28" t="str">
        <f t="shared" si="72"/>
        <v/>
      </c>
      <c r="U572" s="8" t="str">
        <f t="shared" si="73"/>
        <v/>
      </c>
      <c r="V572" s="28" t="str">
        <f>IF($T572="", "", $T572-SUM($V$11:$V571))</f>
        <v/>
      </c>
      <c r="W572" s="28" t="str">
        <f>IF($U572="", "", $U572-SUM($W$11:$W571))</f>
        <v/>
      </c>
      <c r="X572" s="28" t="str">
        <f t="shared" si="74"/>
        <v/>
      </c>
      <c r="Y572" s="34" t="str">
        <f t="shared" si="79"/>
        <v/>
      </c>
      <c r="Z572" s="35" t="str">
        <f t="shared" si="80"/>
        <v/>
      </c>
      <c r="AA572" s="36" t="str">
        <f t="shared" si="75"/>
        <v/>
      </c>
      <c r="AC572" s="41" t="str">
        <f>IF($B572="", "", IF(OR($B572&lt;'Intro &amp; Setup'!$BM$3, $B572&gt;'Intro &amp; Setup'!$BM$5), "X", ""))</f>
        <v/>
      </c>
      <c r="AE572" s="41" t="str">
        <f t="shared" si="76"/>
        <v/>
      </c>
      <c r="AG572" s="41" t="str">
        <f>IF($F572="", "", IF(COUNTIF('Intro &amp; Setup'!$T$17:$T$26, $F572)=0, "X", ""))</f>
        <v/>
      </c>
      <c r="AI572" s="41" t="str">
        <f t="shared" si="77"/>
        <v/>
      </c>
    </row>
    <row r="573" spans="1:35" x14ac:dyDescent="0.25">
      <c r="A573" s="21"/>
      <c r="B573" s="238"/>
      <c r="C573" s="239"/>
      <c r="D573" s="239"/>
      <c r="E573" s="239"/>
      <c r="F573" s="240"/>
      <c r="G573" s="239"/>
      <c r="H573" s="241"/>
      <c r="I573" s="21"/>
      <c r="L573" s="68" t="str">
        <f t="shared" si="78"/>
        <v/>
      </c>
      <c r="N573" s="71" t="str">
        <f>IF($L573="", "", IFERROR(INDEX('Intro &amp; Setup'!$J$23:$J$32, MATCH($L573, 'Intro &amp; Setup'!$B$23:$B$32, 0)), ""))</f>
        <v/>
      </c>
      <c r="O573" s="71" t="str">
        <f>IF($L573="", "", IFERROR(INDEX('Intro &amp; Setup'!$N$23:$N$32, MATCH($L573, 'Intro &amp; Setup'!$B$23:$B$32, 0)), ""))</f>
        <v/>
      </c>
      <c r="Q573" s="63" t="str">
        <f>IF($H573="", "", SUM($H$11:$H573))</f>
        <v/>
      </c>
      <c r="R573" s="28" t="str">
        <f>IF($L573="", "", SUMIF($L$11:$L573, $L573, $H$11:$H573))</f>
        <v/>
      </c>
      <c r="S573" s="27" t="str">
        <f>IF('Intro &amp; Setup'!$BM$13='Intro &amp; Setup'!$BM$12, $R573, $Q573)</f>
        <v/>
      </c>
      <c r="T573" s="28" t="str">
        <f t="shared" si="72"/>
        <v/>
      </c>
      <c r="U573" s="8" t="str">
        <f t="shared" si="73"/>
        <v/>
      </c>
      <c r="V573" s="28" t="str">
        <f>IF($T573="", "", $T573-SUM($V$11:$V572))</f>
        <v/>
      </c>
      <c r="W573" s="28" t="str">
        <f>IF($U573="", "", $U573-SUM($W$11:$W572))</f>
        <v/>
      </c>
      <c r="X573" s="28" t="str">
        <f t="shared" si="74"/>
        <v/>
      </c>
      <c r="Y573" s="34" t="str">
        <f t="shared" si="79"/>
        <v/>
      </c>
      <c r="Z573" s="35" t="str">
        <f t="shared" si="80"/>
        <v/>
      </c>
      <c r="AA573" s="36" t="str">
        <f t="shared" si="75"/>
        <v/>
      </c>
      <c r="AC573" s="41" t="str">
        <f>IF($B573="", "", IF(OR($B573&lt;'Intro &amp; Setup'!$BM$3, $B573&gt;'Intro &amp; Setup'!$BM$5), "X", ""))</f>
        <v/>
      </c>
      <c r="AE573" s="41" t="str">
        <f t="shared" si="76"/>
        <v/>
      </c>
      <c r="AG573" s="41" t="str">
        <f>IF($F573="", "", IF(COUNTIF('Intro &amp; Setup'!$T$17:$T$26, $F573)=0, "X", ""))</f>
        <v/>
      </c>
      <c r="AI573" s="41" t="str">
        <f t="shared" si="77"/>
        <v/>
      </c>
    </row>
    <row r="574" spans="1:35" x14ac:dyDescent="0.25">
      <c r="A574" s="21"/>
      <c r="B574" s="238"/>
      <c r="C574" s="239"/>
      <c r="D574" s="239"/>
      <c r="E574" s="239"/>
      <c r="F574" s="240"/>
      <c r="G574" s="239"/>
      <c r="H574" s="241"/>
      <c r="I574" s="21"/>
      <c r="L574" s="68" t="str">
        <f t="shared" si="78"/>
        <v/>
      </c>
      <c r="N574" s="71" t="str">
        <f>IF($L574="", "", IFERROR(INDEX('Intro &amp; Setup'!$J$23:$J$32, MATCH($L574, 'Intro &amp; Setup'!$B$23:$B$32, 0)), ""))</f>
        <v/>
      </c>
      <c r="O574" s="71" t="str">
        <f>IF($L574="", "", IFERROR(INDEX('Intro &amp; Setup'!$N$23:$N$32, MATCH($L574, 'Intro &amp; Setup'!$B$23:$B$32, 0)), ""))</f>
        <v/>
      </c>
      <c r="Q574" s="63" t="str">
        <f>IF($H574="", "", SUM($H$11:$H574))</f>
        <v/>
      </c>
      <c r="R574" s="28" t="str">
        <f>IF($L574="", "", SUMIF($L$11:$L574, $L574, $H$11:$H574))</f>
        <v/>
      </c>
      <c r="S574" s="27" t="str">
        <f>IF('Intro &amp; Setup'!$BM$13='Intro &amp; Setup'!$BM$12, $R574, $Q574)</f>
        <v/>
      </c>
      <c r="T574" s="28" t="str">
        <f t="shared" si="72"/>
        <v/>
      </c>
      <c r="U574" s="8" t="str">
        <f t="shared" si="73"/>
        <v/>
      </c>
      <c r="V574" s="28" t="str">
        <f>IF($T574="", "", $T574-SUM($V$11:$V573))</f>
        <v/>
      </c>
      <c r="W574" s="28" t="str">
        <f>IF($U574="", "", $U574-SUM($W$11:$W573))</f>
        <v/>
      </c>
      <c r="X574" s="28" t="str">
        <f t="shared" si="74"/>
        <v/>
      </c>
      <c r="Y574" s="34" t="str">
        <f t="shared" si="79"/>
        <v/>
      </c>
      <c r="Z574" s="35" t="str">
        <f t="shared" si="80"/>
        <v/>
      </c>
      <c r="AA574" s="36" t="str">
        <f t="shared" si="75"/>
        <v/>
      </c>
      <c r="AC574" s="41" t="str">
        <f>IF($B574="", "", IF(OR($B574&lt;'Intro &amp; Setup'!$BM$3, $B574&gt;'Intro &amp; Setup'!$BM$5), "X", ""))</f>
        <v/>
      </c>
      <c r="AE574" s="41" t="str">
        <f t="shared" si="76"/>
        <v/>
      </c>
      <c r="AG574" s="41" t="str">
        <f>IF($F574="", "", IF(COUNTIF('Intro &amp; Setup'!$T$17:$T$26, $F574)=0, "X", ""))</f>
        <v/>
      </c>
      <c r="AI574" s="41" t="str">
        <f t="shared" si="77"/>
        <v/>
      </c>
    </row>
    <row r="575" spans="1:35" x14ac:dyDescent="0.25">
      <c r="A575" s="21"/>
      <c r="B575" s="238"/>
      <c r="C575" s="239"/>
      <c r="D575" s="239"/>
      <c r="E575" s="239"/>
      <c r="F575" s="240"/>
      <c r="G575" s="239"/>
      <c r="H575" s="241"/>
      <c r="I575" s="21"/>
      <c r="L575" s="68" t="str">
        <f t="shared" si="78"/>
        <v/>
      </c>
      <c r="N575" s="71" t="str">
        <f>IF($L575="", "", IFERROR(INDEX('Intro &amp; Setup'!$J$23:$J$32, MATCH($L575, 'Intro &amp; Setup'!$B$23:$B$32, 0)), ""))</f>
        <v/>
      </c>
      <c r="O575" s="71" t="str">
        <f>IF($L575="", "", IFERROR(INDEX('Intro &amp; Setup'!$N$23:$N$32, MATCH($L575, 'Intro &amp; Setup'!$B$23:$B$32, 0)), ""))</f>
        <v/>
      </c>
      <c r="Q575" s="63" t="str">
        <f>IF($H575="", "", SUM($H$11:$H575))</f>
        <v/>
      </c>
      <c r="R575" s="28" t="str">
        <f>IF($L575="", "", SUMIF($L$11:$L575, $L575, $H$11:$H575))</f>
        <v/>
      </c>
      <c r="S575" s="27" t="str">
        <f>IF('Intro &amp; Setup'!$BM$13='Intro &amp; Setup'!$BM$12, $R575, $Q575)</f>
        <v/>
      </c>
      <c r="T575" s="28" t="str">
        <f t="shared" si="72"/>
        <v/>
      </c>
      <c r="U575" s="8" t="str">
        <f t="shared" si="73"/>
        <v/>
      </c>
      <c r="V575" s="28" t="str">
        <f>IF($T575="", "", $T575-SUM($V$11:$V574))</f>
        <v/>
      </c>
      <c r="W575" s="28" t="str">
        <f>IF($U575="", "", $U575-SUM($W$11:$W574))</f>
        <v/>
      </c>
      <c r="X575" s="28" t="str">
        <f t="shared" si="74"/>
        <v/>
      </c>
      <c r="Y575" s="34" t="str">
        <f t="shared" si="79"/>
        <v/>
      </c>
      <c r="Z575" s="35" t="str">
        <f t="shared" si="80"/>
        <v/>
      </c>
      <c r="AA575" s="36" t="str">
        <f t="shared" si="75"/>
        <v/>
      </c>
      <c r="AC575" s="41" t="str">
        <f>IF($B575="", "", IF(OR($B575&lt;'Intro &amp; Setup'!$BM$3, $B575&gt;'Intro &amp; Setup'!$BM$5), "X", ""))</f>
        <v/>
      </c>
      <c r="AE575" s="41" t="str">
        <f t="shared" si="76"/>
        <v/>
      </c>
      <c r="AG575" s="41" t="str">
        <f>IF($F575="", "", IF(COUNTIF('Intro &amp; Setup'!$T$17:$T$26, $F575)=0, "X", ""))</f>
        <v/>
      </c>
      <c r="AI575" s="41" t="str">
        <f t="shared" si="77"/>
        <v/>
      </c>
    </row>
    <row r="576" spans="1:35" x14ac:dyDescent="0.25">
      <c r="A576" s="21"/>
      <c r="B576" s="238"/>
      <c r="C576" s="239"/>
      <c r="D576" s="239"/>
      <c r="E576" s="239"/>
      <c r="F576" s="240"/>
      <c r="G576" s="239"/>
      <c r="H576" s="241"/>
      <c r="I576" s="21"/>
      <c r="L576" s="68" t="str">
        <f t="shared" si="78"/>
        <v/>
      </c>
      <c r="N576" s="71" t="str">
        <f>IF($L576="", "", IFERROR(INDEX('Intro &amp; Setup'!$J$23:$J$32, MATCH($L576, 'Intro &amp; Setup'!$B$23:$B$32, 0)), ""))</f>
        <v/>
      </c>
      <c r="O576" s="71" t="str">
        <f>IF($L576="", "", IFERROR(INDEX('Intro &amp; Setup'!$N$23:$N$32, MATCH($L576, 'Intro &amp; Setup'!$B$23:$B$32, 0)), ""))</f>
        <v/>
      </c>
      <c r="Q576" s="63" t="str">
        <f>IF($H576="", "", SUM($H$11:$H576))</f>
        <v/>
      </c>
      <c r="R576" s="28" t="str">
        <f>IF($L576="", "", SUMIF($L$11:$L576, $L576, $H$11:$H576))</f>
        <v/>
      </c>
      <c r="S576" s="27" t="str">
        <f>IF('Intro &amp; Setup'!$BM$13='Intro &amp; Setup'!$BM$12, $R576, $Q576)</f>
        <v/>
      </c>
      <c r="T576" s="28" t="str">
        <f t="shared" si="72"/>
        <v/>
      </c>
      <c r="U576" s="8" t="str">
        <f t="shared" si="73"/>
        <v/>
      </c>
      <c r="V576" s="28" t="str">
        <f>IF($T576="", "", $T576-SUM($V$11:$V575))</f>
        <v/>
      </c>
      <c r="W576" s="28" t="str">
        <f>IF($U576="", "", $U576-SUM($W$11:$W575))</f>
        <v/>
      </c>
      <c r="X576" s="28" t="str">
        <f t="shared" si="74"/>
        <v/>
      </c>
      <c r="Y576" s="34" t="str">
        <f t="shared" si="79"/>
        <v/>
      </c>
      <c r="Z576" s="35" t="str">
        <f t="shared" si="80"/>
        <v/>
      </c>
      <c r="AA576" s="36" t="str">
        <f t="shared" si="75"/>
        <v/>
      </c>
      <c r="AC576" s="41" t="str">
        <f>IF($B576="", "", IF(OR($B576&lt;'Intro &amp; Setup'!$BM$3, $B576&gt;'Intro &amp; Setup'!$BM$5), "X", ""))</f>
        <v/>
      </c>
      <c r="AE576" s="41" t="str">
        <f t="shared" si="76"/>
        <v/>
      </c>
      <c r="AG576" s="41" t="str">
        <f>IF($F576="", "", IF(COUNTIF('Intro &amp; Setup'!$T$17:$T$26, $F576)=0, "X", ""))</f>
        <v/>
      </c>
      <c r="AI576" s="41" t="str">
        <f t="shared" si="77"/>
        <v/>
      </c>
    </row>
    <row r="577" spans="1:35" x14ac:dyDescent="0.25">
      <c r="A577" s="21"/>
      <c r="B577" s="238"/>
      <c r="C577" s="239"/>
      <c r="D577" s="239"/>
      <c r="E577" s="239"/>
      <c r="F577" s="240"/>
      <c r="G577" s="239"/>
      <c r="H577" s="241"/>
      <c r="I577" s="21"/>
      <c r="L577" s="68" t="str">
        <f t="shared" si="78"/>
        <v/>
      </c>
      <c r="N577" s="71" t="str">
        <f>IF($L577="", "", IFERROR(INDEX('Intro &amp; Setup'!$J$23:$J$32, MATCH($L577, 'Intro &amp; Setup'!$B$23:$B$32, 0)), ""))</f>
        <v/>
      </c>
      <c r="O577" s="71" t="str">
        <f>IF($L577="", "", IFERROR(INDEX('Intro &amp; Setup'!$N$23:$N$32, MATCH($L577, 'Intro &amp; Setup'!$B$23:$B$32, 0)), ""))</f>
        <v/>
      </c>
      <c r="Q577" s="63" t="str">
        <f>IF($H577="", "", SUM($H$11:$H577))</f>
        <v/>
      </c>
      <c r="R577" s="28" t="str">
        <f>IF($L577="", "", SUMIF($L$11:$L577, $L577, $H$11:$H577))</f>
        <v/>
      </c>
      <c r="S577" s="27" t="str">
        <f>IF('Intro &amp; Setup'!$BM$13='Intro &amp; Setup'!$BM$12, $R577, $Q577)</f>
        <v/>
      </c>
      <c r="T577" s="28" t="str">
        <f t="shared" si="72"/>
        <v/>
      </c>
      <c r="U577" s="8" t="str">
        <f t="shared" si="73"/>
        <v/>
      </c>
      <c r="V577" s="28" t="str">
        <f>IF($T577="", "", $T577-SUM($V$11:$V576))</f>
        <v/>
      </c>
      <c r="W577" s="28" t="str">
        <f>IF($U577="", "", $U577-SUM($W$11:$W576))</f>
        <v/>
      </c>
      <c r="X577" s="28" t="str">
        <f t="shared" si="74"/>
        <v/>
      </c>
      <c r="Y577" s="34" t="str">
        <f t="shared" si="79"/>
        <v/>
      </c>
      <c r="Z577" s="35" t="str">
        <f t="shared" si="80"/>
        <v/>
      </c>
      <c r="AA577" s="36" t="str">
        <f t="shared" si="75"/>
        <v/>
      </c>
      <c r="AC577" s="41" t="str">
        <f>IF($B577="", "", IF(OR($B577&lt;'Intro &amp; Setup'!$BM$3, $B577&gt;'Intro &amp; Setup'!$BM$5), "X", ""))</f>
        <v/>
      </c>
      <c r="AE577" s="41" t="str">
        <f t="shared" si="76"/>
        <v/>
      </c>
      <c r="AG577" s="41" t="str">
        <f>IF($F577="", "", IF(COUNTIF('Intro &amp; Setup'!$T$17:$T$26, $F577)=0, "X", ""))</f>
        <v/>
      </c>
      <c r="AI577" s="41" t="str">
        <f t="shared" si="77"/>
        <v/>
      </c>
    </row>
    <row r="578" spans="1:35" x14ac:dyDescent="0.25">
      <c r="A578" s="21"/>
      <c r="B578" s="238"/>
      <c r="C578" s="239"/>
      <c r="D578" s="239"/>
      <c r="E578" s="239"/>
      <c r="F578" s="240"/>
      <c r="G578" s="239"/>
      <c r="H578" s="241"/>
      <c r="I578" s="21"/>
      <c r="L578" s="68" t="str">
        <f t="shared" si="78"/>
        <v/>
      </c>
      <c r="N578" s="71" t="str">
        <f>IF($L578="", "", IFERROR(INDEX('Intro &amp; Setup'!$J$23:$J$32, MATCH($L578, 'Intro &amp; Setup'!$B$23:$B$32, 0)), ""))</f>
        <v/>
      </c>
      <c r="O578" s="71" t="str">
        <f>IF($L578="", "", IFERROR(INDEX('Intro &amp; Setup'!$N$23:$N$32, MATCH($L578, 'Intro &amp; Setup'!$B$23:$B$32, 0)), ""))</f>
        <v/>
      </c>
      <c r="Q578" s="63" t="str">
        <f>IF($H578="", "", SUM($H$11:$H578))</f>
        <v/>
      </c>
      <c r="R578" s="28" t="str">
        <f>IF($L578="", "", SUMIF($L$11:$L578, $L578, $H$11:$H578))</f>
        <v/>
      </c>
      <c r="S578" s="27" t="str">
        <f>IF('Intro &amp; Setup'!$BM$13='Intro &amp; Setup'!$BM$12, $R578, $Q578)</f>
        <v/>
      </c>
      <c r="T578" s="28" t="str">
        <f t="shared" si="72"/>
        <v/>
      </c>
      <c r="U578" s="8" t="str">
        <f t="shared" si="73"/>
        <v/>
      </c>
      <c r="V578" s="28" t="str">
        <f>IF($T578="", "", $T578-SUM($V$11:$V577))</f>
        <v/>
      </c>
      <c r="W578" s="28" t="str">
        <f>IF($U578="", "", $U578-SUM($W$11:$W577))</f>
        <v/>
      </c>
      <c r="X578" s="28" t="str">
        <f t="shared" si="74"/>
        <v/>
      </c>
      <c r="Y578" s="34" t="str">
        <f t="shared" si="79"/>
        <v/>
      </c>
      <c r="Z578" s="35" t="str">
        <f t="shared" si="80"/>
        <v/>
      </c>
      <c r="AA578" s="36" t="str">
        <f t="shared" si="75"/>
        <v/>
      </c>
      <c r="AC578" s="41" t="str">
        <f>IF($B578="", "", IF(OR($B578&lt;'Intro &amp; Setup'!$BM$3, $B578&gt;'Intro &amp; Setup'!$BM$5), "X", ""))</f>
        <v/>
      </c>
      <c r="AE578" s="41" t="str">
        <f t="shared" si="76"/>
        <v/>
      </c>
      <c r="AG578" s="41" t="str">
        <f>IF($F578="", "", IF(COUNTIF('Intro &amp; Setup'!$T$17:$T$26, $F578)=0, "X", ""))</f>
        <v/>
      </c>
      <c r="AI578" s="41" t="str">
        <f t="shared" si="77"/>
        <v/>
      </c>
    </row>
    <row r="579" spans="1:35" x14ac:dyDescent="0.25">
      <c r="A579" s="21"/>
      <c r="B579" s="238"/>
      <c r="C579" s="239"/>
      <c r="D579" s="239"/>
      <c r="E579" s="239"/>
      <c r="F579" s="240"/>
      <c r="G579" s="239"/>
      <c r="H579" s="241"/>
      <c r="I579" s="21"/>
      <c r="L579" s="68" t="str">
        <f t="shared" si="78"/>
        <v/>
      </c>
      <c r="N579" s="71" t="str">
        <f>IF($L579="", "", IFERROR(INDEX('Intro &amp; Setup'!$J$23:$J$32, MATCH($L579, 'Intro &amp; Setup'!$B$23:$B$32, 0)), ""))</f>
        <v/>
      </c>
      <c r="O579" s="71" t="str">
        <f>IF($L579="", "", IFERROR(INDEX('Intro &amp; Setup'!$N$23:$N$32, MATCH($L579, 'Intro &amp; Setup'!$B$23:$B$32, 0)), ""))</f>
        <v/>
      </c>
      <c r="Q579" s="63" t="str">
        <f>IF($H579="", "", SUM($H$11:$H579))</f>
        <v/>
      </c>
      <c r="R579" s="28" t="str">
        <f>IF($L579="", "", SUMIF($L$11:$L579, $L579, $H$11:$H579))</f>
        <v/>
      </c>
      <c r="S579" s="27" t="str">
        <f>IF('Intro &amp; Setup'!$BM$13='Intro &amp; Setup'!$BM$12, $R579, $Q579)</f>
        <v/>
      </c>
      <c r="T579" s="28" t="str">
        <f t="shared" si="72"/>
        <v/>
      </c>
      <c r="U579" s="8" t="str">
        <f t="shared" si="73"/>
        <v/>
      </c>
      <c r="V579" s="28" t="str">
        <f>IF($T579="", "", $T579-SUM($V$11:$V578))</f>
        <v/>
      </c>
      <c r="W579" s="28" t="str">
        <f>IF($U579="", "", $U579-SUM($W$11:$W578))</f>
        <v/>
      </c>
      <c r="X579" s="28" t="str">
        <f t="shared" si="74"/>
        <v/>
      </c>
      <c r="Y579" s="34" t="str">
        <f t="shared" si="79"/>
        <v/>
      </c>
      <c r="Z579" s="35" t="str">
        <f t="shared" si="80"/>
        <v/>
      </c>
      <c r="AA579" s="36" t="str">
        <f t="shared" si="75"/>
        <v/>
      </c>
      <c r="AC579" s="41" t="str">
        <f>IF($B579="", "", IF(OR($B579&lt;'Intro &amp; Setup'!$BM$3, $B579&gt;'Intro &amp; Setup'!$BM$5), "X", ""))</f>
        <v/>
      </c>
      <c r="AE579" s="41" t="str">
        <f t="shared" si="76"/>
        <v/>
      </c>
      <c r="AG579" s="41" t="str">
        <f>IF($F579="", "", IF(COUNTIF('Intro &amp; Setup'!$T$17:$T$26, $F579)=0, "X", ""))</f>
        <v/>
      </c>
      <c r="AI579" s="41" t="str">
        <f t="shared" si="77"/>
        <v/>
      </c>
    </row>
    <row r="580" spans="1:35" x14ac:dyDescent="0.25">
      <c r="A580" s="21"/>
      <c r="B580" s="238"/>
      <c r="C580" s="239"/>
      <c r="D580" s="239"/>
      <c r="E580" s="239"/>
      <c r="F580" s="240"/>
      <c r="G580" s="239"/>
      <c r="H580" s="241"/>
      <c r="I580" s="21"/>
      <c r="L580" s="68" t="str">
        <f t="shared" si="78"/>
        <v/>
      </c>
      <c r="N580" s="71" t="str">
        <f>IF($L580="", "", IFERROR(INDEX('Intro &amp; Setup'!$J$23:$J$32, MATCH($L580, 'Intro &amp; Setup'!$B$23:$B$32, 0)), ""))</f>
        <v/>
      </c>
      <c r="O580" s="71" t="str">
        <f>IF($L580="", "", IFERROR(INDEX('Intro &amp; Setup'!$N$23:$N$32, MATCH($L580, 'Intro &amp; Setup'!$B$23:$B$32, 0)), ""))</f>
        <v/>
      </c>
      <c r="Q580" s="63" t="str">
        <f>IF($H580="", "", SUM($H$11:$H580))</f>
        <v/>
      </c>
      <c r="R580" s="28" t="str">
        <f>IF($L580="", "", SUMIF($L$11:$L580, $L580, $H$11:$H580))</f>
        <v/>
      </c>
      <c r="S580" s="27" t="str">
        <f>IF('Intro &amp; Setup'!$BM$13='Intro &amp; Setup'!$BM$12, $R580, $Q580)</f>
        <v/>
      </c>
      <c r="T580" s="28" t="str">
        <f t="shared" si="72"/>
        <v/>
      </c>
      <c r="U580" s="8" t="str">
        <f t="shared" si="73"/>
        <v/>
      </c>
      <c r="V580" s="28" t="str">
        <f>IF($T580="", "", $T580-SUM($V$11:$V579))</f>
        <v/>
      </c>
      <c r="W580" s="28" t="str">
        <f>IF($U580="", "", $U580-SUM($W$11:$W579))</f>
        <v/>
      </c>
      <c r="X580" s="28" t="str">
        <f t="shared" si="74"/>
        <v/>
      </c>
      <c r="Y580" s="34" t="str">
        <f t="shared" si="79"/>
        <v/>
      </c>
      <c r="Z580" s="35" t="str">
        <f t="shared" si="80"/>
        <v/>
      </c>
      <c r="AA580" s="36" t="str">
        <f t="shared" si="75"/>
        <v/>
      </c>
      <c r="AC580" s="41" t="str">
        <f>IF($B580="", "", IF(OR($B580&lt;'Intro &amp; Setup'!$BM$3, $B580&gt;'Intro &amp; Setup'!$BM$5), "X", ""))</f>
        <v/>
      </c>
      <c r="AE580" s="41" t="str">
        <f t="shared" si="76"/>
        <v/>
      </c>
      <c r="AG580" s="41" t="str">
        <f>IF($F580="", "", IF(COUNTIF('Intro &amp; Setup'!$T$17:$T$26, $F580)=0, "X", ""))</f>
        <v/>
      </c>
      <c r="AI580" s="41" t="str">
        <f t="shared" si="77"/>
        <v/>
      </c>
    </row>
    <row r="581" spans="1:35" x14ac:dyDescent="0.25">
      <c r="A581" s="21"/>
      <c r="B581" s="238"/>
      <c r="C581" s="239"/>
      <c r="D581" s="239"/>
      <c r="E581" s="239"/>
      <c r="F581" s="240"/>
      <c r="G581" s="239"/>
      <c r="H581" s="241"/>
      <c r="I581" s="21"/>
      <c r="L581" s="68" t="str">
        <f t="shared" si="78"/>
        <v/>
      </c>
      <c r="N581" s="71" t="str">
        <f>IF($L581="", "", IFERROR(INDEX('Intro &amp; Setup'!$J$23:$J$32, MATCH($L581, 'Intro &amp; Setup'!$B$23:$B$32, 0)), ""))</f>
        <v/>
      </c>
      <c r="O581" s="71" t="str">
        <f>IF($L581="", "", IFERROR(INDEX('Intro &amp; Setup'!$N$23:$N$32, MATCH($L581, 'Intro &amp; Setup'!$B$23:$B$32, 0)), ""))</f>
        <v/>
      </c>
      <c r="Q581" s="63" t="str">
        <f>IF($H581="", "", SUM($H$11:$H581))</f>
        <v/>
      </c>
      <c r="R581" s="28" t="str">
        <f>IF($L581="", "", SUMIF($L$11:$L581, $L581, $H$11:$H581))</f>
        <v/>
      </c>
      <c r="S581" s="27" t="str">
        <f>IF('Intro &amp; Setup'!$BM$13='Intro &amp; Setup'!$BM$12, $R581, $Q581)</f>
        <v/>
      </c>
      <c r="T581" s="28" t="str">
        <f t="shared" si="72"/>
        <v/>
      </c>
      <c r="U581" s="8" t="str">
        <f t="shared" si="73"/>
        <v/>
      </c>
      <c r="V581" s="28" t="str">
        <f>IF($T581="", "", $T581-SUM($V$11:$V580))</f>
        <v/>
      </c>
      <c r="W581" s="28" t="str">
        <f>IF($U581="", "", $U581-SUM($W$11:$W580))</f>
        <v/>
      </c>
      <c r="X581" s="28" t="str">
        <f t="shared" si="74"/>
        <v/>
      </c>
      <c r="Y581" s="34" t="str">
        <f t="shared" si="79"/>
        <v/>
      </c>
      <c r="Z581" s="35" t="str">
        <f t="shared" si="80"/>
        <v/>
      </c>
      <c r="AA581" s="36" t="str">
        <f t="shared" si="75"/>
        <v/>
      </c>
      <c r="AC581" s="41" t="str">
        <f>IF($B581="", "", IF(OR($B581&lt;'Intro &amp; Setup'!$BM$3, $B581&gt;'Intro &amp; Setup'!$BM$5), "X", ""))</f>
        <v/>
      </c>
      <c r="AE581" s="41" t="str">
        <f t="shared" si="76"/>
        <v/>
      </c>
      <c r="AG581" s="41" t="str">
        <f>IF($F581="", "", IF(COUNTIF('Intro &amp; Setup'!$T$17:$T$26, $F581)=0, "X", ""))</f>
        <v/>
      </c>
      <c r="AI581" s="41" t="str">
        <f t="shared" si="77"/>
        <v/>
      </c>
    </row>
    <row r="582" spans="1:35" x14ac:dyDescent="0.25">
      <c r="A582" s="21"/>
      <c r="B582" s="238"/>
      <c r="C582" s="239"/>
      <c r="D582" s="239"/>
      <c r="E582" s="239"/>
      <c r="F582" s="240"/>
      <c r="G582" s="239"/>
      <c r="H582" s="241"/>
      <c r="I582" s="21"/>
      <c r="L582" s="68" t="str">
        <f t="shared" si="78"/>
        <v/>
      </c>
      <c r="N582" s="71" t="str">
        <f>IF($L582="", "", IFERROR(INDEX('Intro &amp; Setup'!$J$23:$J$32, MATCH($L582, 'Intro &amp; Setup'!$B$23:$B$32, 0)), ""))</f>
        <v/>
      </c>
      <c r="O582" s="71" t="str">
        <f>IF($L582="", "", IFERROR(INDEX('Intro &amp; Setup'!$N$23:$N$32, MATCH($L582, 'Intro &amp; Setup'!$B$23:$B$32, 0)), ""))</f>
        <v/>
      </c>
      <c r="Q582" s="63" t="str">
        <f>IF($H582="", "", SUM($H$11:$H582))</f>
        <v/>
      </c>
      <c r="R582" s="28" t="str">
        <f>IF($L582="", "", SUMIF($L$11:$L582, $L582, $H$11:$H582))</f>
        <v/>
      </c>
      <c r="S582" s="27" t="str">
        <f>IF('Intro &amp; Setup'!$BM$13='Intro &amp; Setup'!$BM$12, $R582, $Q582)</f>
        <v/>
      </c>
      <c r="T582" s="28" t="str">
        <f t="shared" si="72"/>
        <v/>
      </c>
      <c r="U582" s="8" t="str">
        <f t="shared" si="73"/>
        <v/>
      </c>
      <c r="V582" s="28" t="str">
        <f>IF($T582="", "", $T582-SUM($V$11:$V581))</f>
        <v/>
      </c>
      <c r="W582" s="28" t="str">
        <f>IF($U582="", "", $U582-SUM($W$11:$W581))</f>
        <v/>
      </c>
      <c r="X582" s="28" t="str">
        <f t="shared" si="74"/>
        <v/>
      </c>
      <c r="Y582" s="34" t="str">
        <f t="shared" si="79"/>
        <v/>
      </c>
      <c r="Z582" s="35" t="str">
        <f t="shared" si="80"/>
        <v/>
      </c>
      <c r="AA582" s="36" t="str">
        <f t="shared" si="75"/>
        <v/>
      </c>
      <c r="AC582" s="41" t="str">
        <f>IF($B582="", "", IF(OR($B582&lt;'Intro &amp; Setup'!$BM$3, $B582&gt;'Intro &amp; Setup'!$BM$5), "X", ""))</f>
        <v/>
      </c>
      <c r="AE582" s="41" t="str">
        <f t="shared" si="76"/>
        <v/>
      </c>
      <c r="AG582" s="41" t="str">
        <f>IF($F582="", "", IF(COUNTIF('Intro &amp; Setup'!$T$17:$T$26, $F582)=0, "X", ""))</f>
        <v/>
      </c>
      <c r="AI582" s="41" t="str">
        <f t="shared" si="77"/>
        <v/>
      </c>
    </row>
    <row r="583" spans="1:35" x14ac:dyDescent="0.25">
      <c r="A583" s="21"/>
      <c r="B583" s="238"/>
      <c r="C583" s="239"/>
      <c r="D583" s="239"/>
      <c r="E583" s="239"/>
      <c r="F583" s="240"/>
      <c r="G583" s="239"/>
      <c r="H583" s="241"/>
      <c r="I583" s="21"/>
      <c r="L583" s="68" t="str">
        <f t="shared" si="78"/>
        <v/>
      </c>
      <c r="N583" s="71" t="str">
        <f>IF($L583="", "", IFERROR(INDEX('Intro &amp; Setup'!$J$23:$J$32, MATCH($L583, 'Intro &amp; Setup'!$B$23:$B$32, 0)), ""))</f>
        <v/>
      </c>
      <c r="O583" s="71" t="str">
        <f>IF($L583="", "", IFERROR(INDEX('Intro &amp; Setup'!$N$23:$N$32, MATCH($L583, 'Intro &amp; Setup'!$B$23:$B$32, 0)), ""))</f>
        <v/>
      </c>
      <c r="Q583" s="63" t="str">
        <f>IF($H583="", "", SUM($H$11:$H583))</f>
        <v/>
      </c>
      <c r="R583" s="28" t="str">
        <f>IF($L583="", "", SUMIF($L$11:$L583, $L583, $H$11:$H583))</f>
        <v/>
      </c>
      <c r="S583" s="27" t="str">
        <f>IF('Intro &amp; Setup'!$BM$13='Intro &amp; Setup'!$BM$12, $R583, $Q583)</f>
        <v/>
      </c>
      <c r="T583" s="28" t="str">
        <f t="shared" si="72"/>
        <v/>
      </c>
      <c r="U583" s="8" t="str">
        <f t="shared" si="73"/>
        <v/>
      </c>
      <c r="V583" s="28" t="str">
        <f>IF($T583="", "", $T583-SUM($V$11:$V582))</f>
        <v/>
      </c>
      <c r="W583" s="28" t="str">
        <f>IF($U583="", "", $U583-SUM($W$11:$W582))</f>
        <v/>
      </c>
      <c r="X583" s="28" t="str">
        <f t="shared" si="74"/>
        <v/>
      </c>
      <c r="Y583" s="34" t="str">
        <f t="shared" si="79"/>
        <v/>
      </c>
      <c r="Z583" s="35" t="str">
        <f t="shared" si="80"/>
        <v/>
      </c>
      <c r="AA583" s="36" t="str">
        <f t="shared" si="75"/>
        <v/>
      </c>
      <c r="AC583" s="41" t="str">
        <f>IF($B583="", "", IF(OR($B583&lt;'Intro &amp; Setup'!$BM$3, $B583&gt;'Intro &amp; Setup'!$BM$5), "X", ""))</f>
        <v/>
      </c>
      <c r="AE583" s="41" t="str">
        <f t="shared" si="76"/>
        <v/>
      </c>
      <c r="AG583" s="41" t="str">
        <f>IF($F583="", "", IF(COUNTIF('Intro &amp; Setup'!$T$17:$T$26, $F583)=0, "X", ""))</f>
        <v/>
      </c>
      <c r="AI583" s="41" t="str">
        <f t="shared" si="77"/>
        <v/>
      </c>
    </row>
    <row r="584" spans="1:35" x14ac:dyDescent="0.25">
      <c r="A584" s="21"/>
      <c r="B584" s="238"/>
      <c r="C584" s="239"/>
      <c r="D584" s="239"/>
      <c r="E584" s="239"/>
      <c r="F584" s="240"/>
      <c r="G584" s="239"/>
      <c r="H584" s="241"/>
      <c r="I584" s="21"/>
      <c r="L584" s="68" t="str">
        <f t="shared" si="78"/>
        <v/>
      </c>
      <c r="N584" s="71" t="str">
        <f>IF($L584="", "", IFERROR(INDEX('Intro &amp; Setup'!$J$23:$J$32, MATCH($L584, 'Intro &amp; Setup'!$B$23:$B$32, 0)), ""))</f>
        <v/>
      </c>
      <c r="O584" s="71" t="str">
        <f>IF($L584="", "", IFERROR(INDEX('Intro &amp; Setup'!$N$23:$N$32, MATCH($L584, 'Intro &amp; Setup'!$B$23:$B$32, 0)), ""))</f>
        <v/>
      </c>
      <c r="Q584" s="63" t="str">
        <f>IF($H584="", "", SUM($H$11:$H584))</f>
        <v/>
      </c>
      <c r="R584" s="28" t="str">
        <f>IF($L584="", "", SUMIF($L$11:$L584, $L584, $H$11:$H584))</f>
        <v/>
      </c>
      <c r="S584" s="27" t="str">
        <f>IF('Intro &amp; Setup'!$BM$13='Intro &amp; Setup'!$BM$12, $R584, $Q584)</f>
        <v/>
      </c>
      <c r="T584" s="28" t="str">
        <f t="shared" si="72"/>
        <v/>
      </c>
      <c r="U584" s="8" t="str">
        <f t="shared" si="73"/>
        <v/>
      </c>
      <c r="V584" s="28" t="str">
        <f>IF($T584="", "", $T584-SUM($V$11:$V583))</f>
        <v/>
      </c>
      <c r="W584" s="28" t="str">
        <f>IF($U584="", "", $U584-SUM($W$11:$W583))</f>
        <v/>
      </c>
      <c r="X584" s="28" t="str">
        <f t="shared" si="74"/>
        <v/>
      </c>
      <c r="Y584" s="34" t="str">
        <f t="shared" si="79"/>
        <v/>
      </c>
      <c r="Z584" s="35" t="str">
        <f t="shared" si="80"/>
        <v/>
      </c>
      <c r="AA584" s="36" t="str">
        <f t="shared" si="75"/>
        <v/>
      </c>
      <c r="AC584" s="41" t="str">
        <f>IF($B584="", "", IF(OR($B584&lt;'Intro &amp; Setup'!$BM$3, $B584&gt;'Intro &amp; Setup'!$BM$5), "X", ""))</f>
        <v/>
      </c>
      <c r="AE584" s="41" t="str">
        <f t="shared" si="76"/>
        <v/>
      </c>
      <c r="AG584" s="41" t="str">
        <f>IF($F584="", "", IF(COUNTIF('Intro &amp; Setup'!$T$17:$T$26, $F584)=0, "X", ""))</f>
        <v/>
      </c>
      <c r="AI584" s="41" t="str">
        <f t="shared" si="77"/>
        <v/>
      </c>
    </row>
    <row r="585" spans="1:35" x14ac:dyDescent="0.25">
      <c r="A585" s="21"/>
      <c r="B585" s="238"/>
      <c r="C585" s="239"/>
      <c r="D585" s="239"/>
      <c r="E585" s="239"/>
      <c r="F585" s="240"/>
      <c r="G585" s="239"/>
      <c r="H585" s="241"/>
      <c r="I585" s="21"/>
      <c r="L585" s="68" t="str">
        <f t="shared" si="78"/>
        <v/>
      </c>
      <c r="N585" s="71" t="str">
        <f>IF($L585="", "", IFERROR(INDEX('Intro &amp; Setup'!$J$23:$J$32, MATCH($L585, 'Intro &amp; Setup'!$B$23:$B$32, 0)), ""))</f>
        <v/>
      </c>
      <c r="O585" s="71" t="str">
        <f>IF($L585="", "", IFERROR(INDEX('Intro &amp; Setup'!$N$23:$N$32, MATCH($L585, 'Intro &amp; Setup'!$B$23:$B$32, 0)), ""))</f>
        <v/>
      </c>
      <c r="Q585" s="63" t="str">
        <f>IF($H585="", "", SUM($H$11:$H585))</f>
        <v/>
      </c>
      <c r="R585" s="28" t="str">
        <f>IF($L585="", "", SUMIF($L$11:$L585, $L585, $H$11:$H585))</f>
        <v/>
      </c>
      <c r="S585" s="27" t="str">
        <f>IF('Intro &amp; Setup'!$BM$13='Intro &amp; Setup'!$BM$12, $R585, $Q585)</f>
        <v/>
      </c>
      <c r="T585" s="28" t="str">
        <f t="shared" si="72"/>
        <v/>
      </c>
      <c r="U585" s="8" t="str">
        <f t="shared" si="73"/>
        <v/>
      </c>
      <c r="V585" s="28" t="str">
        <f>IF($T585="", "", $T585-SUM($V$11:$V584))</f>
        <v/>
      </c>
      <c r="W585" s="28" t="str">
        <f>IF($U585="", "", $U585-SUM($W$11:$W584))</f>
        <v/>
      </c>
      <c r="X585" s="28" t="str">
        <f t="shared" si="74"/>
        <v/>
      </c>
      <c r="Y585" s="34" t="str">
        <f t="shared" si="79"/>
        <v/>
      </c>
      <c r="Z585" s="35" t="str">
        <f t="shared" si="80"/>
        <v/>
      </c>
      <c r="AA585" s="36" t="str">
        <f t="shared" si="75"/>
        <v/>
      </c>
      <c r="AC585" s="41" t="str">
        <f>IF($B585="", "", IF(OR($B585&lt;'Intro &amp; Setup'!$BM$3, $B585&gt;'Intro &amp; Setup'!$BM$5), "X", ""))</f>
        <v/>
      </c>
      <c r="AE585" s="41" t="str">
        <f t="shared" si="76"/>
        <v/>
      </c>
      <c r="AG585" s="41" t="str">
        <f>IF($F585="", "", IF(COUNTIF('Intro &amp; Setup'!$T$17:$T$26, $F585)=0, "X", ""))</f>
        <v/>
      </c>
      <c r="AI585" s="41" t="str">
        <f t="shared" si="77"/>
        <v/>
      </c>
    </row>
    <row r="586" spans="1:35" x14ac:dyDescent="0.25">
      <c r="A586" s="21"/>
      <c r="B586" s="238"/>
      <c r="C586" s="239"/>
      <c r="D586" s="239"/>
      <c r="E586" s="239"/>
      <c r="F586" s="240"/>
      <c r="G586" s="239"/>
      <c r="H586" s="241"/>
      <c r="I586" s="21"/>
      <c r="L586" s="68" t="str">
        <f t="shared" si="78"/>
        <v/>
      </c>
      <c r="N586" s="71" t="str">
        <f>IF($L586="", "", IFERROR(INDEX('Intro &amp; Setup'!$J$23:$J$32, MATCH($L586, 'Intro &amp; Setup'!$B$23:$B$32, 0)), ""))</f>
        <v/>
      </c>
      <c r="O586" s="71" t="str">
        <f>IF($L586="", "", IFERROR(INDEX('Intro &amp; Setup'!$N$23:$N$32, MATCH($L586, 'Intro &amp; Setup'!$B$23:$B$32, 0)), ""))</f>
        <v/>
      </c>
      <c r="Q586" s="63" t="str">
        <f>IF($H586="", "", SUM($H$11:$H586))</f>
        <v/>
      </c>
      <c r="R586" s="28" t="str">
        <f>IF($L586="", "", SUMIF($L$11:$L586, $L586, $H$11:$H586))</f>
        <v/>
      </c>
      <c r="S586" s="27" t="str">
        <f>IF('Intro &amp; Setup'!$BM$13='Intro &amp; Setup'!$BM$12, $R586, $Q586)</f>
        <v/>
      </c>
      <c r="T586" s="28" t="str">
        <f t="shared" si="72"/>
        <v/>
      </c>
      <c r="U586" s="8" t="str">
        <f t="shared" si="73"/>
        <v/>
      </c>
      <c r="V586" s="28" t="str">
        <f>IF($T586="", "", $T586-SUM($V$11:$V585))</f>
        <v/>
      </c>
      <c r="W586" s="28" t="str">
        <f>IF($U586="", "", $U586-SUM($W$11:$W585))</f>
        <v/>
      </c>
      <c r="X586" s="28" t="str">
        <f t="shared" si="74"/>
        <v/>
      </c>
      <c r="Y586" s="34" t="str">
        <f t="shared" si="79"/>
        <v/>
      </c>
      <c r="Z586" s="35" t="str">
        <f t="shared" si="80"/>
        <v/>
      </c>
      <c r="AA586" s="36" t="str">
        <f t="shared" si="75"/>
        <v/>
      </c>
      <c r="AC586" s="41" t="str">
        <f>IF($B586="", "", IF(OR($B586&lt;'Intro &amp; Setup'!$BM$3, $B586&gt;'Intro &amp; Setup'!$BM$5), "X", ""))</f>
        <v/>
      </c>
      <c r="AE586" s="41" t="str">
        <f t="shared" si="76"/>
        <v/>
      </c>
      <c r="AG586" s="41" t="str">
        <f>IF($F586="", "", IF(COUNTIF('Intro &amp; Setup'!$T$17:$T$26, $F586)=0, "X", ""))</f>
        <v/>
      </c>
      <c r="AI586" s="41" t="str">
        <f t="shared" si="77"/>
        <v/>
      </c>
    </row>
    <row r="587" spans="1:35" x14ac:dyDescent="0.25">
      <c r="A587" s="21"/>
      <c r="B587" s="238"/>
      <c r="C587" s="239"/>
      <c r="D587" s="239"/>
      <c r="E587" s="239"/>
      <c r="F587" s="240"/>
      <c r="G587" s="239"/>
      <c r="H587" s="241"/>
      <c r="I587" s="21"/>
      <c r="L587" s="68" t="str">
        <f t="shared" si="78"/>
        <v/>
      </c>
      <c r="N587" s="71" t="str">
        <f>IF($L587="", "", IFERROR(INDEX('Intro &amp; Setup'!$J$23:$J$32, MATCH($L587, 'Intro &amp; Setup'!$B$23:$B$32, 0)), ""))</f>
        <v/>
      </c>
      <c r="O587" s="71" t="str">
        <f>IF($L587="", "", IFERROR(INDEX('Intro &amp; Setup'!$N$23:$N$32, MATCH($L587, 'Intro &amp; Setup'!$B$23:$B$32, 0)), ""))</f>
        <v/>
      </c>
      <c r="Q587" s="63" t="str">
        <f>IF($H587="", "", SUM($H$11:$H587))</f>
        <v/>
      </c>
      <c r="R587" s="28" t="str">
        <f>IF($L587="", "", SUMIF($L$11:$L587, $L587, $H$11:$H587))</f>
        <v/>
      </c>
      <c r="S587" s="27" t="str">
        <f>IF('Intro &amp; Setup'!$BM$13='Intro &amp; Setup'!$BM$12, $R587, $Q587)</f>
        <v/>
      </c>
      <c r="T587" s="28" t="str">
        <f t="shared" ref="T587:T650" si="81">IF($S587="", "", IF($S587&lt;=$T$4, $S587, $T$4))</f>
        <v/>
      </c>
      <c r="U587" s="8" t="str">
        <f t="shared" ref="U587:U650" si="82">IF($S587="", "", IF($S587&lt;=$T$4, 0, $S587-$T$4))</f>
        <v/>
      </c>
      <c r="V587" s="28" t="str">
        <f>IF($T587="", "", $T587-SUM($V$11:$V586))</f>
        <v/>
      </c>
      <c r="W587" s="28" t="str">
        <f>IF($U587="", "", $U587-SUM($W$11:$W586))</f>
        <v/>
      </c>
      <c r="X587" s="28" t="str">
        <f t="shared" ref="X587:X650" si="83">IF($H587="", "", SUM($V587:$W587))</f>
        <v/>
      </c>
      <c r="Y587" s="34" t="str">
        <f t="shared" si="79"/>
        <v/>
      </c>
      <c r="Z587" s="35" t="str">
        <f t="shared" si="80"/>
        <v/>
      </c>
      <c r="AA587" s="36" t="str">
        <f t="shared" ref="AA587:AA650" si="84">IF($H587="", "", SUM($Y587:$Z587))</f>
        <v/>
      </c>
      <c r="AC587" s="41" t="str">
        <f>IF($B587="", "", IF(OR($B587&lt;'Intro &amp; Setup'!$BM$3, $B587&gt;'Intro &amp; Setup'!$BM$5), "X", ""))</f>
        <v/>
      </c>
      <c r="AE587" s="41" t="str">
        <f t="shared" ref="AE587:AE650" si="85">IF(B587="", "", TEXT(B587, "mmm yyyy"))</f>
        <v/>
      </c>
      <c r="AG587" s="41" t="str">
        <f>IF($F587="", "", IF(COUNTIF('Intro &amp; Setup'!$T$17:$T$26, $F587)=0, "X", ""))</f>
        <v/>
      </c>
      <c r="AI587" s="41" t="str">
        <f t="shared" ref="AI587:AI650" si="86">IF($B587="", "", IF(AND(NOT($AE587=""), $F587=""), _xlfn.CONCAT($AE587, " - ", $AI$9), _xlfn.CONCAT($AE587, " - ", $F587)))</f>
        <v/>
      </c>
    </row>
    <row r="588" spans="1:35" x14ac:dyDescent="0.25">
      <c r="A588" s="21"/>
      <c r="B588" s="238"/>
      <c r="C588" s="239"/>
      <c r="D588" s="239"/>
      <c r="E588" s="239"/>
      <c r="F588" s="240"/>
      <c r="G588" s="239"/>
      <c r="H588" s="241"/>
      <c r="I588" s="21"/>
      <c r="L588" s="68" t="str">
        <f t="shared" ref="L588:L651" si="87">IF($H588="", "", IF($E588="", IF($E$3="", "", $E$3), $E588))</f>
        <v/>
      </c>
      <c r="N588" s="71" t="str">
        <f>IF($L588="", "", IFERROR(INDEX('Intro &amp; Setup'!$J$23:$J$32, MATCH($L588, 'Intro &amp; Setup'!$B$23:$B$32, 0)), ""))</f>
        <v/>
      </c>
      <c r="O588" s="71" t="str">
        <f>IF($L588="", "", IFERROR(INDEX('Intro &amp; Setup'!$N$23:$N$32, MATCH($L588, 'Intro &amp; Setup'!$B$23:$B$32, 0)), ""))</f>
        <v/>
      </c>
      <c r="Q588" s="63" t="str">
        <f>IF($H588="", "", SUM($H$11:$H588))</f>
        <v/>
      </c>
      <c r="R588" s="28" t="str">
        <f>IF($L588="", "", SUMIF($L$11:$L588, $L588, $H$11:$H588))</f>
        <v/>
      </c>
      <c r="S588" s="27" t="str">
        <f>IF('Intro &amp; Setup'!$BM$13='Intro &amp; Setup'!$BM$12, $R588, $Q588)</f>
        <v/>
      </c>
      <c r="T588" s="28" t="str">
        <f t="shared" si="81"/>
        <v/>
      </c>
      <c r="U588" s="8" t="str">
        <f t="shared" si="82"/>
        <v/>
      </c>
      <c r="V588" s="28" t="str">
        <f>IF($T588="", "", $T588-SUM($V$11:$V587))</f>
        <v/>
      </c>
      <c r="W588" s="28" t="str">
        <f>IF($U588="", "", $U588-SUM($W$11:$W587))</f>
        <v/>
      </c>
      <c r="X588" s="28" t="str">
        <f t="shared" si="83"/>
        <v/>
      </c>
      <c r="Y588" s="34" t="str">
        <f t="shared" ref="Y588:Y651" si="88">IF($H588="", "", $V588*$N588)</f>
        <v/>
      </c>
      <c r="Z588" s="35" t="str">
        <f t="shared" ref="Z588:Z651" si="89">IF($H588="", "", $W588*$O588)</f>
        <v/>
      </c>
      <c r="AA588" s="36" t="str">
        <f t="shared" si="84"/>
        <v/>
      </c>
      <c r="AC588" s="41" t="str">
        <f>IF($B588="", "", IF(OR($B588&lt;'Intro &amp; Setup'!$BM$3, $B588&gt;'Intro &amp; Setup'!$BM$5), "X", ""))</f>
        <v/>
      </c>
      <c r="AE588" s="41" t="str">
        <f t="shared" si="85"/>
        <v/>
      </c>
      <c r="AG588" s="41" t="str">
        <f>IF($F588="", "", IF(COUNTIF('Intro &amp; Setup'!$T$17:$T$26, $F588)=0, "X", ""))</f>
        <v/>
      </c>
      <c r="AI588" s="41" t="str">
        <f t="shared" si="86"/>
        <v/>
      </c>
    </row>
    <row r="589" spans="1:35" x14ac:dyDescent="0.25">
      <c r="A589" s="21"/>
      <c r="B589" s="238"/>
      <c r="C589" s="239"/>
      <c r="D589" s="239"/>
      <c r="E589" s="239"/>
      <c r="F589" s="240"/>
      <c r="G589" s="239"/>
      <c r="H589" s="241"/>
      <c r="I589" s="21"/>
      <c r="L589" s="68" t="str">
        <f t="shared" si="87"/>
        <v/>
      </c>
      <c r="N589" s="71" t="str">
        <f>IF($L589="", "", IFERROR(INDEX('Intro &amp; Setup'!$J$23:$J$32, MATCH($L589, 'Intro &amp; Setup'!$B$23:$B$32, 0)), ""))</f>
        <v/>
      </c>
      <c r="O589" s="71" t="str">
        <f>IF($L589="", "", IFERROR(INDEX('Intro &amp; Setup'!$N$23:$N$32, MATCH($L589, 'Intro &amp; Setup'!$B$23:$B$32, 0)), ""))</f>
        <v/>
      </c>
      <c r="Q589" s="63" t="str">
        <f>IF($H589="", "", SUM($H$11:$H589))</f>
        <v/>
      </c>
      <c r="R589" s="28" t="str">
        <f>IF($L589="", "", SUMIF($L$11:$L589, $L589, $H$11:$H589))</f>
        <v/>
      </c>
      <c r="S589" s="27" t="str">
        <f>IF('Intro &amp; Setup'!$BM$13='Intro &amp; Setup'!$BM$12, $R589, $Q589)</f>
        <v/>
      </c>
      <c r="T589" s="28" t="str">
        <f t="shared" si="81"/>
        <v/>
      </c>
      <c r="U589" s="8" t="str">
        <f t="shared" si="82"/>
        <v/>
      </c>
      <c r="V589" s="28" t="str">
        <f>IF($T589="", "", $T589-SUM($V$11:$V588))</f>
        <v/>
      </c>
      <c r="W589" s="28" t="str">
        <f>IF($U589="", "", $U589-SUM($W$11:$W588))</f>
        <v/>
      </c>
      <c r="X589" s="28" t="str">
        <f t="shared" si="83"/>
        <v/>
      </c>
      <c r="Y589" s="34" t="str">
        <f t="shared" si="88"/>
        <v/>
      </c>
      <c r="Z589" s="35" t="str">
        <f t="shared" si="89"/>
        <v/>
      </c>
      <c r="AA589" s="36" t="str">
        <f t="shared" si="84"/>
        <v/>
      </c>
      <c r="AC589" s="41" t="str">
        <f>IF($B589="", "", IF(OR($B589&lt;'Intro &amp; Setup'!$BM$3, $B589&gt;'Intro &amp; Setup'!$BM$5), "X", ""))</f>
        <v/>
      </c>
      <c r="AE589" s="41" t="str">
        <f t="shared" si="85"/>
        <v/>
      </c>
      <c r="AG589" s="41" t="str">
        <f>IF($F589="", "", IF(COUNTIF('Intro &amp; Setup'!$T$17:$T$26, $F589)=0, "X", ""))</f>
        <v/>
      </c>
      <c r="AI589" s="41" t="str">
        <f t="shared" si="86"/>
        <v/>
      </c>
    </row>
    <row r="590" spans="1:35" x14ac:dyDescent="0.25">
      <c r="A590" s="21"/>
      <c r="B590" s="238"/>
      <c r="C590" s="239"/>
      <c r="D590" s="239"/>
      <c r="E590" s="239"/>
      <c r="F590" s="240"/>
      <c r="G590" s="239"/>
      <c r="H590" s="241"/>
      <c r="I590" s="21"/>
      <c r="L590" s="68" t="str">
        <f t="shared" si="87"/>
        <v/>
      </c>
      <c r="N590" s="71" t="str">
        <f>IF($L590="", "", IFERROR(INDEX('Intro &amp; Setup'!$J$23:$J$32, MATCH($L590, 'Intro &amp; Setup'!$B$23:$B$32, 0)), ""))</f>
        <v/>
      </c>
      <c r="O590" s="71" t="str">
        <f>IF($L590="", "", IFERROR(INDEX('Intro &amp; Setup'!$N$23:$N$32, MATCH($L590, 'Intro &amp; Setup'!$B$23:$B$32, 0)), ""))</f>
        <v/>
      </c>
      <c r="Q590" s="63" t="str">
        <f>IF($H590="", "", SUM($H$11:$H590))</f>
        <v/>
      </c>
      <c r="R590" s="28" t="str">
        <f>IF($L590="", "", SUMIF($L$11:$L590, $L590, $H$11:$H590))</f>
        <v/>
      </c>
      <c r="S590" s="27" t="str">
        <f>IF('Intro &amp; Setup'!$BM$13='Intro &amp; Setup'!$BM$12, $R590, $Q590)</f>
        <v/>
      </c>
      <c r="T590" s="28" t="str">
        <f t="shared" si="81"/>
        <v/>
      </c>
      <c r="U590" s="8" t="str">
        <f t="shared" si="82"/>
        <v/>
      </c>
      <c r="V590" s="28" t="str">
        <f>IF($T590="", "", $T590-SUM($V$11:$V589))</f>
        <v/>
      </c>
      <c r="W590" s="28" t="str">
        <f>IF($U590="", "", $U590-SUM($W$11:$W589))</f>
        <v/>
      </c>
      <c r="X590" s="28" t="str">
        <f t="shared" si="83"/>
        <v/>
      </c>
      <c r="Y590" s="34" t="str">
        <f t="shared" si="88"/>
        <v/>
      </c>
      <c r="Z590" s="35" t="str">
        <f t="shared" si="89"/>
        <v/>
      </c>
      <c r="AA590" s="36" t="str">
        <f t="shared" si="84"/>
        <v/>
      </c>
      <c r="AC590" s="41" t="str">
        <f>IF($B590="", "", IF(OR($B590&lt;'Intro &amp; Setup'!$BM$3, $B590&gt;'Intro &amp; Setup'!$BM$5), "X", ""))</f>
        <v/>
      </c>
      <c r="AE590" s="41" t="str">
        <f t="shared" si="85"/>
        <v/>
      </c>
      <c r="AG590" s="41" t="str">
        <f>IF($F590="", "", IF(COUNTIF('Intro &amp; Setup'!$T$17:$T$26, $F590)=0, "X", ""))</f>
        <v/>
      </c>
      <c r="AI590" s="41" t="str">
        <f t="shared" si="86"/>
        <v/>
      </c>
    </row>
    <row r="591" spans="1:35" x14ac:dyDescent="0.25">
      <c r="A591" s="21"/>
      <c r="B591" s="238"/>
      <c r="C591" s="239"/>
      <c r="D591" s="239"/>
      <c r="E591" s="239"/>
      <c r="F591" s="240"/>
      <c r="G591" s="239"/>
      <c r="H591" s="241"/>
      <c r="I591" s="21"/>
      <c r="L591" s="68" t="str">
        <f t="shared" si="87"/>
        <v/>
      </c>
      <c r="N591" s="71" t="str">
        <f>IF($L591="", "", IFERROR(INDEX('Intro &amp; Setup'!$J$23:$J$32, MATCH($L591, 'Intro &amp; Setup'!$B$23:$B$32, 0)), ""))</f>
        <v/>
      </c>
      <c r="O591" s="71" t="str">
        <f>IF($L591="", "", IFERROR(INDEX('Intro &amp; Setup'!$N$23:$N$32, MATCH($L591, 'Intro &amp; Setup'!$B$23:$B$32, 0)), ""))</f>
        <v/>
      </c>
      <c r="Q591" s="63" t="str">
        <f>IF($H591="", "", SUM($H$11:$H591))</f>
        <v/>
      </c>
      <c r="R591" s="28" t="str">
        <f>IF($L591="", "", SUMIF($L$11:$L591, $L591, $H$11:$H591))</f>
        <v/>
      </c>
      <c r="S591" s="27" t="str">
        <f>IF('Intro &amp; Setup'!$BM$13='Intro &amp; Setup'!$BM$12, $R591, $Q591)</f>
        <v/>
      </c>
      <c r="T591" s="28" t="str">
        <f t="shared" si="81"/>
        <v/>
      </c>
      <c r="U591" s="8" t="str">
        <f t="shared" si="82"/>
        <v/>
      </c>
      <c r="V591" s="28" t="str">
        <f>IF($T591="", "", $T591-SUM($V$11:$V590))</f>
        <v/>
      </c>
      <c r="W591" s="28" t="str">
        <f>IF($U591="", "", $U591-SUM($W$11:$W590))</f>
        <v/>
      </c>
      <c r="X591" s="28" t="str">
        <f t="shared" si="83"/>
        <v/>
      </c>
      <c r="Y591" s="34" t="str">
        <f t="shared" si="88"/>
        <v/>
      </c>
      <c r="Z591" s="35" t="str">
        <f t="shared" si="89"/>
        <v/>
      </c>
      <c r="AA591" s="36" t="str">
        <f t="shared" si="84"/>
        <v/>
      </c>
      <c r="AC591" s="41" t="str">
        <f>IF($B591="", "", IF(OR($B591&lt;'Intro &amp; Setup'!$BM$3, $B591&gt;'Intro &amp; Setup'!$BM$5), "X", ""))</f>
        <v/>
      </c>
      <c r="AE591" s="41" t="str">
        <f t="shared" si="85"/>
        <v/>
      </c>
      <c r="AG591" s="41" t="str">
        <f>IF($F591="", "", IF(COUNTIF('Intro &amp; Setup'!$T$17:$T$26, $F591)=0, "X", ""))</f>
        <v/>
      </c>
      <c r="AI591" s="41" t="str">
        <f t="shared" si="86"/>
        <v/>
      </c>
    </row>
    <row r="592" spans="1:35" x14ac:dyDescent="0.25">
      <c r="A592" s="21"/>
      <c r="B592" s="238"/>
      <c r="C592" s="239"/>
      <c r="D592" s="239"/>
      <c r="E592" s="239"/>
      <c r="F592" s="240"/>
      <c r="G592" s="239"/>
      <c r="H592" s="241"/>
      <c r="I592" s="21"/>
      <c r="L592" s="68" t="str">
        <f t="shared" si="87"/>
        <v/>
      </c>
      <c r="N592" s="71" t="str">
        <f>IF($L592="", "", IFERROR(INDEX('Intro &amp; Setup'!$J$23:$J$32, MATCH($L592, 'Intro &amp; Setup'!$B$23:$B$32, 0)), ""))</f>
        <v/>
      </c>
      <c r="O592" s="71" t="str">
        <f>IF($L592="", "", IFERROR(INDEX('Intro &amp; Setup'!$N$23:$N$32, MATCH($L592, 'Intro &amp; Setup'!$B$23:$B$32, 0)), ""))</f>
        <v/>
      </c>
      <c r="Q592" s="63" t="str">
        <f>IF($H592="", "", SUM($H$11:$H592))</f>
        <v/>
      </c>
      <c r="R592" s="28" t="str">
        <f>IF($L592="", "", SUMIF($L$11:$L592, $L592, $H$11:$H592))</f>
        <v/>
      </c>
      <c r="S592" s="27" t="str">
        <f>IF('Intro &amp; Setup'!$BM$13='Intro &amp; Setup'!$BM$12, $R592, $Q592)</f>
        <v/>
      </c>
      <c r="T592" s="28" t="str">
        <f t="shared" si="81"/>
        <v/>
      </c>
      <c r="U592" s="8" t="str">
        <f t="shared" si="82"/>
        <v/>
      </c>
      <c r="V592" s="28" t="str">
        <f>IF($T592="", "", $T592-SUM($V$11:$V591))</f>
        <v/>
      </c>
      <c r="W592" s="28" t="str">
        <f>IF($U592="", "", $U592-SUM($W$11:$W591))</f>
        <v/>
      </c>
      <c r="X592" s="28" t="str">
        <f t="shared" si="83"/>
        <v/>
      </c>
      <c r="Y592" s="34" t="str">
        <f t="shared" si="88"/>
        <v/>
      </c>
      <c r="Z592" s="35" t="str">
        <f t="shared" si="89"/>
        <v/>
      </c>
      <c r="AA592" s="36" t="str">
        <f t="shared" si="84"/>
        <v/>
      </c>
      <c r="AC592" s="41" t="str">
        <f>IF($B592="", "", IF(OR($B592&lt;'Intro &amp; Setup'!$BM$3, $B592&gt;'Intro &amp; Setup'!$BM$5), "X", ""))</f>
        <v/>
      </c>
      <c r="AE592" s="41" t="str">
        <f t="shared" si="85"/>
        <v/>
      </c>
      <c r="AG592" s="41" t="str">
        <f>IF($F592="", "", IF(COUNTIF('Intro &amp; Setup'!$T$17:$T$26, $F592)=0, "X", ""))</f>
        <v/>
      </c>
      <c r="AI592" s="41" t="str">
        <f t="shared" si="86"/>
        <v/>
      </c>
    </row>
    <row r="593" spans="1:35" x14ac:dyDescent="0.25">
      <c r="A593" s="21"/>
      <c r="B593" s="238"/>
      <c r="C593" s="239"/>
      <c r="D593" s="239"/>
      <c r="E593" s="239"/>
      <c r="F593" s="240"/>
      <c r="G593" s="239"/>
      <c r="H593" s="241"/>
      <c r="I593" s="21"/>
      <c r="L593" s="68" t="str">
        <f t="shared" si="87"/>
        <v/>
      </c>
      <c r="N593" s="71" t="str">
        <f>IF($L593="", "", IFERROR(INDEX('Intro &amp; Setup'!$J$23:$J$32, MATCH($L593, 'Intro &amp; Setup'!$B$23:$B$32, 0)), ""))</f>
        <v/>
      </c>
      <c r="O593" s="71" t="str">
        <f>IF($L593="", "", IFERROR(INDEX('Intro &amp; Setup'!$N$23:$N$32, MATCH($L593, 'Intro &amp; Setup'!$B$23:$B$32, 0)), ""))</f>
        <v/>
      </c>
      <c r="Q593" s="63" t="str">
        <f>IF($H593="", "", SUM($H$11:$H593))</f>
        <v/>
      </c>
      <c r="R593" s="28" t="str">
        <f>IF($L593="", "", SUMIF($L$11:$L593, $L593, $H$11:$H593))</f>
        <v/>
      </c>
      <c r="S593" s="27" t="str">
        <f>IF('Intro &amp; Setup'!$BM$13='Intro &amp; Setup'!$BM$12, $R593, $Q593)</f>
        <v/>
      </c>
      <c r="T593" s="28" t="str">
        <f t="shared" si="81"/>
        <v/>
      </c>
      <c r="U593" s="8" t="str">
        <f t="shared" si="82"/>
        <v/>
      </c>
      <c r="V593" s="28" t="str">
        <f>IF($T593="", "", $T593-SUM($V$11:$V592))</f>
        <v/>
      </c>
      <c r="W593" s="28" t="str">
        <f>IF($U593="", "", $U593-SUM($W$11:$W592))</f>
        <v/>
      </c>
      <c r="X593" s="28" t="str">
        <f t="shared" si="83"/>
        <v/>
      </c>
      <c r="Y593" s="34" t="str">
        <f t="shared" si="88"/>
        <v/>
      </c>
      <c r="Z593" s="35" t="str">
        <f t="shared" si="89"/>
        <v/>
      </c>
      <c r="AA593" s="36" t="str">
        <f t="shared" si="84"/>
        <v/>
      </c>
      <c r="AC593" s="41" t="str">
        <f>IF($B593="", "", IF(OR($B593&lt;'Intro &amp; Setup'!$BM$3, $B593&gt;'Intro &amp; Setup'!$BM$5), "X", ""))</f>
        <v/>
      </c>
      <c r="AE593" s="41" t="str">
        <f t="shared" si="85"/>
        <v/>
      </c>
      <c r="AG593" s="41" t="str">
        <f>IF($F593="", "", IF(COUNTIF('Intro &amp; Setup'!$T$17:$T$26, $F593)=0, "X", ""))</f>
        <v/>
      </c>
      <c r="AI593" s="41" t="str">
        <f t="shared" si="86"/>
        <v/>
      </c>
    </row>
    <row r="594" spans="1:35" x14ac:dyDescent="0.25">
      <c r="A594" s="21"/>
      <c r="B594" s="238"/>
      <c r="C594" s="239"/>
      <c r="D594" s="239"/>
      <c r="E594" s="239"/>
      <c r="F594" s="240"/>
      <c r="G594" s="239"/>
      <c r="H594" s="241"/>
      <c r="I594" s="21"/>
      <c r="L594" s="68" t="str">
        <f t="shared" si="87"/>
        <v/>
      </c>
      <c r="N594" s="71" t="str">
        <f>IF($L594="", "", IFERROR(INDEX('Intro &amp; Setup'!$J$23:$J$32, MATCH($L594, 'Intro &amp; Setup'!$B$23:$B$32, 0)), ""))</f>
        <v/>
      </c>
      <c r="O594" s="71" t="str">
        <f>IF($L594="", "", IFERROR(INDEX('Intro &amp; Setup'!$N$23:$N$32, MATCH($L594, 'Intro &amp; Setup'!$B$23:$B$32, 0)), ""))</f>
        <v/>
      </c>
      <c r="Q594" s="63" t="str">
        <f>IF($H594="", "", SUM($H$11:$H594))</f>
        <v/>
      </c>
      <c r="R594" s="28" t="str">
        <f>IF($L594="", "", SUMIF($L$11:$L594, $L594, $H$11:$H594))</f>
        <v/>
      </c>
      <c r="S594" s="27" t="str">
        <f>IF('Intro &amp; Setup'!$BM$13='Intro &amp; Setup'!$BM$12, $R594, $Q594)</f>
        <v/>
      </c>
      <c r="T594" s="28" t="str">
        <f t="shared" si="81"/>
        <v/>
      </c>
      <c r="U594" s="8" t="str">
        <f t="shared" si="82"/>
        <v/>
      </c>
      <c r="V594" s="28" t="str">
        <f>IF($T594="", "", $T594-SUM($V$11:$V593))</f>
        <v/>
      </c>
      <c r="W594" s="28" t="str">
        <f>IF($U594="", "", $U594-SUM($W$11:$W593))</f>
        <v/>
      </c>
      <c r="X594" s="28" t="str">
        <f t="shared" si="83"/>
        <v/>
      </c>
      <c r="Y594" s="34" t="str">
        <f t="shared" si="88"/>
        <v/>
      </c>
      <c r="Z594" s="35" t="str">
        <f t="shared" si="89"/>
        <v/>
      </c>
      <c r="AA594" s="36" t="str">
        <f t="shared" si="84"/>
        <v/>
      </c>
      <c r="AC594" s="41" t="str">
        <f>IF($B594="", "", IF(OR($B594&lt;'Intro &amp; Setup'!$BM$3, $B594&gt;'Intro &amp; Setup'!$BM$5), "X", ""))</f>
        <v/>
      </c>
      <c r="AE594" s="41" t="str">
        <f t="shared" si="85"/>
        <v/>
      </c>
      <c r="AG594" s="41" t="str">
        <f>IF($F594="", "", IF(COUNTIF('Intro &amp; Setup'!$T$17:$T$26, $F594)=0, "X", ""))</f>
        <v/>
      </c>
      <c r="AI594" s="41" t="str">
        <f t="shared" si="86"/>
        <v/>
      </c>
    </row>
    <row r="595" spans="1:35" x14ac:dyDescent="0.25">
      <c r="A595" s="21"/>
      <c r="B595" s="238"/>
      <c r="C595" s="239"/>
      <c r="D595" s="239"/>
      <c r="E595" s="239"/>
      <c r="F595" s="240"/>
      <c r="G595" s="239"/>
      <c r="H595" s="241"/>
      <c r="I595" s="21"/>
      <c r="L595" s="68" t="str">
        <f t="shared" si="87"/>
        <v/>
      </c>
      <c r="N595" s="71" t="str">
        <f>IF($L595="", "", IFERROR(INDEX('Intro &amp; Setup'!$J$23:$J$32, MATCH($L595, 'Intro &amp; Setup'!$B$23:$B$32, 0)), ""))</f>
        <v/>
      </c>
      <c r="O595" s="71" t="str">
        <f>IF($L595="", "", IFERROR(INDEX('Intro &amp; Setup'!$N$23:$N$32, MATCH($L595, 'Intro &amp; Setup'!$B$23:$B$32, 0)), ""))</f>
        <v/>
      </c>
      <c r="Q595" s="63" t="str">
        <f>IF($H595="", "", SUM($H$11:$H595))</f>
        <v/>
      </c>
      <c r="R595" s="28" t="str">
        <f>IF($L595="", "", SUMIF($L$11:$L595, $L595, $H$11:$H595))</f>
        <v/>
      </c>
      <c r="S595" s="27" t="str">
        <f>IF('Intro &amp; Setup'!$BM$13='Intro &amp; Setup'!$BM$12, $R595, $Q595)</f>
        <v/>
      </c>
      <c r="T595" s="28" t="str">
        <f t="shared" si="81"/>
        <v/>
      </c>
      <c r="U595" s="8" t="str">
        <f t="shared" si="82"/>
        <v/>
      </c>
      <c r="V595" s="28" t="str">
        <f>IF($T595="", "", $T595-SUM($V$11:$V594))</f>
        <v/>
      </c>
      <c r="W595" s="28" t="str">
        <f>IF($U595="", "", $U595-SUM($W$11:$W594))</f>
        <v/>
      </c>
      <c r="X595" s="28" t="str">
        <f t="shared" si="83"/>
        <v/>
      </c>
      <c r="Y595" s="34" t="str">
        <f t="shared" si="88"/>
        <v/>
      </c>
      <c r="Z595" s="35" t="str">
        <f t="shared" si="89"/>
        <v/>
      </c>
      <c r="AA595" s="36" t="str">
        <f t="shared" si="84"/>
        <v/>
      </c>
      <c r="AC595" s="41" t="str">
        <f>IF($B595="", "", IF(OR($B595&lt;'Intro &amp; Setup'!$BM$3, $B595&gt;'Intro &amp; Setup'!$BM$5), "X", ""))</f>
        <v/>
      </c>
      <c r="AE595" s="41" t="str">
        <f t="shared" si="85"/>
        <v/>
      </c>
      <c r="AG595" s="41" t="str">
        <f>IF($F595="", "", IF(COUNTIF('Intro &amp; Setup'!$T$17:$T$26, $F595)=0, "X", ""))</f>
        <v/>
      </c>
      <c r="AI595" s="41" t="str">
        <f t="shared" si="86"/>
        <v/>
      </c>
    </row>
    <row r="596" spans="1:35" x14ac:dyDescent="0.25">
      <c r="A596" s="21"/>
      <c r="B596" s="238"/>
      <c r="C596" s="239"/>
      <c r="D596" s="239"/>
      <c r="E596" s="239"/>
      <c r="F596" s="240"/>
      <c r="G596" s="239"/>
      <c r="H596" s="241"/>
      <c r="I596" s="21"/>
      <c r="L596" s="68" t="str">
        <f t="shared" si="87"/>
        <v/>
      </c>
      <c r="N596" s="71" t="str">
        <f>IF($L596="", "", IFERROR(INDEX('Intro &amp; Setup'!$J$23:$J$32, MATCH($L596, 'Intro &amp; Setup'!$B$23:$B$32, 0)), ""))</f>
        <v/>
      </c>
      <c r="O596" s="71" t="str">
        <f>IF($L596="", "", IFERROR(INDEX('Intro &amp; Setup'!$N$23:$N$32, MATCH($L596, 'Intro &amp; Setup'!$B$23:$B$32, 0)), ""))</f>
        <v/>
      </c>
      <c r="Q596" s="63" t="str">
        <f>IF($H596="", "", SUM($H$11:$H596))</f>
        <v/>
      </c>
      <c r="R596" s="28" t="str">
        <f>IF($L596="", "", SUMIF($L$11:$L596, $L596, $H$11:$H596))</f>
        <v/>
      </c>
      <c r="S596" s="27" t="str">
        <f>IF('Intro &amp; Setup'!$BM$13='Intro &amp; Setup'!$BM$12, $R596, $Q596)</f>
        <v/>
      </c>
      <c r="T596" s="28" t="str">
        <f t="shared" si="81"/>
        <v/>
      </c>
      <c r="U596" s="8" t="str">
        <f t="shared" si="82"/>
        <v/>
      </c>
      <c r="V596" s="28" t="str">
        <f>IF($T596="", "", $T596-SUM($V$11:$V595))</f>
        <v/>
      </c>
      <c r="W596" s="28" t="str">
        <f>IF($U596="", "", $U596-SUM($W$11:$W595))</f>
        <v/>
      </c>
      <c r="X596" s="28" t="str">
        <f t="shared" si="83"/>
        <v/>
      </c>
      <c r="Y596" s="34" t="str">
        <f t="shared" si="88"/>
        <v/>
      </c>
      <c r="Z596" s="35" t="str">
        <f t="shared" si="89"/>
        <v/>
      </c>
      <c r="AA596" s="36" t="str">
        <f t="shared" si="84"/>
        <v/>
      </c>
      <c r="AC596" s="41" t="str">
        <f>IF($B596="", "", IF(OR($B596&lt;'Intro &amp; Setup'!$BM$3, $B596&gt;'Intro &amp; Setup'!$BM$5), "X", ""))</f>
        <v/>
      </c>
      <c r="AE596" s="41" t="str">
        <f t="shared" si="85"/>
        <v/>
      </c>
      <c r="AG596" s="41" t="str">
        <f>IF($F596="", "", IF(COUNTIF('Intro &amp; Setup'!$T$17:$T$26, $F596)=0, "X", ""))</f>
        <v/>
      </c>
      <c r="AI596" s="41" t="str">
        <f t="shared" si="86"/>
        <v/>
      </c>
    </row>
    <row r="597" spans="1:35" x14ac:dyDescent="0.25">
      <c r="A597" s="21"/>
      <c r="B597" s="238"/>
      <c r="C597" s="239"/>
      <c r="D597" s="239"/>
      <c r="E597" s="239"/>
      <c r="F597" s="240"/>
      <c r="G597" s="239"/>
      <c r="H597" s="241"/>
      <c r="I597" s="21"/>
      <c r="L597" s="68" t="str">
        <f t="shared" si="87"/>
        <v/>
      </c>
      <c r="N597" s="71" t="str">
        <f>IF($L597="", "", IFERROR(INDEX('Intro &amp; Setup'!$J$23:$J$32, MATCH($L597, 'Intro &amp; Setup'!$B$23:$B$32, 0)), ""))</f>
        <v/>
      </c>
      <c r="O597" s="71" t="str">
        <f>IF($L597="", "", IFERROR(INDEX('Intro &amp; Setup'!$N$23:$N$32, MATCH($L597, 'Intro &amp; Setup'!$B$23:$B$32, 0)), ""))</f>
        <v/>
      </c>
      <c r="Q597" s="63" t="str">
        <f>IF($H597="", "", SUM($H$11:$H597))</f>
        <v/>
      </c>
      <c r="R597" s="28" t="str">
        <f>IF($L597="", "", SUMIF($L$11:$L597, $L597, $H$11:$H597))</f>
        <v/>
      </c>
      <c r="S597" s="27" t="str">
        <f>IF('Intro &amp; Setup'!$BM$13='Intro &amp; Setup'!$BM$12, $R597, $Q597)</f>
        <v/>
      </c>
      <c r="T597" s="28" t="str">
        <f t="shared" si="81"/>
        <v/>
      </c>
      <c r="U597" s="8" t="str">
        <f t="shared" si="82"/>
        <v/>
      </c>
      <c r="V597" s="28" t="str">
        <f>IF($T597="", "", $T597-SUM($V$11:$V596))</f>
        <v/>
      </c>
      <c r="W597" s="28" t="str">
        <f>IF($U597="", "", $U597-SUM($W$11:$W596))</f>
        <v/>
      </c>
      <c r="X597" s="28" t="str">
        <f t="shared" si="83"/>
        <v/>
      </c>
      <c r="Y597" s="34" t="str">
        <f t="shared" si="88"/>
        <v/>
      </c>
      <c r="Z597" s="35" t="str">
        <f t="shared" si="89"/>
        <v/>
      </c>
      <c r="AA597" s="36" t="str">
        <f t="shared" si="84"/>
        <v/>
      </c>
      <c r="AC597" s="41" t="str">
        <f>IF($B597="", "", IF(OR($B597&lt;'Intro &amp; Setup'!$BM$3, $B597&gt;'Intro &amp; Setup'!$BM$5), "X", ""))</f>
        <v/>
      </c>
      <c r="AE597" s="41" t="str">
        <f t="shared" si="85"/>
        <v/>
      </c>
      <c r="AG597" s="41" t="str">
        <f>IF($F597="", "", IF(COUNTIF('Intro &amp; Setup'!$T$17:$T$26, $F597)=0, "X", ""))</f>
        <v/>
      </c>
      <c r="AI597" s="41" t="str">
        <f t="shared" si="86"/>
        <v/>
      </c>
    </row>
    <row r="598" spans="1:35" x14ac:dyDescent="0.25">
      <c r="A598" s="21"/>
      <c r="B598" s="238"/>
      <c r="C598" s="239"/>
      <c r="D598" s="239"/>
      <c r="E598" s="239"/>
      <c r="F598" s="240"/>
      <c r="G598" s="239"/>
      <c r="H598" s="241"/>
      <c r="I598" s="21"/>
      <c r="L598" s="68" t="str">
        <f t="shared" si="87"/>
        <v/>
      </c>
      <c r="N598" s="71" t="str">
        <f>IF($L598="", "", IFERROR(INDEX('Intro &amp; Setup'!$J$23:$J$32, MATCH($L598, 'Intro &amp; Setup'!$B$23:$B$32, 0)), ""))</f>
        <v/>
      </c>
      <c r="O598" s="71" t="str">
        <f>IF($L598="", "", IFERROR(INDEX('Intro &amp; Setup'!$N$23:$N$32, MATCH($L598, 'Intro &amp; Setup'!$B$23:$B$32, 0)), ""))</f>
        <v/>
      </c>
      <c r="Q598" s="63" t="str">
        <f>IF($H598="", "", SUM($H$11:$H598))</f>
        <v/>
      </c>
      <c r="R598" s="28" t="str">
        <f>IF($L598="", "", SUMIF($L$11:$L598, $L598, $H$11:$H598))</f>
        <v/>
      </c>
      <c r="S598" s="27" t="str">
        <f>IF('Intro &amp; Setup'!$BM$13='Intro &amp; Setup'!$BM$12, $R598, $Q598)</f>
        <v/>
      </c>
      <c r="T598" s="28" t="str">
        <f t="shared" si="81"/>
        <v/>
      </c>
      <c r="U598" s="8" t="str">
        <f t="shared" si="82"/>
        <v/>
      </c>
      <c r="V598" s="28" t="str">
        <f>IF($T598="", "", $T598-SUM($V$11:$V597))</f>
        <v/>
      </c>
      <c r="W598" s="28" t="str">
        <f>IF($U598="", "", $U598-SUM($W$11:$W597))</f>
        <v/>
      </c>
      <c r="X598" s="28" t="str">
        <f t="shared" si="83"/>
        <v/>
      </c>
      <c r="Y598" s="34" t="str">
        <f t="shared" si="88"/>
        <v/>
      </c>
      <c r="Z598" s="35" t="str">
        <f t="shared" si="89"/>
        <v/>
      </c>
      <c r="AA598" s="36" t="str">
        <f t="shared" si="84"/>
        <v/>
      </c>
      <c r="AC598" s="41" t="str">
        <f>IF($B598="", "", IF(OR($B598&lt;'Intro &amp; Setup'!$BM$3, $B598&gt;'Intro &amp; Setup'!$BM$5), "X", ""))</f>
        <v/>
      </c>
      <c r="AE598" s="41" t="str">
        <f t="shared" si="85"/>
        <v/>
      </c>
      <c r="AG598" s="41" t="str">
        <f>IF($F598="", "", IF(COUNTIF('Intro &amp; Setup'!$T$17:$T$26, $F598)=0, "X", ""))</f>
        <v/>
      </c>
      <c r="AI598" s="41" t="str">
        <f t="shared" si="86"/>
        <v/>
      </c>
    </row>
    <row r="599" spans="1:35" x14ac:dyDescent="0.25">
      <c r="A599" s="21"/>
      <c r="B599" s="238"/>
      <c r="C599" s="239"/>
      <c r="D599" s="239"/>
      <c r="E599" s="239"/>
      <c r="F599" s="240"/>
      <c r="G599" s="239"/>
      <c r="H599" s="241"/>
      <c r="I599" s="21"/>
      <c r="L599" s="68" t="str">
        <f t="shared" si="87"/>
        <v/>
      </c>
      <c r="N599" s="71" t="str">
        <f>IF($L599="", "", IFERROR(INDEX('Intro &amp; Setup'!$J$23:$J$32, MATCH($L599, 'Intro &amp; Setup'!$B$23:$B$32, 0)), ""))</f>
        <v/>
      </c>
      <c r="O599" s="71" t="str">
        <f>IF($L599="", "", IFERROR(INDEX('Intro &amp; Setup'!$N$23:$N$32, MATCH($L599, 'Intro &amp; Setup'!$B$23:$B$32, 0)), ""))</f>
        <v/>
      </c>
      <c r="Q599" s="63" t="str">
        <f>IF($H599="", "", SUM($H$11:$H599))</f>
        <v/>
      </c>
      <c r="R599" s="28" t="str">
        <f>IF($L599="", "", SUMIF($L$11:$L599, $L599, $H$11:$H599))</f>
        <v/>
      </c>
      <c r="S599" s="27" t="str">
        <f>IF('Intro &amp; Setup'!$BM$13='Intro &amp; Setup'!$BM$12, $R599, $Q599)</f>
        <v/>
      </c>
      <c r="T599" s="28" t="str">
        <f t="shared" si="81"/>
        <v/>
      </c>
      <c r="U599" s="8" t="str">
        <f t="shared" si="82"/>
        <v/>
      </c>
      <c r="V599" s="28" t="str">
        <f>IF($T599="", "", $T599-SUM($V$11:$V598))</f>
        <v/>
      </c>
      <c r="W599" s="28" t="str">
        <f>IF($U599="", "", $U599-SUM($W$11:$W598))</f>
        <v/>
      </c>
      <c r="X599" s="28" t="str">
        <f t="shared" si="83"/>
        <v/>
      </c>
      <c r="Y599" s="34" t="str">
        <f t="shared" si="88"/>
        <v/>
      </c>
      <c r="Z599" s="35" t="str">
        <f t="shared" si="89"/>
        <v/>
      </c>
      <c r="AA599" s="36" t="str">
        <f t="shared" si="84"/>
        <v/>
      </c>
      <c r="AC599" s="41" t="str">
        <f>IF($B599="", "", IF(OR($B599&lt;'Intro &amp; Setup'!$BM$3, $B599&gt;'Intro &amp; Setup'!$BM$5), "X", ""))</f>
        <v/>
      </c>
      <c r="AE599" s="41" t="str">
        <f t="shared" si="85"/>
        <v/>
      </c>
      <c r="AG599" s="41" t="str">
        <f>IF($F599="", "", IF(COUNTIF('Intro &amp; Setup'!$T$17:$T$26, $F599)=0, "X", ""))</f>
        <v/>
      </c>
      <c r="AI599" s="41" t="str">
        <f t="shared" si="86"/>
        <v/>
      </c>
    </row>
    <row r="600" spans="1:35" x14ac:dyDescent="0.25">
      <c r="A600" s="21"/>
      <c r="B600" s="238"/>
      <c r="C600" s="239"/>
      <c r="D600" s="239"/>
      <c r="E600" s="239"/>
      <c r="F600" s="240"/>
      <c r="G600" s="239"/>
      <c r="H600" s="241"/>
      <c r="I600" s="21"/>
      <c r="L600" s="68" t="str">
        <f t="shared" si="87"/>
        <v/>
      </c>
      <c r="N600" s="71" t="str">
        <f>IF($L600="", "", IFERROR(INDEX('Intro &amp; Setup'!$J$23:$J$32, MATCH($L600, 'Intro &amp; Setup'!$B$23:$B$32, 0)), ""))</f>
        <v/>
      </c>
      <c r="O600" s="71" t="str">
        <f>IF($L600="", "", IFERROR(INDEX('Intro &amp; Setup'!$N$23:$N$32, MATCH($L600, 'Intro &amp; Setup'!$B$23:$B$32, 0)), ""))</f>
        <v/>
      </c>
      <c r="Q600" s="63" t="str">
        <f>IF($H600="", "", SUM($H$11:$H600))</f>
        <v/>
      </c>
      <c r="R600" s="28" t="str">
        <f>IF($L600="", "", SUMIF($L$11:$L600, $L600, $H$11:$H600))</f>
        <v/>
      </c>
      <c r="S600" s="27" t="str">
        <f>IF('Intro &amp; Setup'!$BM$13='Intro &amp; Setup'!$BM$12, $R600, $Q600)</f>
        <v/>
      </c>
      <c r="T600" s="28" t="str">
        <f t="shared" si="81"/>
        <v/>
      </c>
      <c r="U600" s="8" t="str">
        <f t="shared" si="82"/>
        <v/>
      </c>
      <c r="V600" s="28" t="str">
        <f>IF($T600="", "", $T600-SUM($V$11:$V599))</f>
        <v/>
      </c>
      <c r="W600" s="28" t="str">
        <f>IF($U600="", "", $U600-SUM($W$11:$W599))</f>
        <v/>
      </c>
      <c r="X600" s="28" t="str">
        <f t="shared" si="83"/>
        <v/>
      </c>
      <c r="Y600" s="34" t="str">
        <f t="shared" si="88"/>
        <v/>
      </c>
      <c r="Z600" s="35" t="str">
        <f t="shared" si="89"/>
        <v/>
      </c>
      <c r="AA600" s="36" t="str">
        <f t="shared" si="84"/>
        <v/>
      </c>
      <c r="AC600" s="41" t="str">
        <f>IF($B600="", "", IF(OR($B600&lt;'Intro &amp; Setup'!$BM$3, $B600&gt;'Intro &amp; Setup'!$BM$5), "X", ""))</f>
        <v/>
      </c>
      <c r="AE600" s="41" t="str">
        <f t="shared" si="85"/>
        <v/>
      </c>
      <c r="AG600" s="41" t="str">
        <f>IF($F600="", "", IF(COUNTIF('Intro &amp; Setup'!$T$17:$T$26, $F600)=0, "X", ""))</f>
        <v/>
      </c>
      <c r="AI600" s="41" t="str">
        <f t="shared" si="86"/>
        <v/>
      </c>
    </row>
    <row r="601" spans="1:35" x14ac:dyDescent="0.25">
      <c r="A601" s="21"/>
      <c r="B601" s="238"/>
      <c r="C601" s="239"/>
      <c r="D601" s="239"/>
      <c r="E601" s="239"/>
      <c r="F601" s="240"/>
      <c r="G601" s="239"/>
      <c r="H601" s="241"/>
      <c r="I601" s="21"/>
      <c r="L601" s="68" t="str">
        <f t="shared" si="87"/>
        <v/>
      </c>
      <c r="N601" s="71" t="str">
        <f>IF($L601="", "", IFERROR(INDEX('Intro &amp; Setup'!$J$23:$J$32, MATCH($L601, 'Intro &amp; Setup'!$B$23:$B$32, 0)), ""))</f>
        <v/>
      </c>
      <c r="O601" s="71" t="str">
        <f>IF($L601="", "", IFERROR(INDEX('Intro &amp; Setup'!$N$23:$N$32, MATCH($L601, 'Intro &amp; Setup'!$B$23:$B$32, 0)), ""))</f>
        <v/>
      </c>
      <c r="Q601" s="63" t="str">
        <f>IF($H601="", "", SUM($H$11:$H601))</f>
        <v/>
      </c>
      <c r="R601" s="28" t="str">
        <f>IF($L601="", "", SUMIF($L$11:$L601, $L601, $H$11:$H601))</f>
        <v/>
      </c>
      <c r="S601" s="27" t="str">
        <f>IF('Intro &amp; Setup'!$BM$13='Intro &amp; Setup'!$BM$12, $R601, $Q601)</f>
        <v/>
      </c>
      <c r="T601" s="28" t="str">
        <f t="shared" si="81"/>
        <v/>
      </c>
      <c r="U601" s="8" t="str">
        <f t="shared" si="82"/>
        <v/>
      </c>
      <c r="V601" s="28" t="str">
        <f>IF($T601="", "", $T601-SUM($V$11:$V600))</f>
        <v/>
      </c>
      <c r="W601" s="28" t="str">
        <f>IF($U601="", "", $U601-SUM($W$11:$W600))</f>
        <v/>
      </c>
      <c r="X601" s="28" t="str">
        <f t="shared" si="83"/>
        <v/>
      </c>
      <c r="Y601" s="34" t="str">
        <f t="shared" si="88"/>
        <v/>
      </c>
      <c r="Z601" s="35" t="str">
        <f t="shared" si="89"/>
        <v/>
      </c>
      <c r="AA601" s="36" t="str">
        <f t="shared" si="84"/>
        <v/>
      </c>
      <c r="AC601" s="41" t="str">
        <f>IF($B601="", "", IF(OR($B601&lt;'Intro &amp; Setup'!$BM$3, $B601&gt;'Intro &amp; Setup'!$BM$5), "X", ""))</f>
        <v/>
      </c>
      <c r="AE601" s="41" t="str">
        <f t="shared" si="85"/>
        <v/>
      </c>
      <c r="AG601" s="41" t="str">
        <f>IF($F601="", "", IF(COUNTIF('Intro &amp; Setup'!$T$17:$T$26, $F601)=0, "X", ""))</f>
        <v/>
      </c>
      <c r="AI601" s="41" t="str">
        <f t="shared" si="86"/>
        <v/>
      </c>
    </row>
    <row r="602" spans="1:35" x14ac:dyDescent="0.25">
      <c r="A602" s="21"/>
      <c r="B602" s="238"/>
      <c r="C602" s="239"/>
      <c r="D602" s="239"/>
      <c r="E602" s="239"/>
      <c r="F602" s="240"/>
      <c r="G602" s="239"/>
      <c r="H602" s="241"/>
      <c r="I602" s="21"/>
      <c r="L602" s="68" t="str">
        <f t="shared" si="87"/>
        <v/>
      </c>
      <c r="N602" s="71" t="str">
        <f>IF($L602="", "", IFERROR(INDEX('Intro &amp; Setup'!$J$23:$J$32, MATCH($L602, 'Intro &amp; Setup'!$B$23:$B$32, 0)), ""))</f>
        <v/>
      </c>
      <c r="O602" s="71" t="str">
        <f>IF($L602="", "", IFERROR(INDEX('Intro &amp; Setup'!$N$23:$N$32, MATCH($L602, 'Intro &amp; Setup'!$B$23:$B$32, 0)), ""))</f>
        <v/>
      </c>
      <c r="Q602" s="63" t="str">
        <f>IF($H602="", "", SUM($H$11:$H602))</f>
        <v/>
      </c>
      <c r="R602" s="28" t="str">
        <f>IF($L602="", "", SUMIF($L$11:$L602, $L602, $H$11:$H602))</f>
        <v/>
      </c>
      <c r="S602" s="27" t="str">
        <f>IF('Intro &amp; Setup'!$BM$13='Intro &amp; Setup'!$BM$12, $R602, $Q602)</f>
        <v/>
      </c>
      <c r="T602" s="28" t="str">
        <f t="shared" si="81"/>
        <v/>
      </c>
      <c r="U602" s="8" t="str">
        <f t="shared" si="82"/>
        <v/>
      </c>
      <c r="V602" s="28" t="str">
        <f>IF($T602="", "", $T602-SUM($V$11:$V601))</f>
        <v/>
      </c>
      <c r="W602" s="28" t="str">
        <f>IF($U602="", "", $U602-SUM($W$11:$W601))</f>
        <v/>
      </c>
      <c r="X602" s="28" t="str">
        <f t="shared" si="83"/>
        <v/>
      </c>
      <c r="Y602" s="34" t="str">
        <f t="shared" si="88"/>
        <v/>
      </c>
      <c r="Z602" s="35" t="str">
        <f t="shared" si="89"/>
        <v/>
      </c>
      <c r="AA602" s="36" t="str">
        <f t="shared" si="84"/>
        <v/>
      </c>
      <c r="AC602" s="41" t="str">
        <f>IF($B602="", "", IF(OR($B602&lt;'Intro &amp; Setup'!$BM$3, $B602&gt;'Intro &amp; Setup'!$BM$5), "X", ""))</f>
        <v/>
      </c>
      <c r="AE602" s="41" t="str">
        <f t="shared" si="85"/>
        <v/>
      </c>
      <c r="AG602" s="41" t="str">
        <f>IF($F602="", "", IF(COUNTIF('Intro &amp; Setup'!$T$17:$T$26, $F602)=0, "X", ""))</f>
        <v/>
      </c>
      <c r="AI602" s="41" t="str">
        <f t="shared" si="86"/>
        <v/>
      </c>
    </row>
    <row r="603" spans="1:35" x14ac:dyDescent="0.25">
      <c r="A603" s="21"/>
      <c r="B603" s="238"/>
      <c r="C603" s="239"/>
      <c r="D603" s="239"/>
      <c r="E603" s="239"/>
      <c r="F603" s="240"/>
      <c r="G603" s="239"/>
      <c r="H603" s="241"/>
      <c r="I603" s="21"/>
      <c r="L603" s="68" t="str">
        <f t="shared" si="87"/>
        <v/>
      </c>
      <c r="N603" s="71" t="str">
        <f>IF($L603="", "", IFERROR(INDEX('Intro &amp; Setup'!$J$23:$J$32, MATCH($L603, 'Intro &amp; Setup'!$B$23:$B$32, 0)), ""))</f>
        <v/>
      </c>
      <c r="O603" s="71" t="str">
        <f>IF($L603="", "", IFERROR(INDEX('Intro &amp; Setup'!$N$23:$N$32, MATCH($L603, 'Intro &amp; Setup'!$B$23:$B$32, 0)), ""))</f>
        <v/>
      </c>
      <c r="Q603" s="63" t="str">
        <f>IF($H603="", "", SUM($H$11:$H603))</f>
        <v/>
      </c>
      <c r="R603" s="28" t="str">
        <f>IF($L603="", "", SUMIF($L$11:$L603, $L603, $H$11:$H603))</f>
        <v/>
      </c>
      <c r="S603" s="27" t="str">
        <f>IF('Intro &amp; Setup'!$BM$13='Intro &amp; Setup'!$BM$12, $R603, $Q603)</f>
        <v/>
      </c>
      <c r="T603" s="28" t="str">
        <f t="shared" si="81"/>
        <v/>
      </c>
      <c r="U603" s="8" t="str">
        <f t="shared" si="82"/>
        <v/>
      </c>
      <c r="V603" s="28" t="str">
        <f>IF($T603="", "", $T603-SUM($V$11:$V602))</f>
        <v/>
      </c>
      <c r="W603" s="28" t="str">
        <f>IF($U603="", "", $U603-SUM($W$11:$W602))</f>
        <v/>
      </c>
      <c r="X603" s="28" t="str">
        <f t="shared" si="83"/>
        <v/>
      </c>
      <c r="Y603" s="34" t="str">
        <f t="shared" si="88"/>
        <v/>
      </c>
      <c r="Z603" s="35" t="str">
        <f t="shared" si="89"/>
        <v/>
      </c>
      <c r="AA603" s="36" t="str">
        <f t="shared" si="84"/>
        <v/>
      </c>
      <c r="AC603" s="41" t="str">
        <f>IF($B603="", "", IF(OR($B603&lt;'Intro &amp; Setup'!$BM$3, $B603&gt;'Intro &amp; Setup'!$BM$5), "X", ""))</f>
        <v/>
      </c>
      <c r="AE603" s="41" t="str">
        <f t="shared" si="85"/>
        <v/>
      </c>
      <c r="AG603" s="41" t="str">
        <f>IF($F603="", "", IF(COUNTIF('Intro &amp; Setup'!$T$17:$T$26, $F603)=0, "X", ""))</f>
        <v/>
      </c>
      <c r="AI603" s="41" t="str">
        <f t="shared" si="86"/>
        <v/>
      </c>
    </row>
    <row r="604" spans="1:35" x14ac:dyDescent="0.25">
      <c r="A604" s="21"/>
      <c r="B604" s="238"/>
      <c r="C604" s="239"/>
      <c r="D604" s="239"/>
      <c r="E604" s="239"/>
      <c r="F604" s="240"/>
      <c r="G604" s="239"/>
      <c r="H604" s="241"/>
      <c r="I604" s="21"/>
      <c r="L604" s="68" t="str">
        <f t="shared" si="87"/>
        <v/>
      </c>
      <c r="N604" s="71" t="str">
        <f>IF($L604="", "", IFERROR(INDEX('Intro &amp; Setup'!$J$23:$J$32, MATCH($L604, 'Intro &amp; Setup'!$B$23:$B$32, 0)), ""))</f>
        <v/>
      </c>
      <c r="O604" s="71" t="str">
        <f>IF($L604="", "", IFERROR(INDEX('Intro &amp; Setup'!$N$23:$N$32, MATCH($L604, 'Intro &amp; Setup'!$B$23:$B$32, 0)), ""))</f>
        <v/>
      </c>
      <c r="Q604" s="63" t="str">
        <f>IF($H604="", "", SUM($H$11:$H604))</f>
        <v/>
      </c>
      <c r="R604" s="28" t="str">
        <f>IF($L604="", "", SUMIF($L$11:$L604, $L604, $H$11:$H604))</f>
        <v/>
      </c>
      <c r="S604" s="27" t="str">
        <f>IF('Intro &amp; Setup'!$BM$13='Intro &amp; Setup'!$BM$12, $R604, $Q604)</f>
        <v/>
      </c>
      <c r="T604" s="28" t="str">
        <f t="shared" si="81"/>
        <v/>
      </c>
      <c r="U604" s="8" t="str">
        <f t="shared" si="82"/>
        <v/>
      </c>
      <c r="V604" s="28" t="str">
        <f>IF($T604="", "", $T604-SUM($V$11:$V603))</f>
        <v/>
      </c>
      <c r="W604" s="28" t="str">
        <f>IF($U604="", "", $U604-SUM($W$11:$W603))</f>
        <v/>
      </c>
      <c r="X604" s="28" t="str">
        <f t="shared" si="83"/>
        <v/>
      </c>
      <c r="Y604" s="34" t="str">
        <f t="shared" si="88"/>
        <v/>
      </c>
      <c r="Z604" s="35" t="str">
        <f t="shared" si="89"/>
        <v/>
      </c>
      <c r="AA604" s="36" t="str">
        <f t="shared" si="84"/>
        <v/>
      </c>
      <c r="AC604" s="41" t="str">
        <f>IF($B604="", "", IF(OR($B604&lt;'Intro &amp; Setup'!$BM$3, $B604&gt;'Intro &amp; Setup'!$BM$5), "X", ""))</f>
        <v/>
      </c>
      <c r="AE604" s="41" t="str">
        <f t="shared" si="85"/>
        <v/>
      </c>
      <c r="AG604" s="41" t="str">
        <f>IF($F604="", "", IF(COUNTIF('Intro &amp; Setup'!$T$17:$T$26, $F604)=0, "X", ""))</f>
        <v/>
      </c>
      <c r="AI604" s="41" t="str">
        <f t="shared" si="86"/>
        <v/>
      </c>
    </row>
    <row r="605" spans="1:35" x14ac:dyDescent="0.25">
      <c r="A605" s="21"/>
      <c r="B605" s="238"/>
      <c r="C605" s="239"/>
      <c r="D605" s="239"/>
      <c r="E605" s="239"/>
      <c r="F605" s="240"/>
      <c r="G605" s="239"/>
      <c r="H605" s="241"/>
      <c r="I605" s="21"/>
      <c r="L605" s="68" t="str">
        <f t="shared" si="87"/>
        <v/>
      </c>
      <c r="N605" s="71" t="str">
        <f>IF($L605="", "", IFERROR(INDEX('Intro &amp; Setup'!$J$23:$J$32, MATCH($L605, 'Intro &amp; Setup'!$B$23:$B$32, 0)), ""))</f>
        <v/>
      </c>
      <c r="O605" s="71" t="str">
        <f>IF($L605="", "", IFERROR(INDEX('Intro &amp; Setup'!$N$23:$N$32, MATCH($L605, 'Intro &amp; Setup'!$B$23:$B$32, 0)), ""))</f>
        <v/>
      </c>
      <c r="Q605" s="63" t="str">
        <f>IF($H605="", "", SUM($H$11:$H605))</f>
        <v/>
      </c>
      <c r="R605" s="28" t="str">
        <f>IF($L605="", "", SUMIF($L$11:$L605, $L605, $H$11:$H605))</f>
        <v/>
      </c>
      <c r="S605" s="27" t="str">
        <f>IF('Intro &amp; Setup'!$BM$13='Intro &amp; Setup'!$BM$12, $R605, $Q605)</f>
        <v/>
      </c>
      <c r="T605" s="28" t="str">
        <f t="shared" si="81"/>
        <v/>
      </c>
      <c r="U605" s="8" t="str">
        <f t="shared" si="82"/>
        <v/>
      </c>
      <c r="V605" s="28" t="str">
        <f>IF($T605="", "", $T605-SUM($V$11:$V604))</f>
        <v/>
      </c>
      <c r="W605" s="28" t="str">
        <f>IF($U605="", "", $U605-SUM($W$11:$W604))</f>
        <v/>
      </c>
      <c r="X605" s="28" t="str">
        <f t="shared" si="83"/>
        <v/>
      </c>
      <c r="Y605" s="34" t="str">
        <f t="shared" si="88"/>
        <v/>
      </c>
      <c r="Z605" s="35" t="str">
        <f t="shared" si="89"/>
        <v/>
      </c>
      <c r="AA605" s="36" t="str">
        <f t="shared" si="84"/>
        <v/>
      </c>
      <c r="AC605" s="41" t="str">
        <f>IF($B605="", "", IF(OR($B605&lt;'Intro &amp; Setup'!$BM$3, $B605&gt;'Intro &amp; Setup'!$BM$5), "X", ""))</f>
        <v/>
      </c>
      <c r="AE605" s="41" t="str">
        <f t="shared" si="85"/>
        <v/>
      </c>
      <c r="AG605" s="41" t="str">
        <f>IF($F605="", "", IF(COUNTIF('Intro &amp; Setup'!$T$17:$T$26, $F605)=0, "X", ""))</f>
        <v/>
      </c>
      <c r="AI605" s="41" t="str">
        <f t="shared" si="86"/>
        <v/>
      </c>
    </row>
    <row r="606" spans="1:35" x14ac:dyDescent="0.25">
      <c r="A606" s="21"/>
      <c r="B606" s="238"/>
      <c r="C606" s="239"/>
      <c r="D606" s="239"/>
      <c r="E606" s="239"/>
      <c r="F606" s="240"/>
      <c r="G606" s="239"/>
      <c r="H606" s="241"/>
      <c r="I606" s="21"/>
      <c r="L606" s="68" t="str">
        <f t="shared" si="87"/>
        <v/>
      </c>
      <c r="N606" s="71" t="str">
        <f>IF($L606="", "", IFERROR(INDEX('Intro &amp; Setup'!$J$23:$J$32, MATCH($L606, 'Intro &amp; Setup'!$B$23:$B$32, 0)), ""))</f>
        <v/>
      </c>
      <c r="O606" s="71" t="str">
        <f>IF($L606="", "", IFERROR(INDEX('Intro &amp; Setup'!$N$23:$N$32, MATCH($L606, 'Intro &amp; Setup'!$B$23:$B$32, 0)), ""))</f>
        <v/>
      </c>
      <c r="Q606" s="63" t="str">
        <f>IF($H606="", "", SUM($H$11:$H606))</f>
        <v/>
      </c>
      <c r="R606" s="28" t="str">
        <f>IF($L606="", "", SUMIF($L$11:$L606, $L606, $H$11:$H606))</f>
        <v/>
      </c>
      <c r="S606" s="27" t="str">
        <f>IF('Intro &amp; Setup'!$BM$13='Intro &amp; Setup'!$BM$12, $R606, $Q606)</f>
        <v/>
      </c>
      <c r="T606" s="28" t="str">
        <f t="shared" si="81"/>
        <v/>
      </c>
      <c r="U606" s="8" t="str">
        <f t="shared" si="82"/>
        <v/>
      </c>
      <c r="V606" s="28" t="str">
        <f>IF($T606="", "", $T606-SUM($V$11:$V605))</f>
        <v/>
      </c>
      <c r="W606" s="28" t="str">
        <f>IF($U606="", "", $U606-SUM($W$11:$W605))</f>
        <v/>
      </c>
      <c r="X606" s="28" t="str">
        <f t="shared" si="83"/>
        <v/>
      </c>
      <c r="Y606" s="34" t="str">
        <f t="shared" si="88"/>
        <v/>
      </c>
      <c r="Z606" s="35" t="str">
        <f t="shared" si="89"/>
        <v/>
      </c>
      <c r="AA606" s="36" t="str">
        <f t="shared" si="84"/>
        <v/>
      </c>
      <c r="AC606" s="41" t="str">
        <f>IF($B606="", "", IF(OR($B606&lt;'Intro &amp; Setup'!$BM$3, $B606&gt;'Intro &amp; Setup'!$BM$5), "X", ""))</f>
        <v/>
      </c>
      <c r="AE606" s="41" t="str">
        <f t="shared" si="85"/>
        <v/>
      </c>
      <c r="AG606" s="41" t="str">
        <f>IF($F606="", "", IF(COUNTIF('Intro &amp; Setup'!$T$17:$T$26, $F606)=0, "X", ""))</f>
        <v/>
      </c>
      <c r="AI606" s="41" t="str">
        <f t="shared" si="86"/>
        <v/>
      </c>
    </row>
    <row r="607" spans="1:35" x14ac:dyDescent="0.25">
      <c r="A607" s="21"/>
      <c r="B607" s="238"/>
      <c r="C607" s="239"/>
      <c r="D607" s="239"/>
      <c r="E607" s="239"/>
      <c r="F607" s="240"/>
      <c r="G607" s="239"/>
      <c r="H607" s="241"/>
      <c r="I607" s="21"/>
      <c r="L607" s="68" t="str">
        <f t="shared" si="87"/>
        <v/>
      </c>
      <c r="N607" s="71" t="str">
        <f>IF($L607="", "", IFERROR(INDEX('Intro &amp; Setup'!$J$23:$J$32, MATCH($L607, 'Intro &amp; Setup'!$B$23:$B$32, 0)), ""))</f>
        <v/>
      </c>
      <c r="O607" s="71" t="str">
        <f>IF($L607="", "", IFERROR(INDEX('Intro &amp; Setup'!$N$23:$N$32, MATCH($L607, 'Intro &amp; Setup'!$B$23:$B$32, 0)), ""))</f>
        <v/>
      </c>
      <c r="Q607" s="63" t="str">
        <f>IF($H607="", "", SUM($H$11:$H607))</f>
        <v/>
      </c>
      <c r="R607" s="28" t="str">
        <f>IF($L607="", "", SUMIF($L$11:$L607, $L607, $H$11:$H607))</f>
        <v/>
      </c>
      <c r="S607" s="27" t="str">
        <f>IF('Intro &amp; Setup'!$BM$13='Intro &amp; Setup'!$BM$12, $R607, $Q607)</f>
        <v/>
      </c>
      <c r="T607" s="28" t="str">
        <f t="shared" si="81"/>
        <v/>
      </c>
      <c r="U607" s="8" t="str">
        <f t="shared" si="82"/>
        <v/>
      </c>
      <c r="V607" s="28" t="str">
        <f>IF($T607="", "", $T607-SUM($V$11:$V606))</f>
        <v/>
      </c>
      <c r="W607" s="28" t="str">
        <f>IF($U607="", "", $U607-SUM($W$11:$W606))</f>
        <v/>
      </c>
      <c r="X607" s="28" t="str">
        <f t="shared" si="83"/>
        <v/>
      </c>
      <c r="Y607" s="34" t="str">
        <f t="shared" si="88"/>
        <v/>
      </c>
      <c r="Z607" s="35" t="str">
        <f t="shared" si="89"/>
        <v/>
      </c>
      <c r="AA607" s="36" t="str">
        <f t="shared" si="84"/>
        <v/>
      </c>
      <c r="AC607" s="41" t="str">
        <f>IF($B607="", "", IF(OR($B607&lt;'Intro &amp; Setup'!$BM$3, $B607&gt;'Intro &amp; Setup'!$BM$5), "X", ""))</f>
        <v/>
      </c>
      <c r="AE607" s="41" t="str">
        <f t="shared" si="85"/>
        <v/>
      </c>
      <c r="AG607" s="41" t="str">
        <f>IF($F607="", "", IF(COUNTIF('Intro &amp; Setup'!$T$17:$T$26, $F607)=0, "X", ""))</f>
        <v/>
      </c>
      <c r="AI607" s="41" t="str">
        <f t="shared" si="86"/>
        <v/>
      </c>
    </row>
    <row r="608" spans="1:35" x14ac:dyDescent="0.25">
      <c r="A608" s="21"/>
      <c r="B608" s="238"/>
      <c r="C608" s="239"/>
      <c r="D608" s="239"/>
      <c r="E608" s="239"/>
      <c r="F608" s="240"/>
      <c r="G608" s="239"/>
      <c r="H608" s="241"/>
      <c r="I608" s="21"/>
      <c r="L608" s="68" t="str">
        <f t="shared" si="87"/>
        <v/>
      </c>
      <c r="N608" s="71" t="str">
        <f>IF($L608="", "", IFERROR(INDEX('Intro &amp; Setup'!$J$23:$J$32, MATCH($L608, 'Intro &amp; Setup'!$B$23:$B$32, 0)), ""))</f>
        <v/>
      </c>
      <c r="O608" s="71" t="str">
        <f>IF($L608="", "", IFERROR(INDEX('Intro &amp; Setup'!$N$23:$N$32, MATCH($L608, 'Intro &amp; Setup'!$B$23:$B$32, 0)), ""))</f>
        <v/>
      </c>
      <c r="Q608" s="63" t="str">
        <f>IF($H608="", "", SUM($H$11:$H608))</f>
        <v/>
      </c>
      <c r="R608" s="28" t="str">
        <f>IF($L608="", "", SUMIF($L$11:$L608, $L608, $H$11:$H608))</f>
        <v/>
      </c>
      <c r="S608" s="27" t="str">
        <f>IF('Intro &amp; Setup'!$BM$13='Intro &amp; Setup'!$BM$12, $R608, $Q608)</f>
        <v/>
      </c>
      <c r="T608" s="28" t="str">
        <f t="shared" si="81"/>
        <v/>
      </c>
      <c r="U608" s="8" t="str">
        <f t="shared" si="82"/>
        <v/>
      </c>
      <c r="V608" s="28" t="str">
        <f>IF($T608="", "", $T608-SUM($V$11:$V607))</f>
        <v/>
      </c>
      <c r="W608" s="28" t="str">
        <f>IF($U608="", "", $U608-SUM($W$11:$W607))</f>
        <v/>
      </c>
      <c r="X608" s="28" t="str">
        <f t="shared" si="83"/>
        <v/>
      </c>
      <c r="Y608" s="34" t="str">
        <f t="shared" si="88"/>
        <v/>
      </c>
      <c r="Z608" s="35" t="str">
        <f t="shared" si="89"/>
        <v/>
      </c>
      <c r="AA608" s="36" t="str">
        <f t="shared" si="84"/>
        <v/>
      </c>
      <c r="AC608" s="41" t="str">
        <f>IF($B608="", "", IF(OR($B608&lt;'Intro &amp; Setup'!$BM$3, $B608&gt;'Intro &amp; Setup'!$BM$5), "X", ""))</f>
        <v/>
      </c>
      <c r="AE608" s="41" t="str">
        <f t="shared" si="85"/>
        <v/>
      </c>
      <c r="AG608" s="41" t="str">
        <f>IF($F608="", "", IF(COUNTIF('Intro &amp; Setup'!$T$17:$T$26, $F608)=0, "X", ""))</f>
        <v/>
      </c>
      <c r="AI608" s="41" t="str">
        <f t="shared" si="86"/>
        <v/>
      </c>
    </row>
    <row r="609" spans="1:35" x14ac:dyDescent="0.25">
      <c r="A609" s="21"/>
      <c r="B609" s="238"/>
      <c r="C609" s="239"/>
      <c r="D609" s="239"/>
      <c r="E609" s="239"/>
      <c r="F609" s="240"/>
      <c r="G609" s="239"/>
      <c r="H609" s="241"/>
      <c r="I609" s="21"/>
      <c r="L609" s="68" t="str">
        <f t="shared" si="87"/>
        <v/>
      </c>
      <c r="N609" s="71" t="str">
        <f>IF($L609="", "", IFERROR(INDEX('Intro &amp; Setup'!$J$23:$J$32, MATCH($L609, 'Intro &amp; Setup'!$B$23:$B$32, 0)), ""))</f>
        <v/>
      </c>
      <c r="O609" s="71" t="str">
        <f>IF($L609="", "", IFERROR(INDEX('Intro &amp; Setup'!$N$23:$N$32, MATCH($L609, 'Intro &amp; Setup'!$B$23:$B$32, 0)), ""))</f>
        <v/>
      </c>
      <c r="Q609" s="63" t="str">
        <f>IF($H609="", "", SUM($H$11:$H609))</f>
        <v/>
      </c>
      <c r="R609" s="28" t="str">
        <f>IF($L609="", "", SUMIF($L$11:$L609, $L609, $H$11:$H609))</f>
        <v/>
      </c>
      <c r="S609" s="27" t="str">
        <f>IF('Intro &amp; Setup'!$BM$13='Intro &amp; Setup'!$BM$12, $R609, $Q609)</f>
        <v/>
      </c>
      <c r="T609" s="28" t="str">
        <f t="shared" si="81"/>
        <v/>
      </c>
      <c r="U609" s="8" t="str">
        <f t="shared" si="82"/>
        <v/>
      </c>
      <c r="V609" s="28" t="str">
        <f>IF($T609="", "", $T609-SUM($V$11:$V608))</f>
        <v/>
      </c>
      <c r="W609" s="28" t="str">
        <f>IF($U609="", "", $U609-SUM($W$11:$W608))</f>
        <v/>
      </c>
      <c r="X609" s="28" t="str">
        <f t="shared" si="83"/>
        <v/>
      </c>
      <c r="Y609" s="34" t="str">
        <f t="shared" si="88"/>
        <v/>
      </c>
      <c r="Z609" s="35" t="str">
        <f t="shared" si="89"/>
        <v/>
      </c>
      <c r="AA609" s="36" t="str">
        <f t="shared" si="84"/>
        <v/>
      </c>
      <c r="AC609" s="41" t="str">
        <f>IF($B609="", "", IF(OR($B609&lt;'Intro &amp; Setup'!$BM$3, $B609&gt;'Intro &amp; Setup'!$BM$5), "X", ""))</f>
        <v/>
      </c>
      <c r="AE609" s="41" t="str">
        <f t="shared" si="85"/>
        <v/>
      </c>
      <c r="AG609" s="41" t="str">
        <f>IF($F609="", "", IF(COUNTIF('Intro &amp; Setup'!$T$17:$T$26, $F609)=0, "X", ""))</f>
        <v/>
      </c>
      <c r="AI609" s="41" t="str">
        <f t="shared" si="86"/>
        <v/>
      </c>
    </row>
    <row r="610" spans="1:35" x14ac:dyDescent="0.25">
      <c r="A610" s="21"/>
      <c r="B610" s="238"/>
      <c r="C610" s="239"/>
      <c r="D610" s="239"/>
      <c r="E610" s="239"/>
      <c r="F610" s="240"/>
      <c r="G610" s="239"/>
      <c r="H610" s="241"/>
      <c r="I610" s="21"/>
      <c r="L610" s="68" t="str">
        <f t="shared" si="87"/>
        <v/>
      </c>
      <c r="N610" s="71" t="str">
        <f>IF($L610="", "", IFERROR(INDEX('Intro &amp; Setup'!$J$23:$J$32, MATCH($L610, 'Intro &amp; Setup'!$B$23:$B$32, 0)), ""))</f>
        <v/>
      </c>
      <c r="O610" s="71" t="str">
        <f>IF($L610="", "", IFERROR(INDEX('Intro &amp; Setup'!$N$23:$N$32, MATCH($L610, 'Intro &amp; Setup'!$B$23:$B$32, 0)), ""))</f>
        <v/>
      </c>
      <c r="Q610" s="63" t="str">
        <f>IF($H610="", "", SUM($H$11:$H610))</f>
        <v/>
      </c>
      <c r="R610" s="28" t="str">
        <f>IF($L610="", "", SUMIF($L$11:$L610, $L610, $H$11:$H610))</f>
        <v/>
      </c>
      <c r="S610" s="27" t="str">
        <f>IF('Intro &amp; Setup'!$BM$13='Intro &amp; Setup'!$BM$12, $R610, $Q610)</f>
        <v/>
      </c>
      <c r="T610" s="28" t="str">
        <f t="shared" si="81"/>
        <v/>
      </c>
      <c r="U610" s="8" t="str">
        <f t="shared" si="82"/>
        <v/>
      </c>
      <c r="V610" s="28" t="str">
        <f>IF($T610="", "", $T610-SUM($V$11:$V609))</f>
        <v/>
      </c>
      <c r="W610" s="28" t="str">
        <f>IF($U610="", "", $U610-SUM($W$11:$W609))</f>
        <v/>
      </c>
      <c r="X610" s="28" t="str">
        <f t="shared" si="83"/>
        <v/>
      </c>
      <c r="Y610" s="34" t="str">
        <f t="shared" si="88"/>
        <v/>
      </c>
      <c r="Z610" s="35" t="str">
        <f t="shared" si="89"/>
        <v/>
      </c>
      <c r="AA610" s="36" t="str">
        <f t="shared" si="84"/>
        <v/>
      </c>
      <c r="AC610" s="41" t="str">
        <f>IF($B610="", "", IF(OR($B610&lt;'Intro &amp; Setup'!$BM$3, $B610&gt;'Intro &amp; Setup'!$BM$5), "X", ""))</f>
        <v/>
      </c>
      <c r="AE610" s="41" t="str">
        <f t="shared" si="85"/>
        <v/>
      </c>
      <c r="AG610" s="41" t="str">
        <f>IF($F610="", "", IF(COUNTIF('Intro &amp; Setup'!$T$17:$T$26, $F610)=0, "X", ""))</f>
        <v/>
      </c>
      <c r="AI610" s="41" t="str">
        <f t="shared" si="86"/>
        <v/>
      </c>
    </row>
    <row r="611" spans="1:35" x14ac:dyDescent="0.25">
      <c r="A611" s="21"/>
      <c r="B611" s="238"/>
      <c r="C611" s="239"/>
      <c r="D611" s="239"/>
      <c r="E611" s="239"/>
      <c r="F611" s="240"/>
      <c r="G611" s="239"/>
      <c r="H611" s="241"/>
      <c r="I611" s="21"/>
      <c r="L611" s="68" t="str">
        <f t="shared" si="87"/>
        <v/>
      </c>
      <c r="N611" s="71" t="str">
        <f>IF($L611="", "", IFERROR(INDEX('Intro &amp; Setup'!$J$23:$J$32, MATCH($L611, 'Intro &amp; Setup'!$B$23:$B$32, 0)), ""))</f>
        <v/>
      </c>
      <c r="O611" s="71" t="str">
        <f>IF($L611="", "", IFERROR(INDEX('Intro &amp; Setup'!$N$23:$N$32, MATCH($L611, 'Intro &amp; Setup'!$B$23:$B$32, 0)), ""))</f>
        <v/>
      </c>
      <c r="Q611" s="63" t="str">
        <f>IF($H611="", "", SUM($H$11:$H611))</f>
        <v/>
      </c>
      <c r="R611" s="28" t="str">
        <f>IF($L611="", "", SUMIF($L$11:$L611, $L611, $H$11:$H611))</f>
        <v/>
      </c>
      <c r="S611" s="27" t="str">
        <f>IF('Intro &amp; Setup'!$BM$13='Intro &amp; Setup'!$BM$12, $R611, $Q611)</f>
        <v/>
      </c>
      <c r="T611" s="28" t="str">
        <f t="shared" si="81"/>
        <v/>
      </c>
      <c r="U611" s="8" t="str">
        <f t="shared" si="82"/>
        <v/>
      </c>
      <c r="V611" s="28" t="str">
        <f>IF($T611="", "", $T611-SUM($V$11:$V610))</f>
        <v/>
      </c>
      <c r="W611" s="28" t="str">
        <f>IF($U611="", "", $U611-SUM($W$11:$W610))</f>
        <v/>
      </c>
      <c r="X611" s="28" t="str">
        <f t="shared" si="83"/>
        <v/>
      </c>
      <c r="Y611" s="34" t="str">
        <f t="shared" si="88"/>
        <v/>
      </c>
      <c r="Z611" s="35" t="str">
        <f t="shared" si="89"/>
        <v/>
      </c>
      <c r="AA611" s="36" t="str">
        <f t="shared" si="84"/>
        <v/>
      </c>
      <c r="AC611" s="41" t="str">
        <f>IF($B611="", "", IF(OR($B611&lt;'Intro &amp; Setup'!$BM$3, $B611&gt;'Intro &amp; Setup'!$BM$5), "X", ""))</f>
        <v/>
      </c>
      <c r="AE611" s="41" t="str">
        <f t="shared" si="85"/>
        <v/>
      </c>
      <c r="AG611" s="41" t="str">
        <f>IF($F611="", "", IF(COUNTIF('Intro &amp; Setup'!$T$17:$T$26, $F611)=0, "X", ""))</f>
        <v/>
      </c>
      <c r="AI611" s="41" t="str">
        <f t="shared" si="86"/>
        <v/>
      </c>
    </row>
    <row r="612" spans="1:35" x14ac:dyDescent="0.25">
      <c r="A612" s="21"/>
      <c r="B612" s="238"/>
      <c r="C612" s="239"/>
      <c r="D612" s="239"/>
      <c r="E612" s="239"/>
      <c r="F612" s="240"/>
      <c r="G612" s="239"/>
      <c r="H612" s="241"/>
      <c r="I612" s="21"/>
      <c r="L612" s="68" t="str">
        <f t="shared" si="87"/>
        <v/>
      </c>
      <c r="N612" s="71" t="str">
        <f>IF($L612="", "", IFERROR(INDEX('Intro &amp; Setup'!$J$23:$J$32, MATCH($L612, 'Intro &amp; Setup'!$B$23:$B$32, 0)), ""))</f>
        <v/>
      </c>
      <c r="O612" s="71" t="str">
        <f>IF($L612="", "", IFERROR(INDEX('Intro &amp; Setup'!$N$23:$N$32, MATCH($L612, 'Intro &amp; Setup'!$B$23:$B$32, 0)), ""))</f>
        <v/>
      </c>
      <c r="Q612" s="63" t="str">
        <f>IF($H612="", "", SUM($H$11:$H612))</f>
        <v/>
      </c>
      <c r="R612" s="28" t="str">
        <f>IF($L612="", "", SUMIF($L$11:$L612, $L612, $H$11:$H612))</f>
        <v/>
      </c>
      <c r="S612" s="27" t="str">
        <f>IF('Intro &amp; Setup'!$BM$13='Intro &amp; Setup'!$BM$12, $R612, $Q612)</f>
        <v/>
      </c>
      <c r="T612" s="28" t="str">
        <f t="shared" si="81"/>
        <v/>
      </c>
      <c r="U612" s="8" t="str">
        <f t="shared" si="82"/>
        <v/>
      </c>
      <c r="V612" s="28" t="str">
        <f>IF($T612="", "", $T612-SUM($V$11:$V611))</f>
        <v/>
      </c>
      <c r="W612" s="28" t="str">
        <f>IF($U612="", "", $U612-SUM($W$11:$W611))</f>
        <v/>
      </c>
      <c r="X612" s="28" t="str">
        <f t="shared" si="83"/>
        <v/>
      </c>
      <c r="Y612" s="34" t="str">
        <f t="shared" si="88"/>
        <v/>
      </c>
      <c r="Z612" s="35" t="str">
        <f t="shared" si="89"/>
        <v/>
      </c>
      <c r="AA612" s="36" t="str">
        <f t="shared" si="84"/>
        <v/>
      </c>
      <c r="AC612" s="41" t="str">
        <f>IF($B612="", "", IF(OR($B612&lt;'Intro &amp; Setup'!$BM$3, $B612&gt;'Intro &amp; Setup'!$BM$5), "X", ""))</f>
        <v/>
      </c>
      <c r="AE612" s="41" t="str">
        <f t="shared" si="85"/>
        <v/>
      </c>
      <c r="AG612" s="41" t="str">
        <f>IF($F612="", "", IF(COUNTIF('Intro &amp; Setup'!$T$17:$T$26, $F612)=0, "X", ""))</f>
        <v/>
      </c>
      <c r="AI612" s="41" t="str">
        <f t="shared" si="86"/>
        <v/>
      </c>
    </row>
    <row r="613" spans="1:35" x14ac:dyDescent="0.25">
      <c r="A613" s="21"/>
      <c r="B613" s="238"/>
      <c r="C613" s="239"/>
      <c r="D613" s="239"/>
      <c r="E613" s="239"/>
      <c r="F613" s="240"/>
      <c r="G613" s="239"/>
      <c r="H613" s="241"/>
      <c r="I613" s="21"/>
      <c r="L613" s="68" t="str">
        <f t="shared" si="87"/>
        <v/>
      </c>
      <c r="N613" s="71" t="str">
        <f>IF($L613="", "", IFERROR(INDEX('Intro &amp; Setup'!$J$23:$J$32, MATCH($L613, 'Intro &amp; Setup'!$B$23:$B$32, 0)), ""))</f>
        <v/>
      </c>
      <c r="O613" s="71" t="str">
        <f>IF($L613="", "", IFERROR(INDEX('Intro &amp; Setup'!$N$23:$N$32, MATCH($L613, 'Intro &amp; Setup'!$B$23:$B$32, 0)), ""))</f>
        <v/>
      </c>
      <c r="Q613" s="63" t="str">
        <f>IF($H613="", "", SUM($H$11:$H613))</f>
        <v/>
      </c>
      <c r="R613" s="28" t="str">
        <f>IF($L613="", "", SUMIF($L$11:$L613, $L613, $H$11:$H613))</f>
        <v/>
      </c>
      <c r="S613" s="27" t="str">
        <f>IF('Intro &amp; Setup'!$BM$13='Intro &amp; Setup'!$BM$12, $R613, $Q613)</f>
        <v/>
      </c>
      <c r="T613" s="28" t="str">
        <f t="shared" si="81"/>
        <v/>
      </c>
      <c r="U613" s="8" t="str">
        <f t="shared" si="82"/>
        <v/>
      </c>
      <c r="V613" s="28" t="str">
        <f>IF($T613="", "", $T613-SUM($V$11:$V612))</f>
        <v/>
      </c>
      <c r="W613" s="28" t="str">
        <f>IF($U613="", "", $U613-SUM($W$11:$W612))</f>
        <v/>
      </c>
      <c r="X613" s="28" t="str">
        <f t="shared" si="83"/>
        <v/>
      </c>
      <c r="Y613" s="34" t="str">
        <f t="shared" si="88"/>
        <v/>
      </c>
      <c r="Z613" s="35" t="str">
        <f t="shared" si="89"/>
        <v/>
      </c>
      <c r="AA613" s="36" t="str">
        <f t="shared" si="84"/>
        <v/>
      </c>
      <c r="AC613" s="41" t="str">
        <f>IF($B613="", "", IF(OR($B613&lt;'Intro &amp; Setup'!$BM$3, $B613&gt;'Intro &amp; Setup'!$BM$5), "X", ""))</f>
        <v/>
      </c>
      <c r="AE613" s="41" t="str">
        <f t="shared" si="85"/>
        <v/>
      </c>
      <c r="AG613" s="41" t="str">
        <f>IF($F613="", "", IF(COUNTIF('Intro &amp; Setup'!$T$17:$T$26, $F613)=0, "X", ""))</f>
        <v/>
      </c>
      <c r="AI613" s="41" t="str">
        <f t="shared" si="86"/>
        <v/>
      </c>
    </row>
    <row r="614" spans="1:35" x14ac:dyDescent="0.25">
      <c r="A614" s="21"/>
      <c r="B614" s="238"/>
      <c r="C614" s="239"/>
      <c r="D614" s="239"/>
      <c r="E614" s="239"/>
      <c r="F614" s="240"/>
      <c r="G614" s="239"/>
      <c r="H614" s="241"/>
      <c r="I614" s="21"/>
      <c r="L614" s="68" t="str">
        <f t="shared" si="87"/>
        <v/>
      </c>
      <c r="N614" s="71" t="str">
        <f>IF($L614="", "", IFERROR(INDEX('Intro &amp; Setup'!$J$23:$J$32, MATCH($L614, 'Intro &amp; Setup'!$B$23:$B$32, 0)), ""))</f>
        <v/>
      </c>
      <c r="O614" s="71" t="str">
        <f>IF($L614="", "", IFERROR(INDEX('Intro &amp; Setup'!$N$23:$N$32, MATCH($L614, 'Intro &amp; Setup'!$B$23:$B$32, 0)), ""))</f>
        <v/>
      </c>
      <c r="Q614" s="63" t="str">
        <f>IF($H614="", "", SUM($H$11:$H614))</f>
        <v/>
      </c>
      <c r="R614" s="28" t="str">
        <f>IF($L614="", "", SUMIF($L$11:$L614, $L614, $H$11:$H614))</f>
        <v/>
      </c>
      <c r="S614" s="27" t="str">
        <f>IF('Intro &amp; Setup'!$BM$13='Intro &amp; Setup'!$BM$12, $R614, $Q614)</f>
        <v/>
      </c>
      <c r="T614" s="28" t="str">
        <f t="shared" si="81"/>
        <v/>
      </c>
      <c r="U614" s="8" t="str">
        <f t="shared" si="82"/>
        <v/>
      </c>
      <c r="V614" s="28" t="str">
        <f>IF($T614="", "", $T614-SUM($V$11:$V613))</f>
        <v/>
      </c>
      <c r="W614" s="28" t="str">
        <f>IF($U614="", "", $U614-SUM($W$11:$W613))</f>
        <v/>
      </c>
      <c r="X614" s="28" t="str">
        <f t="shared" si="83"/>
        <v/>
      </c>
      <c r="Y614" s="34" t="str">
        <f t="shared" si="88"/>
        <v/>
      </c>
      <c r="Z614" s="35" t="str">
        <f t="shared" si="89"/>
        <v/>
      </c>
      <c r="AA614" s="36" t="str">
        <f t="shared" si="84"/>
        <v/>
      </c>
      <c r="AC614" s="41" t="str">
        <f>IF($B614="", "", IF(OR($B614&lt;'Intro &amp; Setup'!$BM$3, $B614&gt;'Intro &amp; Setup'!$BM$5), "X", ""))</f>
        <v/>
      </c>
      <c r="AE614" s="41" t="str">
        <f t="shared" si="85"/>
        <v/>
      </c>
      <c r="AG614" s="41" t="str">
        <f>IF($F614="", "", IF(COUNTIF('Intro &amp; Setup'!$T$17:$T$26, $F614)=0, "X", ""))</f>
        <v/>
      </c>
      <c r="AI614" s="41" t="str">
        <f t="shared" si="86"/>
        <v/>
      </c>
    </row>
    <row r="615" spans="1:35" x14ac:dyDescent="0.25">
      <c r="A615" s="21"/>
      <c r="B615" s="238"/>
      <c r="C615" s="239"/>
      <c r="D615" s="239"/>
      <c r="E615" s="239"/>
      <c r="F615" s="240"/>
      <c r="G615" s="239"/>
      <c r="H615" s="241"/>
      <c r="I615" s="21"/>
      <c r="L615" s="68" t="str">
        <f t="shared" si="87"/>
        <v/>
      </c>
      <c r="N615" s="71" t="str">
        <f>IF($L615="", "", IFERROR(INDEX('Intro &amp; Setup'!$J$23:$J$32, MATCH($L615, 'Intro &amp; Setup'!$B$23:$B$32, 0)), ""))</f>
        <v/>
      </c>
      <c r="O615" s="71" t="str">
        <f>IF($L615="", "", IFERROR(INDEX('Intro &amp; Setup'!$N$23:$N$32, MATCH($L615, 'Intro &amp; Setup'!$B$23:$B$32, 0)), ""))</f>
        <v/>
      </c>
      <c r="Q615" s="63" t="str">
        <f>IF($H615="", "", SUM($H$11:$H615))</f>
        <v/>
      </c>
      <c r="R615" s="28" t="str">
        <f>IF($L615="", "", SUMIF($L$11:$L615, $L615, $H$11:$H615))</f>
        <v/>
      </c>
      <c r="S615" s="27" t="str">
        <f>IF('Intro &amp; Setup'!$BM$13='Intro &amp; Setup'!$BM$12, $R615, $Q615)</f>
        <v/>
      </c>
      <c r="T615" s="28" t="str">
        <f t="shared" si="81"/>
        <v/>
      </c>
      <c r="U615" s="8" t="str">
        <f t="shared" si="82"/>
        <v/>
      </c>
      <c r="V615" s="28" t="str">
        <f>IF($T615="", "", $T615-SUM($V$11:$V614))</f>
        <v/>
      </c>
      <c r="W615" s="28" t="str">
        <f>IF($U615="", "", $U615-SUM($W$11:$W614))</f>
        <v/>
      </c>
      <c r="X615" s="28" t="str">
        <f t="shared" si="83"/>
        <v/>
      </c>
      <c r="Y615" s="34" t="str">
        <f t="shared" si="88"/>
        <v/>
      </c>
      <c r="Z615" s="35" t="str">
        <f t="shared" si="89"/>
        <v/>
      </c>
      <c r="AA615" s="36" t="str">
        <f t="shared" si="84"/>
        <v/>
      </c>
      <c r="AC615" s="41" t="str">
        <f>IF($B615="", "", IF(OR($B615&lt;'Intro &amp; Setup'!$BM$3, $B615&gt;'Intro &amp; Setup'!$BM$5), "X", ""))</f>
        <v/>
      </c>
      <c r="AE615" s="41" t="str">
        <f t="shared" si="85"/>
        <v/>
      </c>
      <c r="AG615" s="41" t="str">
        <f>IF($F615="", "", IF(COUNTIF('Intro &amp; Setup'!$T$17:$T$26, $F615)=0, "X", ""))</f>
        <v/>
      </c>
      <c r="AI615" s="41" t="str">
        <f t="shared" si="86"/>
        <v/>
      </c>
    </row>
    <row r="616" spans="1:35" x14ac:dyDescent="0.25">
      <c r="A616" s="21"/>
      <c r="B616" s="238"/>
      <c r="C616" s="239"/>
      <c r="D616" s="239"/>
      <c r="E616" s="239"/>
      <c r="F616" s="240"/>
      <c r="G616" s="239"/>
      <c r="H616" s="241"/>
      <c r="I616" s="21"/>
      <c r="L616" s="68" t="str">
        <f t="shared" si="87"/>
        <v/>
      </c>
      <c r="N616" s="71" t="str">
        <f>IF($L616="", "", IFERROR(INDEX('Intro &amp; Setup'!$J$23:$J$32, MATCH($L616, 'Intro &amp; Setup'!$B$23:$B$32, 0)), ""))</f>
        <v/>
      </c>
      <c r="O616" s="71" t="str">
        <f>IF($L616="", "", IFERROR(INDEX('Intro &amp; Setup'!$N$23:$N$32, MATCH($L616, 'Intro &amp; Setup'!$B$23:$B$32, 0)), ""))</f>
        <v/>
      </c>
      <c r="Q616" s="63" t="str">
        <f>IF($H616="", "", SUM($H$11:$H616))</f>
        <v/>
      </c>
      <c r="R616" s="28" t="str">
        <f>IF($L616="", "", SUMIF($L$11:$L616, $L616, $H$11:$H616))</f>
        <v/>
      </c>
      <c r="S616" s="27" t="str">
        <f>IF('Intro &amp; Setup'!$BM$13='Intro &amp; Setup'!$BM$12, $R616, $Q616)</f>
        <v/>
      </c>
      <c r="T616" s="28" t="str">
        <f t="shared" si="81"/>
        <v/>
      </c>
      <c r="U616" s="8" t="str">
        <f t="shared" si="82"/>
        <v/>
      </c>
      <c r="V616" s="28" t="str">
        <f>IF($T616="", "", $T616-SUM($V$11:$V615))</f>
        <v/>
      </c>
      <c r="W616" s="28" t="str">
        <f>IF($U616="", "", $U616-SUM($W$11:$W615))</f>
        <v/>
      </c>
      <c r="X616" s="28" t="str">
        <f t="shared" si="83"/>
        <v/>
      </c>
      <c r="Y616" s="34" t="str">
        <f t="shared" si="88"/>
        <v/>
      </c>
      <c r="Z616" s="35" t="str">
        <f t="shared" si="89"/>
        <v/>
      </c>
      <c r="AA616" s="36" t="str">
        <f t="shared" si="84"/>
        <v/>
      </c>
      <c r="AC616" s="41" t="str">
        <f>IF($B616="", "", IF(OR($B616&lt;'Intro &amp; Setup'!$BM$3, $B616&gt;'Intro &amp; Setup'!$BM$5), "X", ""))</f>
        <v/>
      </c>
      <c r="AE616" s="41" t="str">
        <f t="shared" si="85"/>
        <v/>
      </c>
      <c r="AG616" s="41" t="str">
        <f>IF($F616="", "", IF(COUNTIF('Intro &amp; Setup'!$T$17:$T$26, $F616)=0, "X", ""))</f>
        <v/>
      </c>
      <c r="AI616" s="41" t="str">
        <f t="shared" si="86"/>
        <v/>
      </c>
    </row>
    <row r="617" spans="1:35" x14ac:dyDescent="0.25">
      <c r="A617" s="21"/>
      <c r="B617" s="238"/>
      <c r="C617" s="239"/>
      <c r="D617" s="239"/>
      <c r="E617" s="239"/>
      <c r="F617" s="240"/>
      <c r="G617" s="239"/>
      <c r="H617" s="241"/>
      <c r="I617" s="21"/>
      <c r="L617" s="68" t="str">
        <f t="shared" si="87"/>
        <v/>
      </c>
      <c r="N617" s="71" t="str">
        <f>IF($L617="", "", IFERROR(INDEX('Intro &amp; Setup'!$J$23:$J$32, MATCH($L617, 'Intro &amp; Setup'!$B$23:$B$32, 0)), ""))</f>
        <v/>
      </c>
      <c r="O617" s="71" t="str">
        <f>IF($L617="", "", IFERROR(INDEX('Intro &amp; Setup'!$N$23:$N$32, MATCH($L617, 'Intro &amp; Setup'!$B$23:$B$32, 0)), ""))</f>
        <v/>
      </c>
      <c r="Q617" s="63" t="str">
        <f>IF($H617="", "", SUM($H$11:$H617))</f>
        <v/>
      </c>
      <c r="R617" s="28" t="str">
        <f>IF($L617="", "", SUMIF($L$11:$L617, $L617, $H$11:$H617))</f>
        <v/>
      </c>
      <c r="S617" s="27" t="str">
        <f>IF('Intro &amp; Setup'!$BM$13='Intro &amp; Setup'!$BM$12, $R617, $Q617)</f>
        <v/>
      </c>
      <c r="T617" s="28" t="str">
        <f t="shared" si="81"/>
        <v/>
      </c>
      <c r="U617" s="8" t="str">
        <f t="shared" si="82"/>
        <v/>
      </c>
      <c r="V617" s="28" t="str">
        <f>IF($T617="", "", $T617-SUM($V$11:$V616))</f>
        <v/>
      </c>
      <c r="W617" s="28" t="str">
        <f>IF($U617="", "", $U617-SUM($W$11:$W616))</f>
        <v/>
      </c>
      <c r="X617" s="28" t="str">
        <f t="shared" si="83"/>
        <v/>
      </c>
      <c r="Y617" s="34" t="str">
        <f t="shared" si="88"/>
        <v/>
      </c>
      <c r="Z617" s="35" t="str">
        <f t="shared" si="89"/>
        <v/>
      </c>
      <c r="AA617" s="36" t="str">
        <f t="shared" si="84"/>
        <v/>
      </c>
      <c r="AC617" s="41" t="str">
        <f>IF($B617="", "", IF(OR($B617&lt;'Intro &amp; Setup'!$BM$3, $B617&gt;'Intro &amp; Setup'!$BM$5), "X", ""))</f>
        <v/>
      </c>
      <c r="AE617" s="41" t="str">
        <f t="shared" si="85"/>
        <v/>
      </c>
      <c r="AG617" s="41" t="str">
        <f>IF($F617="", "", IF(COUNTIF('Intro &amp; Setup'!$T$17:$T$26, $F617)=0, "X", ""))</f>
        <v/>
      </c>
      <c r="AI617" s="41" t="str">
        <f t="shared" si="86"/>
        <v/>
      </c>
    </row>
    <row r="618" spans="1:35" x14ac:dyDescent="0.25">
      <c r="A618" s="21"/>
      <c r="B618" s="238"/>
      <c r="C618" s="239"/>
      <c r="D618" s="239"/>
      <c r="E618" s="239"/>
      <c r="F618" s="240"/>
      <c r="G618" s="239"/>
      <c r="H618" s="241"/>
      <c r="I618" s="21"/>
      <c r="L618" s="68" t="str">
        <f t="shared" si="87"/>
        <v/>
      </c>
      <c r="N618" s="71" t="str">
        <f>IF($L618="", "", IFERROR(INDEX('Intro &amp; Setup'!$J$23:$J$32, MATCH($L618, 'Intro &amp; Setup'!$B$23:$B$32, 0)), ""))</f>
        <v/>
      </c>
      <c r="O618" s="71" t="str">
        <f>IF($L618="", "", IFERROR(INDEX('Intro &amp; Setup'!$N$23:$N$32, MATCH($L618, 'Intro &amp; Setup'!$B$23:$B$32, 0)), ""))</f>
        <v/>
      </c>
      <c r="Q618" s="63" t="str">
        <f>IF($H618="", "", SUM($H$11:$H618))</f>
        <v/>
      </c>
      <c r="R618" s="28" t="str">
        <f>IF($L618="", "", SUMIF($L$11:$L618, $L618, $H$11:$H618))</f>
        <v/>
      </c>
      <c r="S618" s="27" t="str">
        <f>IF('Intro &amp; Setup'!$BM$13='Intro &amp; Setup'!$BM$12, $R618, $Q618)</f>
        <v/>
      </c>
      <c r="T618" s="28" t="str">
        <f t="shared" si="81"/>
        <v/>
      </c>
      <c r="U618" s="8" t="str">
        <f t="shared" si="82"/>
        <v/>
      </c>
      <c r="V618" s="28" t="str">
        <f>IF($T618="", "", $T618-SUM($V$11:$V617))</f>
        <v/>
      </c>
      <c r="W618" s="28" t="str">
        <f>IF($U618="", "", $U618-SUM($W$11:$W617))</f>
        <v/>
      </c>
      <c r="X618" s="28" t="str">
        <f t="shared" si="83"/>
        <v/>
      </c>
      <c r="Y618" s="34" t="str">
        <f t="shared" si="88"/>
        <v/>
      </c>
      <c r="Z618" s="35" t="str">
        <f t="shared" si="89"/>
        <v/>
      </c>
      <c r="AA618" s="36" t="str">
        <f t="shared" si="84"/>
        <v/>
      </c>
      <c r="AC618" s="41" t="str">
        <f>IF($B618="", "", IF(OR($B618&lt;'Intro &amp; Setup'!$BM$3, $B618&gt;'Intro &amp; Setup'!$BM$5), "X", ""))</f>
        <v/>
      </c>
      <c r="AE618" s="41" t="str">
        <f t="shared" si="85"/>
        <v/>
      </c>
      <c r="AG618" s="41" t="str">
        <f>IF($F618="", "", IF(COUNTIF('Intro &amp; Setup'!$T$17:$T$26, $F618)=0, "X", ""))</f>
        <v/>
      </c>
      <c r="AI618" s="41" t="str">
        <f t="shared" si="86"/>
        <v/>
      </c>
    </row>
    <row r="619" spans="1:35" x14ac:dyDescent="0.25">
      <c r="A619" s="21"/>
      <c r="B619" s="238"/>
      <c r="C619" s="239"/>
      <c r="D619" s="239"/>
      <c r="E619" s="239"/>
      <c r="F619" s="240"/>
      <c r="G619" s="239"/>
      <c r="H619" s="241"/>
      <c r="I619" s="21"/>
      <c r="L619" s="68" t="str">
        <f t="shared" si="87"/>
        <v/>
      </c>
      <c r="N619" s="71" t="str">
        <f>IF($L619="", "", IFERROR(INDEX('Intro &amp; Setup'!$J$23:$J$32, MATCH($L619, 'Intro &amp; Setup'!$B$23:$B$32, 0)), ""))</f>
        <v/>
      </c>
      <c r="O619" s="71" t="str">
        <f>IF($L619="", "", IFERROR(INDEX('Intro &amp; Setup'!$N$23:$N$32, MATCH($L619, 'Intro &amp; Setup'!$B$23:$B$32, 0)), ""))</f>
        <v/>
      </c>
      <c r="Q619" s="63" t="str">
        <f>IF($H619="", "", SUM($H$11:$H619))</f>
        <v/>
      </c>
      <c r="R619" s="28" t="str">
        <f>IF($L619="", "", SUMIF($L$11:$L619, $L619, $H$11:$H619))</f>
        <v/>
      </c>
      <c r="S619" s="27" t="str">
        <f>IF('Intro &amp; Setup'!$BM$13='Intro &amp; Setup'!$BM$12, $R619, $Q619)</f>
        <v/>
      </c>
      <c r="T619" s="28" t="str">
        <f t="shared" si="81"/>
        <v/>
      </c>
      <c r="U619" s="8" t="str">
        <f t="shared" si="82"/>
        <v/>
      </c>
      <c r="V619" s="28" t="str">
        <f>IF($T619="", "", $T619-SUM($V$11:$V618))</f>
        <v/>
      </c>
      <c r="W619" s="28" t="str">
        <f>IF($U619="", "", $U619-SUM($W$11:$W618))</f>
        <v/>
      </c>
      <c r="X619" s="28" t="str">
        <f t="shared" si="83"/>
        <v/>
      </c>
      <c r="Y619" s="34" t="str">
        <f t="shared" si="88"/>
        <v/>
      </c>
      <c r="Z619" s="35" t="str">
        <f t="shared" si="89"/>
        <v/>
      </c>
      <c r="AA619" s="36" t="str">
        <f t="shared" si="84"/>
        <v/>
      </c>
      <c r="AC619" s="41" t="str">
        <f>IF($B619="", "", IF(OR($B619&lt;'Intro &amp; Setup'!$BM$3, $B619&gt;'Intro &amp; Setup'!$BM$5), "X", ""))</f>
        <v/>
      </c>
      <c r="AE619" s="41" t="str">
        <f t="shared" si="85"/>
        <v/>
      </c>
      <c r="AG619" s="41" t="str">
        <f>IF($F619="", "", IF(COUNTIF('Intro &amp; Setup'!$T$17:$T$26, $F619)=0, "X", ""))</f>
        <v/>
      </c>
      <c r="AI619" s="41" t="str">
        <f t="shared" si="86"/>
        <v/>
      </c>
    </row>
    <row r="620" spans="1:35" x14ac:dyDescent="0.25">
      <c r="A620" s="21"/>
      <c r="B620" s="238"/>
      <c r="C620" s="239"/>
      <c r="D620" s="239"/>
      <c r="E620" s="239"/>
      <c r="F620" s="240"/>
      <c r="G620" s="239"/>
      <c r="H620" s="241"/>
      <c r="I620" s="21"/>
      <c r="L620" s="68" t="str">
        <f t="shared" si="87"/>
        <v/>
      </c>
      <c r="N620" s="71" t="str">
        <f>IF($L620="", "", IFERROR(INDEX('Intro &amp; Setup'!$J$23:$J$32, MATCH($L620, 'Intro &amp; Setup'!$B$23:$B$32, 0)), ""))</f>
        <v/>
      </c>
      <c r="O620" s="71" t="str">
        <f>IF($L620="", "", IFERROR(INDEX('Intro &amp; Setup'!$N$23:$N$32, MATCH($L620, 'Intro &amp; Setup'!$B$23:$B$32, 0)), ""))</f>
        <v/>
      </c>
      <c r="Q620" s="63" t="str">
        <f>IF($H620="", "", SUM($H$11:$H620))</f>
        <v/>
      </c>
      <c r="R620" s="28" t="str">
        <f>IF($L620="", "", SUMIF($L$11:$L620, $L620, $H$11:$H620))</f>
        <v/>
      </c>
      <c r="S620" s="27" t="str">
        <f>IF('Intro &amp; Setup'!$BM$13='Intro &amp; Setup'!$BM$12, $R620, $Q620)</f>
        <v/>
      </c>
      <c r="T620" s="28" t="str">
        <f t="shared" si="81"/>
        <v/>
      </c>
      <c r="U620" s="8" t="str">
        <f t="shared" si="82"/>
        <v/>
      </c>
      <c r="V620" s="28" t="str">
        <f>IF($T620="", "", $T620-SUM($V$11:$V619))</f>
        <v/>
      </c>
      <c r="W620" s="28" t="str">
        <f>IF($U620="", "", $U620-SUM($W$11:$W619))</f>
        <v/>
      </c>
      <c r="X620" s="28" t="str">
        <f t="shared" si="83"/>
        <v/>
      </c>
      <c r="Y620" s="34" t="str">
        <f t="shared" si="88"/>
        <v/>
      </c>
      <c r="Z620" s="35" t="str">
        <f t="shared" si="89"/>
        <v/>
      </c>
      <c r="AA620" s="36" t="str">
        <f t="shared" si="84"/>
        <v/>
      </c>
      <c r="AC620" s="41" t="str">
        <f>IF($B620="", "", IF(OR($B620&lt;'Intro &amp; Setup'!$BM$3, $B620&gt;'Intro &amp; Setup'!$BM$5), "X", ""))</f>
        <v/>
      </c>
      <c r="AE620" s="41" t="str">
        <f t="shared" si="85"/>
        <v/>
      </c>
      <c r="AG620" s="41" t="str">
        <f>IF($F620="", "", IF(COUNTIF('Intro &amp; Setup'!$T$17:$T$26, $F620)=0, "X", ""))</f>
        <v/>
      </c>
      <c r="AI620" s="41" t="str">
        <f t="shared" si="86"/>
        <v/>
      </c>
    </row>
    <row r="621" spans="1:35" x14ac:dyDescent="0.25">
      <c r="A621" s="21"/>
      <c r="B621" s="238"/>
      <c r="C621" s="239"/>
      <c r="D621" s="239"/>
      <c r="E621" s="239"/>
      <c r="F621" s="240"/>
      <c r="G621" s="239"/>
      <c r="H621" s="241"/>
      <c r="I621" s="21"/>
      <c r="L621" s="68" t="str">
        <f t="shared" si="87"/>
        <v/>
      </c>
      <c r="N621" s="71" t="str">
        <f>IF($L621="", "", IFERROR(INDEX('Intro &amp; Setup'!$J$23:$J$32, MATCH($L621, 'Intro &amp; Setup'!$B$23:$B$32, 0)), ""))</f>
        <v/>
      </c>
      <c r="O621" s="71" t="str">
        <f>IF($L621="", "", IFERROR(INDEX('Intro &amp; Setup'!$N$23:$N$32, MATCH($L621, 'Intro &amp; Setup'!$B$23:$B$32, 0)), ""))</f>
        <v/>
      </c>
      <c r="Q621" s="63" t="str">
        <f>IF($H621="", "", SUM($H$11:$H621))</f>
        <v/>
      </c>
      <c r="R621" s="28" t="str">
        <f>IF($L621="", "", SUMIF($L$11:$L621, $L621, $H$11:$H621))</f>
        <v/>
      </c>
      <c r="S621" s="27" t="str">
        <f>IF('Intro &amp; Setup'!$BM$13='Intro &amp; Setup'!$BM$12, $R621, $Q621)</f>
        <v/>
      </c>
      <c r="T621" s="28" t="str">
        <f t="shared" si="81"/>
        <v/>
      </c>
      <c r="U621" s="8" t="str">
        <f t="shared" si="82"/>
        <v/>
      </c>
      <c r="V621" s="28" t="str">
        <f>IF($T621="", "", $T621-SUM($V$11:$V620))</f>
        <v/>
      </c>
      <c r="W621" s="28" t="str">
        <f>IF($U621="", "", $U621-SUM($W$11:$W620))</f>
        <v/>
      </c>
      <c r="X621" s="28" t="str">
        <f t="shared" si="83"/>
        <v/>
      </c>
      <c r="Y621" s="34" t="str">
        <f t="shared" si="88"/>
        <v/>
      </c>
      <c r="Z621" s="35" t="str">
        <f t="shared" si="89"/>
        <v/>
      </c>
      <c r="AA621" s="36" t="str">
        <f t="shared" si="84"/>
        <v/>
      </c>
      <c r="AC621" s="41" t="str">
        <f>IF($B621="", "", IF(OR($B621&lt;'Intro &amp; Setup'!$BM$3, $B621&gt;'Intro &amp; Setup'!$BM$5), "X", ""))</f>
        <v/>
      </c>
      <c r="AE621" s="41" t="str">
        <f t="shared" si="85"/>
        <v/>
      </c>
      <c r="AG621" s="41" t="str">
        <f>IF($F621="", "", IF(COUNTIF('Intro &amp; Setup'!$T$17:$T$26, $F621)=0, "X", ""))</f>
        <v/>
      </c>
      <c r="AI621" s="41" t="str">
        <f t="shared" si="86"/>
        <v/>
      </c>
    </row>
    <row r="622" spans="1:35" x14ac:dyDescent="0.25">
      <c r="A622" s="21"/>
      <c r="B622" s="238"/>
      <c r="C622" s="239"/>
      <c r="D622" s="239"/>
      <c r="E622" s="239"/>
      <c r="F622" s="240"/>
      <c r="G622" s="239"/>
      <c r="H622" s="241"/>
      <c r="I622" s="21"/>
      <c r="L622" s="68" t="str">
        <f t="shared" si="87"/>
        <v/>
      </c>
      <c r="N622" s="71" t="str">
        <f>IF($L622="", "", IFERROR(INDEX('Intro &amp; Setup'!$J$23:$J$32, MATCH($L622, 'Intro &amp; Setup'!$B$23:$B$32, 0)), ""))</f>
        <v/>
      </c>
      <c r="O622" s="71" t="str">
        <f>IF($L622="", "", IFERROR(INDEX('Intro &amp; Setup'!$N$23:$N$32, MATCH($L622, 'Intro &amp; Setup'!$B$23:$B$32, 0)), ""))</f>
        <v/>
      </c>
      <c r="Q622" s="63" t="str">
        <f>IF($H622="", "", SUM($H$11:$H622))</f>
        <v/>
      </c>
      <c r="R622" s="28" t="str">
        <f>IF($L622="", "", SUMIF($L$11:$L622, $L622, $H$11:$H622))</f>
        <v/>
      </c>
      <c r="S622" s="27" t="str">
        <f>IF('Intro &amp; Setup'!$BM$13='Intro &amp; Setup'!$BM$12, $R622, $Q622)</f>
        <v/>
      </c>
      <c r="T622" s="28" t="str">
        <f t="shared" si="81"/>
        <v/>
      </c>
      <c r="U622" s="8" t="str">
        <f t="shared" si="82"/>
        <v/>
      </c>
      <c r="V622" s="28" t="str">
        <f>IF($T622="", "", $T622-SUM($V$11:$V621))</f>
        <v/>
      </c>
      <c r="W622" s="28" t="str">
        <f>IF($U622="", "", $U622-SUM($W$11:$W621))</f>
        <v/>
      </c>
      <c r="X622" s="28" t="str">
        <f t="shared" si="83"/>
        <v/>
      </c>
      <c r="Y622" s="34" t="str">
        <f t="shared" si="88"/>
        <v/>
      </c>
      <c r="Z622" s="35" t="str">
        <f t="shared" si="89"/>
        <v/>
      </c>
      <c r="AA622" s="36" t="str">
        <f t="shared" si="84"/>
        <v/>
      </c>
      <c r="AC622" s="41" t="str">
        <f>IF($B622="", "", IF(OR($B622&lt;'Intro &amp; Setup'!$BM$3, $B622&gt;'Intro &amp; Setup'!$BM$5), "X", ""))</f>
        <v/>
      </c>
      <c r="AE622" s="41" t="str">
        <f t="shared" si="85"/>
        <v/>
      </c>
      <c r="AG622" s="41" t="str">
        <f>IF($F622="", "", IF(COUNTIF('Intro &amp; Setup'!$T$17:$T$26, $F622)=0, "X", ""))</f>
        <v/>
      </c>
      <c r="AI622" s="41" t="str">
        <f t="shared" si="86"/>
        <v/>
      </c>
    </row>
    <row r="623" spans="1:35" x14ac:dyDescent="0.25">
      <c r="A623" s="21"/>
      <c r="B623" s="238"/>
      <c r="C623" s="239"/>
      <c r="D623" s="239"/>
      <c r="E623" s="239"/>
      <c r="F623" s="240"/>
      <c r="G623" s="239"/>
      <c r="H623" s="241"/>
      <c r="I623" s="21"/>
      <c r="L623" s="68" t="str">
        <f t="shared" si="87"/>
        <v/>
      </c>
      <c r="N623" s="71" t="str">
        <f>IF($L623="", "", IFERROR(INDEX('Intro &amp; Setup'!$J$23:$J$32, MATCH($L623, 'Intro &amp; Setup'!$B$23:$B$32, 0)), ""))</f>
        <v/>
      </c>
      <c r="O623" s="71" t="str">
        <f>IF($L623="", "", IFERROR(INDEX('Intro &amp; Setup'!$N$23:$N$32, MATCH($L623, 'Intro &amp; Setup'!$B$23:$B$32, 0)), ""))</f>
        <v/>
      </c>
      <c r="Q623" s="63" t="str">
        <f>IF($H623="", "", SUM($H$11:$H623))</f>
        <v/>
      </c>
      <c r="R623" s="28" t="str">
        <f>IF($L623="", "", SUMIF($L$11:$L623, $L623, $H$11:$H623))</f>
        <v/>
      </c>
      <c r="S623" s="27" t="str">
        <f>IF('Intro &amp; Setup'!$BM$13='Intro &amp; Setup'!$BM$12, $R623, $Q623)</f>
        <v/>
      </c>
      <c r="T623" s="28" t="str">
        <f t="shared" si="81"/>
        <v/>
      </c>
      <c r="U623" s="8" t="str">
        <f t="shared" si="82"/>
        <v/>
      </c>
      <c r="V623" s="28" t="str">
        <f>IF($T623="", "", $T623-SUM($V$11:$V622))</f>
        <v/>
      </c>
      <c r="W623" s="28" t="str">
        <f>IF($U623="", "", $U623-SUM($W$11:$W622))</f>
        <v/>
      </c>
      <c r="X623" s="28" t="str">
        <f t="shared" si="83"/>
        <v/>
      </c>
      <c r="Y623" s="34" t="str">
        <f t="shared" si="88"/>
        <v/>
      </c>
      <c r="Z623" s="35" t="str">
        <f t="shared" si="89"/>
        <v/>
      </c>
      <c r="AA623" s="36" t="str">
        <f t="shared" si="84"/>
        <v/>
      </c>
      <c r="AC623" s="41" t="str">
        <f>IF($B623="", "", IF(OR($B623&lt;'Intro &amp; Setup'!$BM$3, $B623&gt;'Intro &amp; Setup'!$BM$5), "X", ""))</f>
        <v/>
      </c>
      <c r="AE623" s="41" t="str">
        <f t="shared" si="85"/>
        <v/>
      </c>
      <c r="AG623" s="41" t="str">
        <f>IF($F623="", "", IF(COUNTIF('Intro &amp; Setup'!$T$17:$T$26, $F623)=0, "X", ""))</f>
        <v/>
      </c>
      <c r="AI623" s="41" t="str">
        <f t="shared" si="86"/>
        <v/>
      </c>
    </row>
    <row r="624" spans="1:35" x14ac:dyDescent="0.25">
      <c r="A624" s="21"/>
      <c r="B624" s="238"/>
      <c r="C624" s="239"/>
      <c r="D624" s="239"/>
      <c r="E624" s="239"/>
      <c r="F624" s="240"/>
      <c r="G624" s="239"/>
      <c r="H624" s="241"/>
      <c r="I624" s="21"/>
      <c r="L624" s="68" t="str">
        <f t="shared" si="87"/>
        <v/>
      </c>
      <c r="N624" s="71" t="str">
        <f>IF($L624="", "", IFERROR(INDEX('Intro &amp; Setup'!$J$23:$J$32, MATCH($L624, 'Intro &amp; Setup'!$B$23:$B$32, 0)), ""))</f>
        <v/>
      </c>
      <c r="O624" s="71" t="str">
        <f>IF($L624="", "", IFERROR(INDEX('Intro &amp; Setup'!$N$23:$N$32, MATCH($L624, 'Intro &amp; Setup'!$B$23:$B$32, 0)), ""))</f>
        <v/>
      </c>
      <c r="Q624" s="63" t="str">
        <f>IF($H624="", "", SUM($H$11:$H624))</f>
        <v/>
      </c>
      <c r="R624" s="28" t="str">
        <f>IF($L624="", "", SUMIF($L$11:$L624, $L624, $H$11:$H624))</f>
        <v/>
      </c>
      <c r="S624" s="27" t="str">
        <f>IF('Intro &amp; Setup'!$BM$13='Intro &amp; Setup'!$BM$12, $R624, $Q624)</f>
        <v/>
      </c>
      <c r="T624" s="28" t="str">
        <f t="shared" si="81"/>
        <v/>
      </c>
      <c r="U624" s="8" t="str">
        <f t="shared" si="82"/>
        <v/>
      </c>
      <c r="V624" s="28" t="str">
        <f>IF($T624="", "", $T624-SUM($V$11:$V623))</f>
        <v/>
      </c>
      <c r="W624" s="28" t="str">
        <f>IF($U624="", "", $U624-SUM($W$11:$W623))</f>
        <v/>
      </c>
      <c r="X624" s="28" t="str">
        <f t="shared" si="83"/>
        <v/>
      </c>
      <c r="Y624" s="34" t="str">
        <f t="shared" si="88"/>
        <v/>
      </c>
      <c r="Z624" s="35" t="str">
        <f t="shared" si="89"/>
        <v/>
      </c>
      <c r="AA624" s="36" t="str">
        <f t="shared" si="84"/>
        <v/>
      </c>
      <c r="AC624" s="41" t="str">
        <f>IF($B624="", "", IF(OR($B624&lt;'Intro &amp; Setup'!$BM$3, $B624&gt;'Intro &amp; Setup'!$BM$5), "X", ""))</f>
        <v/>
      </c>
      <c r="AE624" s="41" t="str">
        <f t="shared" si="85"/>
        <v/>
      </c>
      <c r="AG624" s="41" t="str">
        <f>IF($F624="", "", IF(COUNTIF('Intro &amp; Setup'!$T$17:$T$26, $F624)=0, "X", ""))</f>
        <v/>
      </c>
      <c r="AI624" s="41" t="str">
        <f t="shared" si="86"/>
        <v/>
      </c>
    </row>
    <row r="625" spans="1:35" x14ac:dyDescent="0.25">
      <c r="A625" s="21"/>
      <c r="B625" s="238"/>
      <c r="C625" s="239"/>
      <c r="D625" s="239"/>
      <c r="E625" s="239"/>
      <c r="F625" s="240"/>
      <c r="G625" s="239"/>
      <c r="H625" s="241"/>
      <c r="I625" s="21"/>
      <c r="L625" s="68" t="str">
        <f t="shared" si="87"/>
        <v/>
      </c>
      <c r="N625" s="71" t="str">
        <f>IF($L625="", "", IFERROR(INDEX('Intro &amp; Setup'!$J$23:$J$32, MATCH($L625, 'Intro &amp; Setup'!$B$23:$B$32, 0)), ""))</f>
        <v/>
      </c>
      <c r="O625" s="71" t="str">
        <f>IF($L625="", "", IFERROR(INDEX('Intro &amp; Setup'!$N$23:$N$32, MATCH($L625, 'Intro &amp; Setup'!$B$23:$B$32, 0)), ""))</f>
        <v/>
      </c>
      <c r="Q625" s="63" t="str">
        <f>IF($H625="", "", SUM($H$11:$H625))</f>
        <v/>
      </c>
      <c r="R625" s="28" t="str">
        <f>IF($L625="", "", SUMIF($L$11:$L625, $L625, $H$11:$H625))</f>
        <v/>
      </c>
      <c r="S625" s="27" t="str">
        <f>IF('Intro &amp; Setup'!$BM$13='Intro &amp; Setup'!$BM$12, $R625, $Q625)</f>
        <v/>
      </c>
      <c r="T625" s="28" t="str">
        <f t="shared" si="81"/>
        <v/>
      </c>
      <c r="U625" s="8" t="str">
        <f t="shared" si="82"/>
        <v/>
      </c>
      <c r="V625" s="28" t="str">
        <f>IF($T625="", "", $T625-SUM($V$11:$V624))</f>
        <v/>
      </c>
      <c r="W625" s="28" t="str">
        <f>IF($U625="", "", $U625-SUM($W$11:$W624))</f>
        <v/>
      </c>
      <c r="X625" s="28" t="str">
        <f t="shared" si="83"/>
        <v/>
      </c>
      <c r="Y625" s="34" t="str">
        <f t="shared" si="88"/>
        <v/>
      </c>
      <c r="Z625" s="35" t="str">
        <f t="shared" si="89"/>
        <v/>
      </c>
      <c r="AA625" s="36" t="str">
        <f t="shared" si="84"/>
        <v/>
      </c>
      <c r="AC625" s="41" t="str">
        <f>IF($B625="", "", IF(OR($B625&lt;'Intro &amp; Setup'!$BM$3, $B625&gt;'Intro &amp; Setup'!$BM$5), "X", ""))</f>
        <v/>
      </c>
      <c r="AE625" s="41" t="str">
        <f t="shared" si="85"/>
        <v/>
      </c>
      <c r="AG625" s="41" t="str">
        <f>IF($F625="", "", IF(COUNTIF('Intro &amp; Setup'!$T$17:$T$26, $F625)=0, "X", ""))</f>
        <v/>
      </c>
      <c r="AI625" s="41" t="str">
        <f t="shared" si="86"/>
        <v/>
      </c>
    </row>
    <row r="626" spans="1:35" x14ac:dyDescent="0.25">
      <c r="A626" s="21"/>
      <c r="B626" s="238"/>
      <c r="C626" s="239"/>
      <c r="D626" s="239"/>
      <c r="E626" s="239"/>
      <c r="F626" s="240"/>
      <c r="G626" s="239"/>
      <c r="H626" s="241"/>
      <c r="I626" s="21"/>
      <c r="L626" s="68" t="str">
        <f t="shared" si="87"/>
        <v/>
      </c>
      <c r="N626" s="71" t="str">
        <f>IF($L626="", "", IFERROR(INDEX('Intro &amp; Setup'!$J$23:$J$32, MATCH($L626, 'Intro &amp; Setup'!$B$23:$B$32, 0)), ""))</f>
        <v/>
      </c>
      <c r="O626" s="71" t="str">
        <f>IF($L626="", "", IFERROR(INDEX('Intro &amp; Setup'!$N$23:$N$32, MATCH($L626, 'Intro &amp; Setup'!$B$23:$B$32, 0)), ""))</f>
        <v/>
      </c>
      <c r="Q626" s="63" t="str">
        <f>IF($H626="", "", SUM($H$11:$H626))</f>
        <v/>
      </c>
      <c r="R626" s="28" t="str">
        <f>IF($L626="", "", SUMIF($L$11:$L626, $L626, $H$11:$H626))</f>
        <v/>
      </c>
      <c r="S626" s="27" t="str">
        <f>IF('Intro &amp; Setup'!$BM$13='Intro &amp; Setup'!$BM$12, $R626, $Q626)</f>
        <v/>
      </c>
      <c r="T626" s="28" t="str">
        <f t="shared" si="81"/>
        <v/>
      </c>
      <c r="U626" s="8" t="str">
        <f t="shared" si="82"/>
        <v/>
      </c>
      <c r="V626" s="28" t="str">
        <f>IF($T626="", "", $T626-SUM($V$11:$V625))</f>
        <v/>
      </c>
      <c r="W626" s="28" t="str">
        <f>IF($U626="", "", $U626-SUM($W$11:$W625))</f>
        <v/>
      </c>
      <c r="X626" s="28" t="str">
        <f t="shared" si="83"/>
        <v/>
      </c>
      <c r="Y626" s="34" t="str">
        <f t="shared" si="88"/>
        <v/>
      </c>
      <c r="Z626" s="35" t="str">
        <f t="shared" si="89"/>
        <v/>
      </c>
      <c r="AA626" s="36" t="str">
        <f t="shared" si="84"/>
        <v/>
      </c>
      <c r="AC626" s="41" t="str">
        <f>IF($B626="", "", IF(OR($B626&lt;'Intro &amp; Setup'!$BM$3, $B626&gt;'Intro &amp; Setup'!$BM$5), "X", ""))</f>
        <v/>
      </c>
      <c r="AE626" s="41" t="str">
        <f t="shared" si="85"/>
        <v/>
      </c>
      <c r="AG626" s="41" t="str">
        <f>IF($F626="", "", IF(COUNTIF('Intro &amp; Setup'!$T$17:$T$26, $F626)=0, "X", ""))</f>
        <v/>
      </c>
      <c r="AI626" s="41" t="str">
        <f t="shared" si="86"/>
        <v/>
      </c>
    </row>
    <row r="627" spans="1:35" x14ac:dyDescent="0.25">
      <c r="A627" s="21"/>
      <c r="B627" s="238"/>
      <c r="C627" s="239"/>
      <c r="D627" s="239"/>
      <c r="E627" s="239"/>
      <c r="F627" s="240"/>
      <c r="G627" s="239"/>
      <c r="H627" s="241"/>
      <c r="I627" s="21"/>
      <c r="L627" s="68" t="str">
        <f t="shared" si="87"/>
        <v/>
      </c>
      <c r="N627" s="71" t="str">
        <f>IF($L627="", "", IFERROR(INDEX('Intro &amp; Setup'!$J$23:$J$32, MATCH($L627, 'Intro &amp; Setup'!$B$23:$B$32, 0)), ""))</f>
        <v/>
      </c>
      <c r="O627" s="71" t="str">
        <f>IF($L627="", "", IFERROR(INDEX('Intro &amp; Setup'!$N$23:$N$32, MATCH($L627, 'Intro &amp; Setup'!$B$23:$B$32, 0)), ""))</f>
        <v/>
      </c>
      <c r="Q627" s="63" t="str">
        <f>IF($H627="", "", SUM($H$11:$H627))</f>
        <v/>
      </c>
      <c r="R627" s="28" t="str">
        <f>IF($L627="", "", SUMIF($L$11:$L627, $L627, $H$11:$H627))</f>
        <v/>
      </c>
      <c r="S627" s="27" t="str">
        <f>IF('Intro &amp; Setup'!$BM$13='Intro &amp; Setup'!$BM$12, $R627, $Q627)</f>
        <v/>
      </c>
      <c r="T627" s="28" t="str">
        <f t="shared" si="81"/>
        <v/>
      </c>
      <c r="U627" s="8" t="str">
        <f t="shared" si="82"/>
        <v/>
      </c>
      <c r="V627" s="28" t="str">
        <f>IF($T627="", "", $T627-SUM($V$11:$V626))</f>
        <v/>
      </c>
      <c r="W627" s="28" t="str">
        <f>IF($U627="", "", $U627-SUM($W$11:$W626))</f>
        <v/>
      </c>
      <c r="X627" s="28" t="str">
        <f t="shared" si="83"/>
        <v/>
      </c>
      <c r="Y627" s="34" t="str">
        <f t="shared" si="88"/>
        <v/>
      </c>
      <c r="Z627" s="35" t="str">
        <f t="shared" si="89"/>
        <v/>
      </c>
      <c r="AA627" s="36" t="str">
        <f t="shared" si="84"/>
        <v/>
      </c>
      <c r="AC627" s="41" t="str">
        <f>IF($B627="", "", IF(OR($B627&lt;'Intro &amp; Setup'!$BM$3, $B627&gt;'Intro &amp; Setup'!$BM$5), "X", ""))</f>
        <v/>
      </c>
      <c r="AE627" s="41" t="str">
        <f t="shared" si="85"/>
        <v/>
      </c>
      <c r="AG627" s="41" t="str">
        <f>IF($F627="", "", IF(COUNTIF('Intro &amp; Setup'!$T$17:$T$26, $F627)=0, "X", ""))</f>
        <v/>
      </c>
      <c r="AI627" s="41" t="str">
        <f t="shared" si="86"/>
        <v/>
      </c>
    </row>
    <row r="628" spans="1:35" x14ac:dyDescent="0.25">
      <c r="A628" s="21"/>
      <c r="B628" s="238"/>
      <c r="C628" s="239"/>
      <c r="D628" s="239"/>
      <c r="E628" s="239"/>
      <c r="F628" s="240"/>
      <c r="G628" s="239"/>
      <c r="H628" s="241"/>
      <c r="I628" s="21"/>
      <c r="L628" s="68" t="str">
        <f t="shared" si="87"/>
        <v/>
      </c>
      <c r="N628" s="71" t="str">
        <f>IF($L628="", "", IFERROR(INDEX('Intro &amp; Setup'!$J$23:$J$32, MATCH($L628, 'Intro &amp; Setup'!$B$23:$B$32, 0)), ""))</f>
        <v/>
      </c>
      <c r="O628" s="71" t="str">
        <f>IF($L628="", "", IFERROR(INDEX('Intro &amp; Setup'!$N$23:$N$32, MATCH($L628, 'Intro &amp; Setup'!$B$23:$B$32, 0)), ""))</f>
        <v/>
      </c>
      <c r="Q628" s="63" t="str">
        <f>IF($H628="", "", SUM($H$11:$H628))</f>
        <v/>
      </c>
      <c r="R628" s="28" t="str">
        <f>IF($L628="", "", SUMIF($L$11:$L628, $L628, $H$11:$H628))</f>
        <v/>
      </c>
      <c r="S628" s="27" t="str">
        <f>IF('Intro &amp; Setup'!$BM$13='Intro &amp; Setup'!$BM$12, $R628, $Q628)</f>
        <v/>
      </c>
      <c r="T628" s="28" t="str">
        <f t="shared" si="81"/>
        <v/>
      </c>
      <c r="U628" s="8" t="str">
        <f t="shared" si="82"/>
        <v/>
      </c>
      <c r="V628" s="28" t="str">
        <f>IF($T628="", "", $T628-SUM($V$11:$V627))</f>
        <v/>
      </c>
      <c r="W628" s="28" t="str">
        <f>IF($U628="", "", $U628-SUM($W$11:$W627))</f>
        <v/>
      </c>
      <c r="X628" s="28" t="str">
        <f t="shared" si="83"/>
        <v/>
      </c>
      <c r="Y628" s="34" t="str">
        <f t="shared" si="88"/>
        <v/>
      </c>
      <c r="Z628" s="35" t="str">
        <f t="shared" si="89"/>
        <v/>
      </c>
      <c r="AA628" s="36" t="str">
        <f t="shared" si="84"/>
        <v/>
      </c>
      <c r="AC628" s="41" t="str">
        <f>IF($B628="", "", IF(OR($B628&lt;'Intro &amp; Setup'!$BM$3, $B628&gt;'Intro &amp; Setup'!$BM$5), "X", ""))</f>
        <v/>
      </c>
      <c r="AE628" s="41" t="str">
        <f t="shared" si="85"/>
        <v/>
      </c>
      <c r="AG628" s="41" t="str">
        <f>IF($F628="", "", IF(COUNTIF('Intro &amp; Setup'!$T$17:$T$26, $F628)=0, "X", ""))</f>
        <v/>
      </c>
      <c r="AI628" s="41" t="str">
        <f t="shared" si="86"/>
        <v/>
      </c>
    </row>
    <row r="629" spans="1:35" x14ac:dyDescent="0.25">
      <c r="A629" s="21"/>
      <c r="B629" s="238"/>
      <c r="C629" s="239"/>
      <c r="D629" s="239"/>
      <c r="E629" s="239"/>
      <c r="F629" s="240"/>
      <c r="G629" s="239"/>
      <c r="H629" s="241"/>
      <c r="I629" s="21"/>
      <c r="L629" s="68" t="str">
        <f t="shared" si="87"/>
        <v/>
      </c>
      <c r="N629" s="71" t="str">
        <f>IF($L629="", "", IFERROR(INDEX('Intro &amp; Setup'!$J$23:$J$32, MATCH($L629, 'Intro &amp; Setup'!$B$23:$B$32, 0)), ""))</f>
        <v/>
      </c>
      <c r="O629" s="71" t="str">
        <f>IF($L629="", "", IFERROR(INDEX('Intro &amp; Setup'!$N$23:$N$32, MATCH($L629, 'Intro &amp; Setup'!$B$23:$B$32, 0)), ""))</f>
        <v/>
      </c>
      <c r="Q629" s="63" t="str">
        <f>IF($H629="", "", SUM($H$11:$H629))</f>
        <v/>
      </c>
      <c r="R629" s="28" t="str">
        <f>IF($L629="", "", SUMIF($L$11:$L629, $L629, $H$11:$H629))</f>
        <v/>
      </c>
      <c r="S629" s="27" t="str">
        <f>IF('Intro &amp; Setup'!$BM$13='Intro &amp; Setup'!$BM$12, $R629, $Q629)</f>
        <v/>
      </c>
      <c r="T629" s="28" t="str">
        <f t="shared" si="81"/>
        <v/>
      </c>
      <c r="U629" s="8" t="str">
        <f t="shared" si="82"/>
        <v/>
      </c>
      <c r="V629" s="28" t="str">
        <f>IF($T629="", "", $T629-SUM($V$11:$V628))</f>
        <v/>
      </c>
      <c r="W629" s="28" t="str">
        <f>IF($U629="", "", $U629-SUM($W$11:$W628))</f>
        <v/>
      </c>
      <c r="X629" s="28" t="str">
        <f t="shared" si="83"/>
        <v/>
      </c>
      <c r="Y629" s="34" t="str">
        <f t="shared" si="88"/>
        <v/>
      </c>
      <c r="Z629" s="35" t="str">
        <f t="shared" si="89"/>
        <v/>
      </c>
      <c r="AA629" s="36" t="str">
        <f t="shared" si="84"/>
        <v/>
      </c>
      <c r="AC629" s="41" t="str">
        <f>IF($B629="", "", IF(OR($B629&lt;'Intro &amp; Setup'!$BM$3, $B629&gt;'Intro &amp; Setup'!$BM$5), "X", ""))</f>
        <v/>
      </c>
      <c r="AE629" s="41" t="str">
        <f t="shared" si="85"/>
        <v/>
      </c>
      <c r="AG629" s="41" t="str">
        <f>IF($F629="", "", IF(COUNTIF('Intro &amp; Setup'!$T$17:$T$26, $F629)=0, "X", ""))</f>
        <v/>
      </c>
      <c r="AI629" s="41" t="str">
        <f t="shared" si="86"/>
        <v/>
      </c>
    </row>
    <row r="630" spans="1:35" x14ac:dyDescent="0.25">
      <c r="A630" s="21"/>
      <c r="B630" s="238"/>
      <c r="C630" s="239"/>
      <c r="D630" s="239"/>
      <c r="E630" s="239"/>
      <c r="F630" s="240"/>
      <c r="G630" s="239"/>
      <c r="H630" s="241"/>
      <c r="I630" s="21"/>
      <c r="L630" s="68" t="str">
        <f t="shared" si="87"/>
        <v/>
      </c>
      <c r="N630" s="71" t="str">
        <f>IF($L630="", "", IFERROR(INDEX('Intro &amp; Setup'!$J$23:$J$32, MATCH($L630, 'Intro &amp; Setup'!$B$23:$B$32, 0)), ""))</f>
        <v/>
      </c>
      <c r="O630" s="71" t="str">
        <f>IF($L630="", "", IFERROR(INDEX('Intro &amp; Setup'!$N$23:$N$32, MATCH($L630, 'Intro &amp; Setup'!$B$23:$B$32, 0)), ""))</f>
        <v/>
      </c>
      <c r="Q630" s="63" t="str">
        <f>IF($H630="", "", SUM($H$11:$H630))</f>
        <v/>
      </c>
      <c r="R630" s="28" t="str">
        <f>IF($L630="", "", SUMIF($L$11:$L630, $L630, $H$11:$H630))</f>
        <v/>
      </c>
      <c r="S630" s="27" t="str">
        <f>IF('Intro &amp; Setup'!$BM$13='Intro &amp; Setup'!$BM$12, $R630, $Q630)</f>
        <v/>
      </c>
      <c r="T630" s="28" t="str">
        <f t="shared" si="81"/>
        <v/>
      </c>
      <c r="U630" s="8" t="str">
        <f t="shared" si="82"/>
        <v/>
      </c>
      <c r="V630" s="28" t="str">
        <f>IF($T630="", "", $T630-SUM($V$11:$V629))</f>
        <v/>
      </c>
      <c r="W630" s="28" t="str">
        <f>IF($U630="", "", $U630-SUM($W$11:$W629))</f>
        <v/>
      </c>
      <c r="X630" s="28" t="str">
        <f t="shared" si="83"/>
        <v/>
      </c>
      <c r="Y630" s="34" t="str">
        <f t="shared" si="88"/>
        <v/>
      </c>
      <c r="Z630" s="35" t="str">
        <f t="shared" si="89"/>
        <v/>
      </c>
      <c r="AA630" s="36" t="str">
        <f t="shared" si="84"/>
        <v/>
      </c>
      <c r="AC630" s="41" t="str">
        <f>IF($B630="", "", IF(OR($B630&lt;'Intro &amp; Setup'!$BM$3, $B630&gt;'Intro &amp; Setup'!$BM$5), "X", ""))</f>
        <v/>
      </c>
      <c r="AE630" s="41" t="str">
        <f t="shared" si="85"/>
        <v/>
      </c>
      <c r="AG630" s="41" t="str">
        <f>IF($F630="", "", IF(COUNTIF('Intro &amp; Setup'!$T$17:$T$26, $F630)=0, "X", ""))</f>
        <v/>
      </c>
      <c r="AI630" s="41" t="str">
        <f t="shared" si="86"/>
        <v/>
      </c>
    </row>
    <row r="631" spans="1:35" x14ac:dyDescent="0.25">
      <c r="A631" s="21"/>
      <c r="B631" s="238"/>
      <c r="C631" s="239"/>
      <c r="D631" s="239"/>
      <c r="E631" s="239"/>
      <c r="F631" s="240"/>
      <c r="G631" s="239"/>
      <c r="H631" s="241"/>
      <c r="I631" s="21"/>
      <c r="L631" s="68" t="str">
        <f t="shared" si="87"/>
        <v/>
      </c>
      <c r="N631" s="71" t="str">
        <f>IF($L631="", "", IFERROR(INDEX('Intro &amp; Setup'!$J$23:$J$32, MATCH($L631, 'Intro &amp; Setup'!$B$23:$B$32, 0)), ""))</f>
        <v/>
      </c>
      <c r="O631" s="71" t="str">
        <f>IF($L631="", "", IFERROR(INDEX('Intro &amp; Setup'!$N$23:$N$32, MATCH($L631, 'Intro &amp; Setup'!$B$23:$B$32, 0)), ""))</f>
        <v/>
      </c>
      <c r="Q631" s="63" t="str">
        <f>IF($H631="", "", SUM($H$11:$H631))</f>
        <v/>
      </c>
      <c r="R631" s="28" t="str">
        <f>IF($L631="", "", SUMIF($L$11:$L631, $L631, $H$11:$H631))</f>
        <v/>
      </c>
      <c r="S631" s="27" t="str">
        <f>IF('Intro &amp; Setup'!$BM$13='Intro &amp; Setup'!$BM$12, $R631, $Q631)</f>
        <v/>
      </c>
      <c r="T631" s="28" t="str">
        <f t="shared" si="81"/>
        <v/>
      </c>
      <c r="U631" s="8" t="str">
        <f t="shared" si="82"/>
        <v/>
      </c>
      <c r="V631" s="28" t="str">
        <f>IF($T631="", "", $T631-SUM($V$11:$V630))</f>
        <v/>
      </c>
      <c r="W631" s="28" t="str">
        <f>IF($U631="", "", $U631-SUM($W$11:$W630))</f>
        <v/>
      </c>
      <c r="X631" s="28" t="str">
        <f t="shared" si="83"/>
        <v/>
      </c>
      <c r="Y631" s="34" t="str">
        <f t="shared" si="88"/>
        <v/>
      </c>
      <c r="Z631" s="35" t="str">
        <f t="shared" si="89"/>
        <v/>
      </c>
      <c r="AA631" s="36" t="str">
        <f t="shared" si="84"/>
        <v/>
      </c>
      <c r="AC631" s="41" t="str">
        <f>IF($B631="", "", IF(OR($B631&lt;'Intro &amp; Setup'!$BM$3, $B631&gt;'Intro &amp; Setup'!$BM$5), "X", ""))</f>
        <v/>
      </c>
      <c r="AE631" s="41" t="str">
        <f t="shared" si="85"/>
        <v/>
      </c>
      <c r="AG631" s="41" t="str">
        <f>IF($F631="", "", IF(COUNTIF('Intro &amp; Setup'!$T$17:$T$26, $F631)=0, "X", ""))</f>
        <v/>
      </c>
      <c r="AI631" s="41" t="str">
        <f t="shared" si="86"/>
        <v/>
      </c>
    </row>
    <row r="632" spans="1:35" x14ac:dyDescent="0.25">
      <c r="A632" s="21"/>
      <c r="B632" s="238"/>
      <c r="C632" s="239"/>
      <c r="D632" s="239"/>
      <c r="E632" s="239"/>
      <c r="F632" s="240"/>
      <c r="G632" s="239"/>
      <c r="H632" s="241"/>
      <c r="I632" s="21"/>
      <c r="L632" s="68" t="str">
        <f t="shared" si="87"/>
        <v/>
      </c>
      <c r="N632" s="71" t="str">
        <f>IF($L632="", "", IFERROR(INDEX('Intro &amp; Setup'!$J$23:$J$32, MATCH($L632, 'Intro &amp; Setup'!$B$23:$B$32, 0)), ""))</f>
        <v/>
      </c>
      <c r="O632" s="71" t="str">
        <f>IF($L632="", "", IFERROR(INDEX('Intro &amp; Setup'!$N$23:$N$32, MATCH($L632, 'Intro &amp; Setup'!$B$23:$B$32, 0)), ""))</f>
        <v/>
      </c>
      <c r="Q632" s="63" t="str">
        <f>IF($H632="", "", SUM($H$11:$H632))</f>
        <v/>
      </c>
      <c r="R632" s="28" t="str">
        <f>IF($L632="", "", SUMIF($L$11:$L632, $L632, $H$11:$H632))</f>
        <v/>
      </c>
      <c r="S632" s="27" t="str">
        <f>IF('Intro &amp; Setup'!$BM$13='Intro &amp; Setup'!$BM$12, $R632, $Q632)</f>
        <v/>
      </c>
      <c r="T632" s="28" t="str">
        <f t="shared" si="81"/>
        <v/>
      </c>
      <c r="U632" s="8" t="str">
        <f t="shared" si="82"/>
        <v/>
      </c>
      <c r="V632" s="28" t="str">
        <f>IF($T632="", "", $T632-SUM($V$11:$V631))</f>
        <v/>
      </c>
      <c r="W632" s="28" t="str">
        <f>IF($U632="", "", $U632-SUM($W$11:$W631))</f>
        <v/>
      </c>
      <c r="X632" s="28" t="str">
        <f t="shared" si="83"/>
        <v/>
      </c>
      <c r="Y632" s="34" t="str">
        <f t="shared" si="88"/>
        <v/>
      </c>
      <c r="Z632" s="35" t="str">
        <f t="shared" si="89"/>
        <v/>
      </c>
      <c r="AA632" s="36" t="str">
        <f t="shared" si="84"/>
        <v/>
      </c>
      <c r="AC632" s="41" t="str">
        <f>IF($B632="", "", IF(OR($B632&lt;'Intro &amp; Setup'!$BM$3, $B632&gt;'Intro &amp; Setup'!$BM$5), "X", ""))</f>
        <v/>
      </c>
      <c r="AE632" s="41" t="str">
        <f t="shared" si="85"/>
        <v/>
      </c>
      <c r="AG632" s="41" t="str">
        <f>IF($F632="", "", IF(COUNTIF('Intro &amp; Setup'!$T$17:$T$26, $F632)=0, "X", ""))</f>
        <v/>
      </c>
      <c r="AI632" s="41" t="str">
        <f t="shared" si="86"/>
        <v/>
      </c>
    </row>
    <row r="633" spans="1:35" x14ac:dyDescent="0.25">
      <c r="A633" s="21"/>
      <c r="B633" s="238"/>
      <c r="C633" s="239"/>
      <c r="D633" s="239"/>
      <c r="E633" s="239"/>
      <c r="F633" s="240"/>
      <c r="G633" s="239"/>
      <c r="H633" s="241"/>
      <c r="I633" s="21"/>
      <c r="L633" s="68" t="str">
        <f t="shared" si="87"/>
        <v/>
      </c>
      <c r="N633" s="71" t="str">
        <f>IF($L633="", "", IFERROR(INDEX('Intro &amp; Setup'!$J$23:$J$32, MATCH($L633, 'Intro &amp; Setup'!$B$23:$B$32, 0)), ""))</f>
        <v/>
      </c>
      <c r="O633" s="71" t="str">
        <f>IF($L633="", "", IFERROR(INDEX('Intro &amp; Setup'!$N$23:$N$32, MATCH($L633, 'Intro &amp; Setup'!$B$23:$B$32, 0)), ""))</f>
        <v/>
      </c>
      <c r="Q633" s="63" t="str">
        <f>IF($H633="", "", SUM($H$11:$H633))</f>
        <v/>
      </c>
      <c r="R633" s="28" t="str">
        <f>IF($L633="", "", SUMIF($L$11:$L633, $L633, $H$11:$H633))</f>
        <v/>
      </c>
      <c r="S633" s="27" t="str">
        <f>IF('Intro &amp; Setup'!$BM$13='Intro &amp; Setup'!$BM$12, $R633, $Q633)</f>
        <v/>
      </c>
      <c r="T633" s="28" t="str">
        <f t="shared" si="81"/>
        <v/>
      </c>
      <c r="U633" s="8" t="str">
        <f t="shared" si="82"/>
        <v/>
      </c>
      <c r="V633" s="28" t="str">
        <f>IF($T633="", "", $T633-SUM($V$11:$V632))</f>
        <v/>
      </c>
      <c r="W633" s="28" t="str">
        <f>IF($U633="", "", $U633-SUM($W$11:$W632))</f>
        <v/>
      </c>
      <c r="X633" s="28" t="str">
        <f t="shared" si="83"/>
        <v/>
      </c>
      <c r="Y633" s="34" t="str">
        <f t="shared" si="88"/>
        <v/>
      </c>
      <c r="Z633" s="35" t="str">
        <f t="shared" si="89"/>
        <v/>
      </c>
      <c r="AA633" s="36" t="str">
        <f t="shared" si="84"/>
        <v/>
      </c>
      <c r="AC633" s="41" t="str">
        <f>IF($B633="", "", IF(OR($B633&lt;'Intro &amp; Setup'!$BM$3, $B633&gt;'Intro &amp; Setup'!$BM$5), "X", ""))</f>
        <v/>
      </c>
      <c r="AE633" s="41" t="str">
        <f t="shared" si="85"/>
        <v/>
      </c>
      <c r="AG633" s="41" t="str">
        <f>IF($F633="", "", IF(COUNTIF('Intro &amp; Setup'!$T$17:$T$26, $F633)=0, "X", ""))</f>
        <v/>
      </c>
      <c r="AI633" s="41" t="str">
        <f t="shared" si="86"/>
        <v/>
      </c>
    </row>
    <row r="634" spans="1:35" x14ac:dyDescent="0.25">
      <c r="A634" s="21"/>
      <c r="B634" s="238"/>
      <c r="C634" s="239"/>
      <c r="D634" s="239"/>
      <c r="E634" s="239"/>
      <c r="F634" s="240"/>
      <c r="G634" s="239"/>
      <c r="H634" s="241"/>
      <c r="I634" s="21"/>
      <c r="L634" s="68" t="str">
        <f t="shared" si="87"/>
        <v/>
      </c>
      <c r="N634" s="71" t="str">
        <f>IF($L634="", "", IFERROR(INDEX('Intro &amp; Setup'!$J$23:$J$32, MATCH($L634, 'Intro &amp; Setup'!$B$23:$B$32, 0)), ""))</f>
        <v/>
      </c>
      <c r="O634" s="71" t="str">
        <f>IF($L634="", "", IFERROR(INDEX('Intro &amp; Setup'!$N$23:$N$32, MATCH($L634, 'Intro &amp; Setup'!$B$23:$B$32, 0)), ""))</f>
        <v/>
      </c>
      <c r="Q634" s="63" t="str">
        <f>IF($H634="", "", SUM($H$11:$H634))</f>
        <v/>
      </c>
      <c r="R634" s="28" t="str">
        <f>IF($L634="", "", SUMIF($L$11:$L634, $L634, $H$11:$H634))</f>
        <v/>
      </c>
      <c r="S634" s="27" t="str">
        <f>IF('Intro &amp; Setup'!$BM$13='Intro &amp; Setup'!$BM$12, $R634, $Q634)</f>
        <v/>
      </c>
      <c r="T634" s="28" t="str">
        <f t="shared" si="81"/>
        <v/>
      </c>
      <c r="U634" s="8" t="str">
        <f t="shared" si="82"/>
        <v/>
      </c>
      <c r="V634" s="28" t="str">
        <f>IF($T634="", "", $T634-SUM($V$11:$V633))</f>
        <v/>
      </c>
      <c r="W634" s="28" t="str">
        <f>IF($U634="", "", $U634-SUM($W$11:$W633))</f>
        <v/>
      </c>
      <c r="X634" s="28" t="str">
        <f t="shared" si="83"/>
        <v/>
      </c>
      <c r="Y634" s="34" t="str">
        <f t="shared" si="88"/>
        <v/>
      </c>
      <c r="Z634" s="35" t="str">
        <f t="shared" si="89"/>
        <v/>
      </c>
      <c r="AA634" s="36" t="str">
        <f t="shared" si="84"/>
        <v/>
      </c>
      <c r="AC634" s="41" t="str">
        <f>IF($B634="", "", IF(OR($B634&lt;'Intro &amp; Setup'!$BM$3, $B634&gt;'Intro &amp; Setup'!$BM$5), "X", ""))</f>
        <v/>
      </c>
      <c r="AE634" s="41" t="str">
        <f t="shared" si="85"/>
        <v/>
      </c>
      <c r="AG634" s="41" t="str">
        <f>IF($F634="", "", IF(COUNTIF('Intro &amp; Setup'!$T$17:$T$26, $F634)=0, "X", ""))</f>
        <v/>
      </c>
      <c r="AI634" s="41" t="str">
        <f t="shared" si="86"/>
        <v/>
      </c>
    </row>
    <row r="635" spans="1:35" x14ac:dyDescent="0.25">
      <c r="A635" s="21"/>
      <c r="B635" s="238"/>
      <c r="C635" s="239"/>
      <c r="D635" s="239"/>
      <c r="E635" s="239"/>
      <c r="F635" s="240"/>
      <c r="G635" s="239"/>
      <c r="H635" s="241"/>
      <c r="I635" s="21"/>
      <c r="L635" s="68" t="str">
        <f t="shared" si="87"/>
        <v/>
      </c>
      <c r="N635" s="71" t="str">
        <f>IF($L635="", "", IFERROR(INDEX('Intro &amp; Setup'!$J$23:$J$32, MATCH($L635, 'Intro &amp; Setup'!$B$23:$B$32, 0)), ""))</f>
        <v/>
      </c>
      <c r="O635" s="71" t="str">
        <f>IF($L635="", "", IFERROR(INDEX('Intro &amp; Setup'!$N$23:$N$32, MATCH($L635, 'Intro &amp; Setup'!$B$23:$B$32, 0)), ""))</f>
        <v/>
      </c>
      <c r="Q635" s="63" t="str">
        <f>IF($H635="", "", SUM($H$11:$H635))</f>
        <v/>
      </c>
      <c r="R635" s="28" t="str">
        <f>IF($L635="", "", SUMIF($L$11:$L635, $L635, $H$11:$H635))</f>
        <v/>
      </c>
      <c r="S635" s="27" t="str">
        <f>IF('Intro &amp; Setup'!$BM$13='Intro &amp; Setup'!$BM$12, $R635, $Q635)</f>
        <v/>
      </c>
      <c r="T635" s="28" t="str">
        <f t="shared" si="81"/>
        <v/>
      </c>
      <c r="U635" s="8" t="str">
        <f t="shared" si="82"/>
        <v/>
      </c>
      <c r="V635" s="28" t="str">
        <f>IF($T635="", "", $T635-SUM($V$11:$V634))</f>
        <v/>
      </c>
      <c r="W635" s="28" t="str">
        <f>IF($U635="", "", $U635-SUM($W$11:$W634))</f>
        <v/>
      </c>
      <c r="X635" s="28" t="str">
        <f t="shared" si="83"/>
        <v/>
      </c>
      <c r="Y635" s="34" t="str">
        <f t="shared" si="88"/>
        <v/>
      </c>
      <c r="Z635" s="35" t="str">
        <f t="shared" si="89"/>
        <v/>
      </c>
      <c r="AA635" s="36" t="str">
        <f t="shared" si="84"/>
        <v/>
      </c>
      <c r="AC635" s="41" t="str">
        <f>IF($B635="", "", IF(OR($B635&lt;'Intro &amp; Setup'!$BM$3, $B635&gt;'Intro &amp; Setup'!$BM$5), "X", ""))</f>
        <v/>
      </c>
      <c r="AE635" s="41" t="str">
        <f t="shared" si="85"/>
        <v/>
      </c>
      <c r="AG635" s="41" t="str">
        <f>IF($F635="", "", IF(COUNTIF('Intro &amp; Setup'!$T$17:$T$26, $F635)=0, "X", ""))</f>
        <v/>
      </c>
      <c r="AI635" s="41" t="str">
        <f t="shared" si="86"/>
        <v/>
      </c>
    </row>
    <row r="636" spans="1:35" x14ac:dyDescent="0.25">
      <c r="A636" s="21"/>
      <c r="B636" s="238"/>
      <c r="C636" s="239"/>
      <c r="D636" s="239"/>
      <c r="E636" s="239"/>
      <c r="F636" s="240"/>
      <c r="G636" s="239"/>
      <c r="H636" s="241"/>
      <c r="I636" s="21"/>
      <c r="L636" s="68" t="str">
        <f t="shared" si="87"/>
        <v/>
      </c>
      <c r="N636" s="71" t="str">
        <f>IF($L636="", "", IFERROR(INDEX('Intro &amp; Setup'!$J$23:$J$32, MATCH($L636, 'Intro &amp; Setup'!$B$23:$B$32, 0)), ""))</f>
        <v/>
      </c>
      <c r="O636" s="71" t="str">
        <f>IF($L636="", "", IFERROR(INDEX('Intro &amp; Setup'!$N$23:$N$32, MATCH($L636, 'Intro &amp; Setup'!$B$23:$B$32, 0)), ""))</f>
        <v/>
      </c>
      <c r="Q636" s="63" t="str">
        <f>IF($H636="", "", SUM($H$11:$H636))</f>
        <v/>
      </c>
      <c r="R636" s="28" t="str">
        <f>IF($L636="", "", SUMIF($L$11:$L636, $L636, $H$11:$H636))</f>
        <v/>
      </c>
      <c r="S636" s="27" t="str">
        <f>IF('Intro &amp; Setup'!$BM$13='Intro &amp; Setup'!$BM$12, $R636, $Q636)</f>
        <v/>
      </c>
      <c r="T636" s="28" t="str">
        <f t="shared" si="81"/>
        <v/>
      </c>
      <c r="U636" s="8" t="str">
        <f t="shared" si="82"/>
        <v/>
      </c>
      <c r="V636" s="28" t="str">
        <f>IF($T636="", "", $T636-SUM($V$11:$V635))</f>
        <v/>
      </c>
      <c r="W636" s="28" t="str">
        <f>IF($U636="", "", $U636-SUM($W$11:$W635))</f>
        <v/>
      </c>
      <c r="X636" s="28" t="str">
        <f t="shared" si="83"/>
        <v/>
      </c>
      <c r="Y636" s="34" t="str">
        <f t="shared" si="88"/>
        <v/>
      </c>
      <c r="Z636" s="35" t="str">
        <f t="shared" si="89"/>
        <v/>
      </c>
      <c r="AA636" s="36" t="str">
        <f t="shared" si="84"/>
        <v/>
      </c>
      <c r="AC636" s="41" t="str">
        <f>IF($B636="", "", IF(OR($B636&lt;'Intro &amp; Setup'!$BM$3, $B636&gt;'Intro &amp; Setup'!$BM$5), "X", ""))</f>
        <v/>
      </c>
      <c r="AE636" s="41" t="str">
        <f t="shared" si="85"/>
        <v/>
      </c>
      <c r="AG636" s="41" t="str">
        <f>IF($F636="", "", IF(COUNTIF('Intro &amp; Setup'!$T$17:$T$26, $F636)=0, "X", ""))</f>
        <v/>
      </c>
      <c r="AI636" s="41" t="str">
        <f t="shared" si="86"/>
        <v/>
      </c>
    </row>
    <row r="637" spans="1:35" x14ac:dyDescent="0.25">
      <c r="A637" s="21"/>
      <c r="B637" s="238"/>
      <c r="C637" s="239"/>
      <c r="D637" s="239"/>
      <c r="E637" s="239"/>
      <c r="F637" s="240"/>
      <c r="G637" s="239"/>
      <c r="H637" s="241"/>
      <c r="I637" s="21"/>
      <c r="L637" s="68" t="str">
        <f t="shared" si="87"/>
        <v/>
      </c>
      <c r="N637" s="71" t="str">
        <f>IF($L637="", "", IFERROR(INDEX('Intro &amp; Setup'!$J$23:$J$32, MATCH($L637, 'Intro &amp; Setup'!$B$23:$B$32, 0)), ""))</f>
        <v/>
      </c>
      <c r="O637" s="71" t="str">
        <f>IF($L637="", "", IFERROR(INDEX('Intro &amp; Setup'!$N$23:$N$32, MATCH($L637, 'Intro &amp; Setup'!$B$23:$B$32, 0)), ""))</f>
        <v/>
      </c>
      <c r="Q637" s="63" t="str">
        <f>IF($H637="", "", SUM($H$11:$H637))</f>
        <v/>
      </c>
      <c r="R637" s="28" t="str">
        <f>IF($L637="", "", SUMIF($L$11:$L637, $L637, $H$11:$H637))</f>
        <v/>
      </c>
      <c r="S637" s="27" t="str">
        <f>IF('Intro &amp; Setup'!$BM$13='Intro &amp; Setup'!$BM$12, $R637, $Q637)</f>
        <v/>
      </c>
      <c r="T637" s="28" t="str">
        <f t="shared" si="81"/>
        <v/>
      </c>
      <c r="U637" s="8" t="str">
        <f t="shared" si="82"/>
        <v/>
      </c>
      <c r="V637" s="28" t="str">
        <f>IF($T637="", "", $T637-SUM($V$11:$V636))</f>
        <v/>
      </c>
      <c r="W637" s="28" t="str">
        <f>IF($U637="", "", $U637-SUM($W$11:$W636))</f>
        <v/>
      </c>
      <c r="X637" s="28" t="str">
        <f t="shared" si="83"/>
        <v/>
      </c>
      <c r="Y637" s="34" t="str">
        <f t="shared" si="88"/>
        <v/>
      </c>
      <c r="Z637" s="35" t="str">
        <f t="shared" si="89"/>
        <v/>
      </c>
      <c r="AA637" s="36" t="str">
        <f t="shared" si="84"/>
        <v/>
      </c>
      <c r="AC637" s="41" t="str">
        <f>IF($B637="", "", IF(OR($B637&lt;'Intro &amp; Setup'!$BM$3, $B637&gt;'Intro &amp; Setup'!$BM$5), "X", ""))</f>
        <v/>
      </c>
      <c r="AE637" s="41" t="str">
        <f t="shared" si="85"/>
        <v/>
      </c>
      <c r="AG637" s="41" t="str">
        <f>IF($F637="", "", IF(COUNTIF('Intro &amp; Setup'!$T$17:$T$26, $F637)=0, "X", ""))</f>
        <v/>
      </c>
      <c r="AI637" s="41" t="str">
        <f t="shared" si="86"/>
        <v/>
      </c>
    </row>
    <row r="638" spans="1:35" x14ac:dyDescent="0.25">
      <c r="A638" s="21"/>
      <c r="B638" s="238"/>
      <c r="C638" s="239"/>
      <c r="D638" s="239"/>
      <c r="E638" s="239"/>
      <c r="F638" s="240"/>
      <c r="G638" s="239"/>
      <c r="H638" s="241"/>
      <c r="I638" s="21"/>
      <c r="L638" s="68" t="str">
        <f t="shared" si="87"/>
        <v/>
      </c>
      <c r="N638" s="71" t="str">
        <f>IF($L638="", "", IFERROR(INDEX('Intro &amp; Setup'!$J$23:$J$32, MATCH($L638, 'Intro &amp; Setup'!$B$23:$B$32, 0)), ""))</f>
        <v/>
      </c>
      <c r="O638" s="71" t="str">
        <f>IF($L638="", "", IFERROR(INDEX('Intro &amp; Setup'!$N$23:$N$32, MATCH($L638, 'Intro &amp; Setup'!$B$23:$B$32, 0)), ""))</f>
        <v/>
      </c>
      <c r="Q638" s="63" t="str">
        <f>IF($H638="", "", SUM($H$11:$H638))</f>
        <v/>
      </c>
      <c r="R638" s="28" t="str">
        <f>IF($L638="", "", SUMIF($L$11:$L638, $L638, $H$11:$H638))</f>
        <v/>
      </c>
      <c r="S638" s="27" t="str">
        <f>IF('Intro &amp; Setup'!$BM$13='Intro &amp; Setup'!$BM$12, $R638, $Q638)</f>
        <v/>
      </c>
      <c r="T638" s="28" t="str">
        <f t="shared" si="81"/>
        <v/>
      </c>
      <c r="U638" s="8" t="str">
        <f t="shared" si="82"/>
        <v/>
      </c>
      <c r="V638" s="28" t="str">
        <f>IF($T638="", "", $T638-SUM($V$11:$V637))</f>
        <v/>
      </c>
      <c r="W638" s="28" t="str">
        <f>IF($U638="", "", $U638-SUM($W$11:$W637))</f>
        <v/>
      </c>
      <c r="X638" s="28" t="str">
        <f t="shared" si="83"/>
        <v/>
      </c>
      <c r="Y638" s="34" t="str">
        <f t="shared" si="88"/>
        <v/>
      </c>
      <c r="Z638" s="35" t="str">
        <f t="shared" si="89"/>
        <v/>
      </c>
      <c r="AA638" s="36" t="str">
        <f t="shared" si="84"/>
        <v/>
      </c>
      <c r="AC638" s="41" t="str">
        <f>IF($B638="", "", IF(OR($B638&lt;'Intro &amp; Setup'!$BM$3, $B638&gt;'Intro &amp; Setup'!$BM$5), "X", ""))</f>
        <v/>
      </c>
      <c r="AE638" s="41" t="str">
        <f t="shared" si="85"/>
        <v/>
      </c>
      <c r="AG638" s="41" t="str">
        <f>IF($F638="", "", IF(COUNTIF('Intro &amp; Setup'!$T$17:$T$26, $F638)=0, "X", ""))</f>
        <v/>
      </c>
      <c r="AI638" s="41" t="str">
        <f t="shared" si="86"/>
        <v/>
      </c>
    </row>
    <row r="639" spans="1:35" x14ac:dyDescent="0.25">
      <c r="A639" s="21"/>
      <c r="B639" s="238"/>
      <c r="C639" s="239"/>
      <c r="D639" s="239"/>
      <c r="E639" s="239"/>
      <c r="F639" s="240"/>
      <c r="G639" s="239"/>
      <c r="H639" s="241"/>
      <c r="I639" s="21"/>
      <c r="L639" s="68" t="str">
        <f t="shared" si="87"/>
        <v/>
      </c>
      <c r="N639" s="71" t="str">
        <f>IF($L639="", "", IFERROR(INDEX('Intro &amp; Setup'!$J$23:$J$32, MATCH($L639, 'Intro &amp; Setup'!$B$23:$B$32, 0)), ""))</f>
        <v/>
      </c>
      <c r="O639" s="71" t="str">
        <f>IF($L639="", "", IFERROR(INDEX('Intro &amp; Setup'!$N$23:$N$32, MATCH($L639, 'Intro &amp; Setup'!$B$23:$B$32, 0)), ""))</f>
        <v/>
      </c>
      <c r="Q639" s="63" t="str">
        <f>IF($H639="", "", SUM($H$11:$H639))</f>
        <v/>
      </c>
      <c r="R639" s="28" t="str">
        <f>IF($L639="", "", SUMIF($L$11:$L639, $L639, $H$11:$H639))</f>
        <v/>
      </c>
      <c r="S639" s="27" t="str">
        <f>IF('Intro &amp; Setup'!$BM$13='Intro &amp; Setup'!$BM$12, $R639, $Q639)</f>
        <v/>
      </c>
      <c r="T639" s="28" t="str">
        <f t="shared" si="81"/>
        <v/>
      </c>
      <c r="U639" s="8" t="str">
        <f t="shared" si="82"/>
        <v/>
      </c>
      <c r="V639" s="28" t="str">
        <f>IF($T639="", "", $T639-SUM($V$11:$V638))</f>
        <v/>
      </c>
      <c r="W639" s="28" t="str">
        <f>IF($U639="", "", $U639-SUM($W$11:$W638))</f>
        <v/>
      </c>
      <c r="X639" s="28" t="str">
        <f t="shared" si="83"/>
        <v/>
      </c>
      <c r="Y639" s="34" t="str">
        <f t="shared" si="88"/>
        <v/>
      </c>
      <c r="Z639" s="35" t="str">
        <f t="shared" si="89"/>
        <v/>
      </c>
      <c r="AA639" s="36" t="str">
        <f t="shared" si="84"/>
        <v/>
      </c>
      <c r="AC639" s="41" t="str">
        <f>IF($B639="", "", IF(OR($B639&lt;'Intro &amp; Setup'!$BM$3, $B639&gt;'Intro &amp; Setup'!$BM$5), "X", ""))</f>
        <v/>
      </c>
      <c r="AE639" s="41" t="str">
        <f t="shared" si="85"/>
        <v/>
      </c>
      <c r="AG639" s="41" t="str">
        <f>IF($F639="", "", IF(COUNTIF('Intro &amp; Setup'!$T$17:$T$26, $F639)=0, "X", ""))</f>
        <v/>
      </c>
      <c r="AI639" s="41" t="str">
        <f t="shared" si="86"/>
        <v/>
      </c>
    </row>
    <row r="640" spans="1:35" x14ac:dyDescent="0.25">
      <c r="A640" s="21"/>
      <c r="B640" s="238"/>
      <c r="C640" s="239"/>
      <c r="D640" s="239"/>
      <c r="E640" s="239"/>
      <c r="F640" s="240"/>
      <c r="G640" s="239"/>
      <c r="H640" s="241"/>
      <c r="I640" s="21"/>
      <c r="L640" s="68" t="str">
        <f t="shared" si="87"/>
        <v/>
      </c>
      <c r="N640" s="71" t="str">
        <f>IF($L640="", "", IFERROR(INDEX('Intro &amp; Setup'!$J$23:$J$32, MATCH($L640, 'Intro &amp; Setup'!$B$23:$B$32, 0)), ""))</f>
        <v/>
      </c>
      <c r="O640" s="71" t="str">
        <f>IF($L640="", "", IFERROR(INDEX('Intro &amp; Setup'!$N$23:$N$32, MATCH($L640, 'Intro &amp; Setup'!$B$23:$B$32, 0)), ""))</f>
        <v/>
      </c>
      <c r="Q640" s="63" t="str">
        <f>IF($H640="", "", SUM($H$11:$H640))</f>
        <v/>
      </c>
      <c r="R640" s="28" t="str">
        <f>IF($L640="", "", SUMIF($L$11:$L640, $L640, $H$11:$H640))</f>
        <v/>
      </c>
      <c r="S640" s="27" t="str">
        <f>IF('Intro &amp; Setup'!$BM$13='Intro &amp; Setup'!$BM$12, $R640, $Q640)</f>
        <v/>
      </c>
      <c r="T640" s="28" t="str">
        <f t="shared" si="81"/>
        <v/>
      </c>
      <c r="U640" s="8" t="str">
        <f t="shared" si="82"/>
        <v/>
      </c>
      <c r="V640" s="28" t="str">
        <f>IF($T640="", "", $T640-SUM($V$11:$V639))</f>
        <v/>
      </c>
      <c r="W640" s="28" t="str">
        <f>IF($U640="", "", $U640-SUM($W$11:$W639))</f>
        <v/>
      </c>
      <c r="X640" s="28" t="str">
        <f t="shared" si="83"/>
        <v/>
      </c>
      <c r="Y640" s="34" t="str">
        <f t="shared" si="88"/>
        <v/>
      </c>
      <c r="Z640" s="35" t="str">
        <f t="shared" si="89"/>
        <v/>
      </c>
      <c r="AA640" s="36" t="str">
        <f t="shared" si="84"/>
        <v/>
      </c>
      <c r="AC640" s="41" t="str">
        <f>IF($B640="", "", IF(OR($B640&lt;'Intro &amp; Setup'!$BM$3, $B640&gt;'Intro &amp; Setup'!$BM$5), "X", ""))</f>
        <v/>
      </c>
      <c r="AE640" s="41" t="str">
        <f t="shared" si="85"/>
        <v/>
      </c>
      <c r="AG640" s="41" t="str">
        <f>IF($F640="", "", IF(COUNTIF('Intro &amp; Setup'!$T$17:$T$26, $F640)=0, "X", ""))</f>
        <v/>
      </c>
      <c r="AI640" s="41" t="str">
        <f t="shared" si="86"/>
        <v/>
      </c>
    </row>
    <row r="641" spans="1:35" x14ac:dyDescent="0.25">
      <c r="A641" s="21"/>
      <c r="B641" s="238"/>
      <c r="C641" s="239"/>
      <c r="D641" s="239"/>
      <c r="E641" s="239"/>
      <c r="F641" s="240"/>
      <c r="G641" s="239"/>
      <c r="H641" s="241"/>
      <c r="I641" s="21"/>
      <c r="L641" s="68" t="str">
        <f t="shared" si="87"/>
        <v/>
      </c>
      <c r="N641" s="71" t="str">
        <f>IF($L641="", "", IFERROR(INDEX('Intro &amp; Setup'!$J$23:$J$32, MATCH($L641, 'Intro &amp; Setup'!$B$23:$B$32, 0)), ""))</f>
        <v/>
      </c>
      <c r="O641" s="71" t="str">
        <f>IF($L641="", "", IFERROR(INDEX('Intro &amp; Setup'!$N$23:$N$32, MATCH($L641, 'Intro &amp; Setup'!$B$23:$B$32, 0)), ""))</f>
        <v/>
      </c>
      <c r="Q641" s="63" t="str">
        <f>IF($H641="", "", SUM($H$11:$H641))</f>
        <v/>
      </c>
      <c r="R641" s="28" t="str">
        <f>IF($L641="", "", SUMIF($L$11:$L641, $L641, $H$11:$H641))</f>
        <v/>
      </c>
      <c r="S641" s="27" t="str">
        <f>IF('Intro &amp; Setup'!$BM$13='Intro &amp; Setup'!$BM$12, $R641, $Q641)</f>
        <v/>
      </c>
      <c r="T641" s="28" t="str">
        <f t="shared" si="81"/>
        <v/>
      </c>
      <c r="U641" s="8" t="str">
        <f t="shared" si="82"/>
        <v/>
      </c>
      <c r="V641" s="28" t="str">
        <f>IF($T641="", "", $T641-SUM($V$11:$V640))</f>
        <v/>
      </c>
      <c r="W641" s="28" t="str">
        <f>IF($U641="", "", $U641-SUM($W$11:$W640))</f>
        <v/>
      </c>
      <c r="X641" s="28" t="str">
        <f t="shared" si="83"/>
        <v/>
      </c>
      <c r="Y641" s="34" t="str">
        <f t="shared" si="88"/>
        <v/>
      </c>
      <c r="Z641" s="35" t="str">
        <f t="shared" si="89"/>
        <v/>
      </c>
      <c r="AA641" s="36" t="str">
        <f t="shared" si="84"/>
        <v/>
      </c>
      <c r="AC641" s="41" t="str">
        <f>IF($B641="", "", IF(OR($B641&lt;'Intro &amp; Setup'!$BM$3, $B641&gt;'Intro &amp; Setup'!$BM$5), "X", ""))</f>
        <v/>
      </c>
      <c r="AE641" s="41" t="str">
        <f t="shared" si="85"/>
        <v/>
      </c>
      <c r="AG641" s="41" t="str">
        <f>IF($F641="", "", IF(COUNTIF('Intro &amp; Setup'!$T$17:$T$26, $F641)=0, "X", ""))</f>
        <v/>
      </c>
      <c r="AI641" s="41" t="str">
        <f t="shared" si="86"/>
        <v/>
      </c>
    </row>
    <row r="642" spans="1:35" x14ac:dyDescent="0.25">
      <c r="A642" s="21"/>
      <c r="B642" s="238"/>
      <c r="C642" s="239"/>
      <c r="D642" s="239"/>
      <c r="E642" s="239"/>
      <c r="F642" s="240"/>
      <c r="G642" s="239"/>
      <c r="H642" s="241"/>
      <c r="I642" s="21"/>
      <c r="L642" s="68" t="str">
        <f t="shared" si="87"/>
        <v/>
      </c>
      <c r="N642" s="71" t="str">
        <f>IF($L642="", "", IFERROR(INDEX('Intro &amp; Setup'!$J$23:$J$32, MATCH($L642, 'Intro &amp; Setup'!$B$23:$B$32, 0)), ""))</f>
        <v/>
      </c>
      <c r="O642" s="71" t="str">
        <f>IF($L642="", "", IFERROR(INDEX('Intro &amp; Setup'!$N$23:$N$32, MATCH($L642, 'Intro &amp; Setup'!$B$23:$B$32, 0)), ""))</f>
        <v/>
      </c>
      <c r="Q642" s="63" t="str">
        <f>IF($H642="", "", SUM($H$11:$H642))</f>
        <v/>
      </c>
      <c r="R642" s="28" t="str">
        <f>IF($L642="", "", SUMIF($L$11:$L642, $L642, $H$11:$H642))</f>
        <v/>
      </c>
      <c r="S642" s="27" t="str">
        <f>IF('Intro &amp; Setup'!$BM$13='Intro &amp; Setup'!$BM$12, $R642, $Q642)</f>
        <v/>
      </c>
      <c r="T642" s="28" t="str">
        <f t="shared" si="81"/>
        <v/>
      </c>
      <c r="U642" s="8" t="str">
        <f t="shared" si="82"/>
        <v/>
      </c>
      <c r="V642" s="28" t="str">
        <f>IF($T642="", "", $T642-SUM($V$11:$V641))</f>
        <v/>
      </c>
      <c r="W642" s="28" t="str">
        <f>IF($U642="", "", $U642-SUM($W$11:$W641))</f>
        <v/>
      </c>
      <c r="X642" s="28" t="str">
        <f t="shared" si="83"/>
        <v/>
      </c>
      <c r="Y642" s="34" t="str">
        <f t="shared" si="88"/>
        <v/>
      </c>
      <c r="Z642" s="35" t="str">
        <f t="shared" si="89"/>
        <v/>
      </c>
      <c r="AA642" s="36" t="str">
        <f t="shared" si="84"/>
        <v/>
      </c>
      <c r="AC642" s="41" t="str">
        <f>IF($B642="", "", IF(OR($B642&lt;'Intro &amp; Setup'!$BM$3, $B642&gt;'Intro &amp; Setup'!$BM$5), "X", ""))</f>
        <v/>
      </c>
      <c r="AE642" s="41" t="str">
        <f t="shared" si="85"/>
        <v/>
      </c>
      <c r="AG642" s="41" t="str">
        <f>IF($F642="", "", IF(COUNTIF('Intro &amp; Setup'!$T$17:$T$26, $F642)=0, "X", ""))</f>
        <v/>
      </c>
      <c r="AI642" s="41" t="str">
        <f t="shared" si="86"/>
        <v/>
      </c>
    </row>
    <row r="643" spans="1:35" x14ac:dyDescent="0.25">
      <c r="A643" s="21"/>
      <c r="B643" s="238"/>
      <c r="C643" s="239"/>
      <c r="D643" s="239"/>
      <c r="E643" s="239"/>
      <c r="F643" s="240"/>
      <c r="G643" s="239"/>
      <c r="H643" s="241"/>
      <c r="I643" s="21"/>
      <c r="L643" s="68" t="str">
        <f t="shared" si="87"/>
        <v/>
      </c>
      <c r="N643" s="71" t="str">
        <f>IF($L643="", "", IFERROR(INDEX('Intro &amp; Setup'!$J$23:$J$32, MATCH($L643, 'Intro &amp; Setup'!$B$23:$B$32, 0)), ""))</f>
        <v/>
      </c>
      <c r="O643" s="71" t="str">
        <f>IF($L643="", "", IFERROR(INDEX('Intro &amp; Setup'!$N$23:$N$32, MATCH($L643, 'Intro &amp; Setup'!$B$23:$B$32, 0)), ""))</f>
        <v/>
      </c>
      <c r="Q643" s="63" t="str">
        <f>IF($H643="", "", SUM($H$11:$H643))</f>
        <v/>
      </c>
      <c r="R643" s="28" t="str">
        <f>IF($L643="", "", SUMIF($L$11:$L643, $L643, $H$11:$H643))</f>
        <v/>
      </c>
      <c r="S643" s="27" t="str">
        <f>IF('Intro &amp; Setup'!$BM$13='Intro &amp; Setup'!$BM$12, $R643, $Q643)</f>
        <v/>
      </c>
      <c r="T643" s="28" t="str">
        <f t="shared" si="81"/>
        <v/>
      </c>
      <c r="U643" s="8" t="str">
        <f t="shared" si="82"/>
        <v/>
      </c>
      <c r="V643" s="28" t="str">
        <f>IF($T643="", "", $T643-SUM($V$11:$V642))</f>
        <v/>
      </c>
      <c r="W643" s="28" t="str">
        <f>IF($U643="", "", $U643-SUM($W$11:$W642))</f>
        <v/>
      </c>
      <c r="X643" s="28" t="str">
        <f t="shared" si="83"/>
        <v/>
      </c>
      <c r="Y643" s="34" t="str">
        <f t="shared" si="88"/>
        <v/>
      </c>
      <c r="Z643" s="35" t="str">
        <f t="shared" si="89"/>
        <v/>
      </c>
      <c r="AA643" s="36" t="str">
        <f t="shared" si="84"/>
        <v/>
      </c>
      <c r="AC643" s="41" t="str">
        <f>IF($B643="", "", IF(OR($B643&lt;'Intro &amp; Setup'!$BM$3, $B643&gt;'Intro &amp; Setup'!$BM$5), "X", ""))</f>
        <v/>
      </c>
      <c r="AE643" s="41" t="str">
        <f t="shared" si="85"/>
        <v/>
      </c>
      <c r="AG643" s="41" t="str">
        <f>IF($F643="", "", IF(COUNTIF('Intro &amp; Setup'!$T$17:$T$26, $F643)=0, "X", ""))</f>
        <v/>
      </c>
      <c r="AI643" s="41" t="str">
        <f t="shared" si="86"/>
        <v/>
      </c>
    </row>
    <row r="644" spans="1:35" x14ac:dyDescent="0.25">
      <c r="A644" s="21"/>
      <c r="B644" s="238"/>
      <c r="C644" s="239"/>
      <c r="D644" s="239"/>
      <c r="E644" s="239"/>
      <c r="F644" s="240"/>
      <c r="G644" s="239"/>
      <c r="H644" s="241"/>
      <c r="I644" s="21"/>
      <c r="L644" s="68" t="str">
        <f t="shared" si="87"/>
        <v/>
      </c>
      <c r="N644" s="71" t="str">
        <f>IF($L644="", "", IFERROR(INDEX('Intro &amp; Setup'!$J$23:$J$32, MATCH($L644, 'Intro &amp; Setup'!$B$23:$B$32, 0)), ""))</f>
        <v/>
      </c>
      <c r="O644" s="71" t="str">
        <f>IF($L644="", "", IFERROR(INDEX('Intro &amp; Setup'!$N$23:$N$32, MATCH($L644, 'Intro &amp; Setup'!$B$23:$B$32, 0)), ""))</f>
        <v/>
      </c>
      <c r="Q644" s="63" t="str">
        <f>IF($H644="", "", SUM($H$11:$H644))</f>
        <v/>
      </c>
      <c r="R644" s="28" t="str">
        <f>IF($L644="", "", SUMIF($L$11:$L644, $L644, $H$11:$H644))</f>
        <v/>
      </c>
      <c r="S644" s="27" t="str">
        <f>IF('Intro &amp; Setup'!$BM$13='Intro &amp; Setup'!$BM$12, $R644, $Q644)</f>
        <v/>
      </c>
      <c r="T644" s="28" t="str">
        <f t="shared" si="81"/>
        <v/>
      </c>
      <c r="U644" s="8" t="str">
        <f t="shared" si="82"/>
        <v/>
      </c>
      <c r="V644" s="28" t="str">
        <f>IF($T644="", "", $T644-SUM($V$11:$V643))</f>
        <v/>
      </c>
      <c r="W644" s="28" t="str">
        <f>IF($U644="", "", $U644-SUM($W$11:$W643))</f>
        <v/>
      </c>
      <c r="X644" s="28" t="str">
        <f t="shared" si="83"/>
        <v/>
      </c>
      <c r="Y644" s="34" t="str">
        <f t="shared" si="88"/>
        <v/>
      </c>
      <c r="Z644" s="35" t="str">
        <f t="shared" si="89"/>
        <v/>
      </c>
      <c r="AA644" s="36" t="str">
        <f t="shared" si="84"/>
        <v/>
      </c>
      <c r="AC644" s="41" t="str">
        <f>IF($B644="", "", IF(OR($B644&lt;'Intro &amp; Setup'!$BM$3, $B644&gt;'Intro &amp; Setup'!$BM$5), "X", ""))</f>
        <v/>
      </c>
      <c r="AE644" s="41" t="str">
        <f t="shared" si="85"/>
        <v/>
      </c>
      <c r="AG644" s="41" t="str">
        <f>IF($F644="", "", IF(COUNTIF('Intro &amp; Setup'!$T$17:$T$26, $F644)=0, "X", ""))</f>
        <v/>
      </c>
      <c r="AI644" s="41" t="str">
        <f t="shared" si="86"/>
        <v/>
      </c>
    </row>
    <row r="645" spans="1:35" x14ac:dyDescent="0.25">
      <c r="A645" s="21"/>
      <c r="B645" s="238"/>
      <c r="C645" s="239"/>
      <c r="D645" s="239"/>
      <c r="E645" s="239"/>
      <c r="F645" s="240"/>
      <c r="G645" s="239"/>
      <c r="H645" s="241"/>
      <c r="I645" s="21"/>
      <c r="L645" s="68" t="str">
        <f t="shared" si="87"/>
        <v/>
      </c>
      <c r="N645" s="71" t="str">
        <f>IF($L645="", "", IFERROR(INDEX('Intro &amp; Setup'!$J$23:$J$32, MATCH($L645, 'Intro &amp; Setup'!$B$23:$B$32, 0)), ""))</f>
        <v/>
      </c>
      <c r="O645" s="71" t="str">
        <f>IF($L645="", "", IFERROR(INDEX('Intro &amp; Setup'!$N$23:$N$32, MATCH($L645, 'Intro &amp; Setup'!$B$23:$B$32, 0)), ""))</f>
        <v/>
      </c>
      <c r="Q645" s="63" t="str">
        <f>IF($H645="", "", SUM($H$11:$H645))</f>
        <v/>
      </c>
      <c r="R645" s="28" t="str">
        <f>IF($L645="", "", SUMIF($L$11:$L645, $L645, $H$11:$H645))</f>
        <v/>
      </c>
      <c r="S645" s="27" t="str">
        <f>IF('Intro &amp; Setup'!$BM$13='Intro &amp; Setup'!$BM$12, $R645, $Q645)</f>
        <v/>
      </c>
      <c r="T645" s="28" t="str">
        <f t="shared" si="81"/>
        <v/>
      </c>
      <c r="U645" s="8" t="str">
        <f t="shared" si="82"/>
        <v/>
      </c>
      <c r="V645" s="28" t="str">
        <f>IF($T645="", "", $T645-SUM($V$11:$V644))</f>
        <v/>
      </c>
      <c r="W645" s="28" t="str">
        <f>IF($U645="", "", $U645-SUM($W$11:$W644))</f>
        <v/>
      </c>
      <c r="X645" s="28" t="str">
        <f t="shared" si="83"/>
        <v/>
      </c>
      <c r="Y645" s="34" t="str">
        <f t="shared" si="88"/>
        <v/>
      </c>
      <c r="Z645" s="35" t="str">
        <f t="shared" si="89"/>
        <v/>
      </c>
      <c r="AA645" s="36" t="str">
        <f t="shared" si="84"/>
        <v/>
      </c>
      <c r="AC645" s="41" t="str">
        <f>IF($B645="", "", IF(OR($B645&lt;'Intro &amp; Setup'!$BM$3, $B645&gt;'Intro &amp; Setup'!$BM$5), "X", ""))</f>
        <v/>
      </c>
      <c r="AE645" s="41" t="str">
        <f t="shared" si="85"/>
        <v/>
      </c>
      <c r="AG645" s="41" t="str">
        <f>IF($F645="", "", IF(COUNTIF('Intro &amp; Setup'!$T$17:$T$26, $F645)=0, "X", ""))</f>
        <v/>
      </c>
      <c r="AI645" s="41" t="str">
        <f t="shared" si="86"/>
        <v/>
      </c>
    </row>
    <row r="646" spans="1:35" x14ac:dyDescent="0.25">
      <c r="A646" s="21"/>
      <c r="B646" s="238"/>
      <c r="C646" s="239"/>
      <c r="D646" s="239"/>
      <c r="E646" s="239"/>
      <c r="F646" s="240"/>
      <c r="G646" s="239"/>
      <c r="H646" s="241"/>
      <c r="I646" s="21"/>
      <c r="L646" s="68" t="str">
        <f t="shared" si="87"/>
        <v/>
      </c>
      <c r="N646" s="71" t="str">
        <f>IF($L646="", "", IFERROR(INDEX('Intro &amp; Setup'!$J$23:$J$32, MATCH($L646, 'Intro &amp; Setup'!$B$23:$B$32, 0)), ""))</f>
        <v/>
      </c>
      <c r="O646" s="71" t="str">
        <f>IF($L646="", "", IFERROR(INDEX('Intro &amp; Setup'!$N$23:$N$32, MATCH($L646, 'Intro &amp; Setup'!$B$23:$B$32, 0)), ""))</f>
        <v/>
      </c>
      <c r="Q646" s="63" t="str">
        <f>IF($H646="", "", SUM($H$11:$H646))</f>
        <v/>
      </c>
      <c r="R646" s="28" t="str">
        <f>IF($L646="", "", SUMIF($L$11:$L646, $L646, $H$11:$H646))</f>
        <v/>
      </c>
      <c r="S646" s="27" t="str">
        <f>IF('Intro &amp; Setup'!$BM$13='Intro &amp; Setup'!$BM$12, $R646, $Q646)</f>
        <v/>
      </c>
      <c r="T646" s="28" t="str">
        <f t="shared" si="81"/>
        <v/>
      </c>
      <c r="U646" s="8" t="str">
        <f t="shared" si="82"/>
        <v/>
      </c>
      <c r="V646" s="28" t="str">
        <f>IF($T646="", "", $T646-SUM($V$11:$V645))</f>
        <v/>
      </c>
      <c r="W646" s="28" t="str">
        <f>IF($U646="", "", $U646-SUM($W$11:$W645))</f>
        <v/>
      </c>
      <c r="X646" s="28" t="str">
        <f t="shared" si="83"/>
        <v/>
      </c>
      <c r="Y646" s="34" t="str">
        <f t="shared" si="88"/>
        <v/>
      </c>
      <c r="Z646" s="35" t="str">
        <f t="shared" si="89"/>
        <v/>
      </c>
      <c r="AA646" s="36" t="str">
        <f t="shared" si="84"/>
        <v/>
      </c>
      <c r="AC646" s="41" t="str">
        <f>IF($B646="", "", IF(OR($B646&lt;'Intro &amp; Setup'!$BM$3, $B646&gt;'Intro &amp; Setup'!$BM$5), "X", ""))</f>
        <v/>
      </c>
      <c r="AE646" s="41" t="str">
        <f t="shared" si="85"/>
        <v/>
      </c>
      <c r="AG646" s="41" t="str">
        <f>IF($F646="", "", IF(COUNTIF('Intro &amp; Setup'!$T$17:$T$26, $F646)=0, "X", ""))</f>
        <v/>
      </c>
      <c r="AI646" s="41" t="str">
        <f t="shared" si="86"/>
        <v/>
      </c>
    </row>
    <row r="647" spans="1:35" x14ac:dyDescent="0.25">
      <c r="A647" s="21"/>
      <c r="B647" s="238"/>
      <c r="C647" s="239"/>
      <c r="D647" s="239"/>
      <c r="E647" s="239"/>
      <c r="F647" s="240"/>
      <c r="G647" s="239"/>
      <c r="H647" s="241"/>
      <c r="I647" s="21"/>
      <c r="L647" s="68" t="str">
        <f t="shared" si="87"/>
        <v/>
      </c>
      <c r="N647" s="71" t="str">
        <f>IF($L647="", "", IFERROR(INDEX('Intro &amp; Setup'!$J$23:$J$32, MATCH($L647, 'Intro &amp; Setup'!$B$23:$B$32, 0)), ""))</f>
        <v/>
      </c>
      <c r="O647" s="71" t="str">
        <f>IF($L647="", "", IFERROR(INDEX('Intro &amp; Setup'!$N$23:$N$32, MATCH($L647, 'Intro &amp; Setup'!$B$23:$B$32, 0)), ""))</f>
        <v/>
      </c>
      <c r="Q647" s="63" t="str">
        <f>IF($H647="", "", SUM($H$11:$H647))</f>
        <v/>
      </c>
      <c r="R647" s="28" t="str">
        <f>IF($L647="", "", SUMIF($L$11:$L647, $L647, $H$11:$H647))</f>
        <v/>
      </c>
      <c r="S647" s="27" t="str">
        <f>IF('Intro &amp; Setup'!$BM$13='Intro &amp; Setup'!$BM$12, $R647, $Q647)</f>
        <v/>
      </c>
      <c r="T647" s="28" t="str">
        <f t="shared" si="81"/>
        <v/>
      </c>
      <c r="U647" s="8" t="str">
        <f t="shared" si="82"/>
        <v/>
      </c>
      <c r="V647" s="28" t="str">
        <f>IF($T647="", "", $T647-SUM($V$11:$V646))</f>
        <v/>
      </c>
      <c r="W647" s="28" t="str">
        <f>IF($U647="", "", $U647-SUM($W$11:$W646))</f>
        <v/>
      </c>
      <c r="X647" s="28" t="str">
        <f t="shared" si="83"/>
        <v/>
      </c>
      <c r="Y647" s="34" t="str">
        <f t="shared" si="88"/>
        <v/>
      </c>
      <c r="Z647" s="35" t="str">
        <f t="shared" si="89"/>
        <v/>
      </c>
      <c r="AA647" s="36" t="str">
        <f t="shared" si="84"/>
        <v/>
      </c>
      <c r="AC647" s="41" t="str">
        <f>IF($B647="", "", IF(OR($B647&lt;'Intro &amp; Setup'!$BM$3, $B647&gt;'Intro &amp; Setup'!$BM$5), "X", ""))</f>
        <v/>
      </c>
      <c r="AE647" s="41" t="str">
        <f t="shared" si="85"/>
        <v/>
      </c>
      <c r="AG647" s="41" t="str">
        <f>IF($F647="", "", IF(COUNTIF('Intro &amp; Setup'!$T$17:$T$26, $F647)=0, "X", ""))</f>
        <v/>
      </c>
      <c r="AI647" s="41" t="str">
        <f t="shared" si="86"/>
        <v/>
      </c>
    </row>
    <row r="648" spans="1:35" x14ac:dyDescent="0.25">
      <c r="A648" s="21"/>
      <c r="B648" s="238"/>
      <c r="C648" s="239"/>
      <c r="D648" s="239"/>
      <c r="E648" s="239"/>
      <c r="F648" s="240"/>
      <c r="G648" s="239"/>
      <c r="H648" s="241"/>
      <c r="I648" s="21"/>
      <c r="L648" s="68" t="str">
        <f t="shared" si="87"/>
        <v/>
      </c>
      <c r="N648" s="71" t="str">
        <f>IF($L648="", "", IFERROR(INDEX('Intro &amp; Setup'!$J$23:$J$32, MATCH($L648, 'Intro &amp; Setup'!$B$23:$B$32, 0)), ""))</f>
        <v/>
      </c>
      <c r="O648" s="71" t="str">
        <f>IF($L648="", "", IFERROR(INDEX('Intro &amp; Setup'!$N$23:$N$32, MATCH($L648, 'Intro &amp; Setup'!$B$23:$B$32, 0)), ""))</f>
        <v/>
      </c>
      <c r="Q648" s="63" t="str">
        <f>IF($H648="", "", SUM($H$11:$H648))</f>
        <v/>
      </c>
      <c r="R648" s="28" t="str">
        <f>IF($L648="", "", SUMIF($L$11:$L648, $L648, $H$11:$H648))</f>
        <v/>
      </c>
      <c r="S648" s="27" t="str">
        <f>IF('Intro &amp; Setup'!$BM$13='Intro &amp; Setup'!$BM$12, $R648, $Q648)</f>
        <v/>
      </c>
      <c r="T648" s="28" t="str">
        <f t="shared" si="81"/>
        <v/>
      </c>
      <c r="U648" s="8" t="str">
        <f t="shared" si="82"/>
        <v/>
      </c>
      <c r="V648" s="28" t="str">
        <f>IF($T648="", "", $T648-SUM($V$11:$V647))</f>
        <v/>
      </c>
      <c r="W648" s="28" t="str">
        <f>IF($U648="", "", $U648-SUM($W$11:$W647))</f>
        <v/>
      </c>
      <c r="X648" s="28" t="str">
        <f t="shared" si="83"/>
        <v/>
      </c>
      <c r="Y648" s="34" t="str">
        <f t="shared" si="88"/>
        <v/>
      </c>
      <c r="Z648" s="35" t="str">
        <f t="shared" si="89"/>
        <v/>
      </c>
      <c r="AA648" s="36" t="str">
        <f t="shared" si="84"/>
        <v/>
      </c>
      <c r="AC648" s="41" t="str">
        <f>IF($B648="", "", IF(OR($B648&lt;'Intro &amp; Setup'!$BM$3, $B648&gt;'Intro &amp; Setup'!$BM$5), "X", ""))</f>
        <v/>
      </c>
      <c r="AE648" s="41" t="str">
        <f t="shared" si="85"/>
        <v/>
      </c>
      <c r="AG648" s="41" t="str">
        <f>IF($F648="", "", IF(COUNTIF('Intro &amp; Setup'!$T$17:$T$26, $F648)=0, "X", ""))</f>
        <v/>
      </c>
      <c r="AI648" s="41" t="str">
        <f t="shared" si="86"/>
        <v/>
      </c>
    </row>
    <row r="649" spans="1:35" x14ac:dyDescent="0.25">
      <c r="A649" s="21"/>
      <c r="B649" s="238"/>
      <c r="C649" s="239"/>
      <c r="D649" s="239"/>
      <c r="E649" s="239"/>
      <c r="F649" s="240"/>
      <c r="G649" s="239"/>
      <c r="H649" s="241"/>
      <c r="I649" s="21"/>
      <c r="L649" s="68" t="str">
        <f t="shared" si="87"/>
        <v/>
      </c>
      <c r="N649" s="71" t="str">
        <f>IF($L649="", "", IFERROR(INDEX('Intro &amp; Setup'!$J$23:$J$32, MATCH($L649, 'Intro &amp; Setup'!$B$23:$B$32, 0)), ""))</f>
        <v/>
      </c>
      <c r="O649" s="71" t="str">
        <f>IF($L649="", "", IFERROR(INDEX('Intro &amp; Setup'!$N$23:$N$32, MATCH($L649, 'Intro &amp; Setup'!$B$23:$B$32, 0)), ""))</f>
        <v/>
      </c>
      <c r="Q649" s="63" t="str">
        <f>IF($H649="", "", SUM($H$11:$H649))</f>
        <v/>
      </c>
      <c r="R649" s="28" t="str">
        <f>IF($L649="", "", SUMIF($L$11:$L649, $L649, $H$11:$H649))</f>
        <v/>
      </c>
      <c r="S649" s="27" t="str">
        <f>IF('Intro &amp; Setup'!$BM$13='Intro &amp; Setup'!$BM$12, $R649, $Q649)</f>
        <v/>
      </c>
      <c r="T649" s="28" t="str">
        <f t="shared" si="81"/>
        <v/>
      </c>
      <c r="U649" s="8" t="str">
        <f t="shared" si="82"/>
        <v/>
      </c>
      <c r="V649" s="28" t="str">
        <f>IF($T649="", "", $T649-SUM($V$11:$V648))</f>
        <v/>
      </c>
      <c r="W649" s="28" t="str">
        <f>IF($U649="", "", $U649-SUM($W$11:$W648))</f>
        <v/>
      </c>
      <c r="X649" s="28" t="str">
        <f t="shared" si="83"/>
        <v/>
      </c>
      <c r="Y649" s="34" t="str">
        <f t="shared" si="88"/>
        <v/>
      </c>
      <c r="Z649" s="35" t="str">
        <f t="shared" si="89"/>
        <v/>
      </c>
      <c r="AA649" s="36" t="str">
        <f t="shared" si="84"/>
        <v/>
      </c>
      <c r="AC649" s="41" t="str">
        <f>IF($B649="", "", IF(OR($B649&lt;'Intro &amp; Setup'!$BM$3, $B649&gt;'Intro &amp; Setup'!$BM$5), "X", ""))</f>
        <v/>
      </c>
      <c r="AE649" s="41" t="str">
        <f t="shared" si="85"/>
        <v/>
      </c>
      <c r="AG649" s="41" t="str">
        <f>IF($F649="", "", IF(COUNTIF('Intro &amp; Setup'!$T$17:$T$26, $F649)=0, "X", ""))</f>
        <v/>
      </c>
      <c r="AI649" s="41" t="str">
        <f t="shared" si="86"/>
        <v/>
      </c>
    </row>
    <row r="650" spans="1:35" x14ac:dyDescent="0.25">
      <c r="A650" s="21"/>
      <c r="B650" s="238"/>
      <c r="C650" s="239"/>
      <c r="D650" s="239"/>
      <c r="E650" s="239"/>
      <c r="F650" s="240"/>
      <c r="G650" s="239"/>
      <c r="H650" s="241"/>
      <c r="I650" s="21"/>
      <c r="L650" s="68" t="str">
        <f t="shared" si="87"/>
        <v/>
      </c>
      <c r="N650" s="71" t="str">
        <f>IF($L650="", "", IFERROR(INDEX('Intro &amp; Setup'!$J$23:$J$32, MATCH($L650, 'Intro &amp; Setup'!$B$23:$B$32, 0)), ""))</f>
        <v/>
      </c>
      <c r="O650" s="71" t="str">
        <f>IF($L650="", "", IFERROR(INDEX('Intro &amp; Setup'!$N$23:$N$32, MATCH($L650, 'Intro &amp; Setup'!$B$23:$B$32, 0)), ""))</f>
        <v/>
      </c>
      <c r="Q650" s="63" t="str">
        <f>IF($H650="", "", SUM($H$11:$H650))</f>
        <v/>
      </c>
      <c r="R650" s="28" t="str">
        <f>IF($L650="", "", SUMIF($L$11:$L650, $L650, $H$11:$H650))</f>
        <v/>
      </c>
      <c r="S650" s="27" t="str">
        <f>IF('Intro &amp; Setup'!$BM$13='Intro &amp; Setup'!$BM$12, $R650, $Q650)</f>
        <v/>
      </c>
      <c r="T650" s="28" t="str">
        <f t="shared" si="81"/>
        <v/>
      </c>
      <c r="U650" s="8" t="str">
        <f t="shared" si="82"/>
        <v/>
      </c>
      <c r="V650" s="28" t="str">
        <f>IF($T650="", "", $T650-SUM($V$11:$V649))</f>
        <v/>
      </c>
      <c r="W650" s="28" t="str">
        <f>IF($U650="", "", $U650-SUM($W$11:$W649))</f>
        <v/>
      </c>
      <c r="X650" s="28" t="str">
        <f t="shared" si="83"/>
        <v/>
      </c>
      <c r="Y650" s="34" t="str">
        <f t="shared" si="88"/>
        <v/>
      </c>
      <c r="Z650" s="35" t="str">
        <f t="shared" si="89"/>
        <v/>
      </c>
      <c r="AA650" s="36" t="str">
        <f t="shared" si="84"/>
        <v/>
      </c>
      <c r="AC650" s="41" t="str">
        <f>IF($B650="", "", IF(OR($B650&lt;'Intro &amp; Setup'!$BM$3, $B650&gt;'Intro &amp; Setup'!$BM$5), "X", ""))</f>
        <v/>
      </c>
      <c r="AE650" s="41" t="str">
        <f t="shared" si="85"/>
        <v/>
      </c>
      <c r="AG650" s="41" t="str">
        <f>IF($F650="", "", IF(COUNTIF('Intro &amp; Setup'!$T$17:$T$26, $F650)=0, "X", ""))</f>
        <v/>
      </c>
      <c r="AI650" s="41" t="str">
        <f t="shared" si="86"/>
        <v/>
      </c>
    </row>
    <row r="651" spans="1:35" x14ac:dyDescent="0.25">
      <c r="A651" s="21"/>
      <c r="B651" s="238"/>
      <c r="C651" s="239"/>
      <c r="D651" s="239"/>
      <c r="E651" s="239"/>
      <c r="F651" s="240"/>
      <c r="G651" s="239"/>
      <c r="H651" s="241"/>
      <c r="I651" s="21"/>
      <c r="L651" s="68" t="str">
        <f t="shared" si="87"/>
        <v/>
      </c>
      <c r="N651" s="71" t="str">
        <f>IF($L651="", "", IFERROR(INDEX('Intro &amp; Setup'!$J$23:$J$32, MATCH($L651, 'Intro &amp; Setup'!$B$23:$B$32, 0)), ""))</f>
        <v/>
      </c>
      <c r="O651" s="71" t="str">
        <f>IF($L651="", "", IFERROR(INDEX('Intro &amp; Setup'!$N$23:$N$32, MATCH($L651, 'Intro &amp; Setup'!$B$23:$B$32, 0)), ""))</f>
        <v/>
      </c>
      <c r="Q651" s="63" t="str">
        <f>IF($H651="", "", SUM($H$11:$H651))</f>
        <v/>
      </c>
      <c r="R651" s="28" t="str">
        <f>IF($L651="", "", SUMIF($L$11:$L651, $L651, $H$11:$H651))</f>
        <v/>
      </c>
      <c r="S651" s="27" t="str">
        <f>IF('Intro &amp; Setup'!$BM$13='Intro &amp; Setup'!$BM$12, $R651, $Q651)</f>
        <v/>
      </c>
      <c r="T651" s="28" t="str">
        <f t="shared" ref="T651:T714" si="90">IF($S651="", "", IF($S651&lt;=$T$4, $S651, $T$4))</f>
        <v/>
      </c>
      <c r="U651" s="8" t="str">
        <f t="shared" ref="U651:U714" si="91">IF($S651="", "", IF($S651&lt;=$T$4, 0, $S651-$T$4))</f>
        <v/>
      </c>
      <c r="V651" s="28" t="str">
        <f>IF($T651="", "", $T651-SUM($V$11:$V650))</f>
        <v/>
      </c>
      <c r="W651" s="28" t="str">
        <f>IF($U651="", "", $U651-SUM($W$11:$W650))</f>
        <v/>
      </c>
      <c r="X651" s="28" t="str">
        <f t="shared" ref="X651:X714" si="92">IF($H651="", "", SUM($V651:$W651))</f>
        <v/>
      </c>
      <c r="Y651" s="34" t="str">
        <f t="shared" si="88"/>
        <v/>
      </c>
      <c r="Z651" s="35" t="str">
        <f t="shared" si="89"/>
        <v/>
      </c>
      <c r="AA651" s="36" t="str">
        <f t="shared" ref="AA651:AA714" si="93">IF($H651="", "", SUM($Y651:$Z651))</f>
        <v/>
      </c>
      <c r="AC651" s="41" t="str">
        <f>IF($B651="", "", IF(OR($B651&lt;'Intro &amp; Setup'!$BM$3, $B651&gt;'Intro &amp; Setup'!$BM$5), "X", ""))</f>
        <v/>
      </c>
      <c r="AE651" s="41" t="str">
        <f t="shared" ref="AE651:AE714" si="94">IF(B651="", "", TEXT(B651, "mmm yyyy"))</f>
        <v/>
      </c>
      <c r="AG651" s="41" t="str">
        <f>IF($F651="", "", IF(COUNTIF('Intro &amp; Setup'!$T$17:$T$26, $F651)=0, "X", ""))</f>
        <v/>
      </c>
      <c r="AI651" s="41" t="str">
        <f t="shared" ref="AI651:AI714" si="95">IF($B651="", "", IF(AND(NOT($AE651=""), $F651=""), _xlfn.CONCAT($AE651, " - ", $AI$9), _xlfn.CONCAT($AE651, " - ", $F651)))</f>
        <v/>
      </c>
    </row>
    <row r="652" spans="1:35" x14ac:dyDescent="0.25">
      <c r="A652" s="21"/>
      <c r="B652" s="238"/>
      <c r="C652" s="239"/>
      <c r="D652" s="239"/>
      <c r="E652" s="239"/>
      <c r="F652" s="240"/>
      <c r="G652" s="239"/>
      <c r="H652" s="241"/>
      <c r="I652" s="21"/>
      <c r="L652" s="68" t="str">
        <f t="shared" ref="L652:L715" si="96">IF($H652="", "", IF($E652="", IF($E$3="", "", $E$3), $E652))</f>
        <v/>
      </c>
      <c r="N652" s="71" t="str">
        <f>IF($L652="", "", IFERROR(INDEX('Intro &amp; Setup'!$J$23:$J$32, MATCH($L652, 'Intro &amp; Setup'!$B$23:$B$32, 0)), ""))</f>
        <v/>
      </c>
      <c r="O652" s="71" t="str">
        <f>IF($L652="", "", IFERROR(INDEX('Intro &amp; Setup'!$N$23:$N$32, MATCH($L652, 'Intro &amp; Setup'!$B$23:$B$32, 0)), ""))</f>
        <v/>
      </c>
      <c r="Q652" s="63" t="str">
        <f>IF($H652="", "", SUM($H$11:$H652))</f>
        <v/>
      </c>
      <c r="R652" s="28" t="str">
        <f>IF($L652="", "", SUMIF($L$11:$L652, $L652, $H$11:$H652))</f>
        <v/>
      </c>
      <c r="S652" s="27" t="str">
        <f>IF('Intro &amp; Setup'!$BM$13='Intro &amp; Setup'!$BM$12, $R652, $Q652)</f>
        <v/>
      </c>
      <c r="T652" s="28" t="str">
        <f t="shared" si="90"/>
        <v/>
      </c>
      <c r="U652" s="8" t="str">
        <f t="shared" si="91"/>
        <v/>
      </c>
      <c r="V652" s="28" t="str">
        <f>IF($T652="", "", $T652-SUM($V$11:$V651))</f>
        <v/>
      </c>
      <c r="W652" s="28" t="str">
        <f>IF($U652="", "", $U652-SUM($W$11:$W651))</f>
        <v/>
      </c>
      <c r="X652" s="28" t="str">
        <f t="shared" si="92"/>
        <v/>
      </c>
      <c r="Y652" s="34" t="str">
        <f t="shared" ref="Y652:Y715" si="97">IF($H652="", "", $V652*$N652)</f>
        <v/>
      </c>
      <c r="Z652" s="35" t="str">
        <f t="shared" ref="Z652:Z715" si="98">IF($H652="", "", $W652*$O652)</f>
        <v/>
      </c>
      <c r="AA652" s="36" t="str">
        <f t="shared" si="93"/>
        <v/>
      </c>
      <c r="AC652" s="41" t="str">
        <f>IF($B652="", "", IF(OR($B652&lt;'Intro &amp; Setup'!$BM$3, $B652&gt;'Intro &amp; Setup'!$BM$5), "X", ""))</f>
        <v/>
      </c>
      <c r="AE652" s="41" t="str">
        <f t="shared" si="94"/>
        <v/>
      </c>
      <c r="AG652" s="41" t="str">
        <f>IF($F652="", "", IF(COUNTIF('Intro &amp; Setup'!$T$17:$T$26, $F652)=0, "X", ""))</f>
        <v/>
      </c>
      <c r="AI652" s="41" t="str">
        <f t="shared" si="95"/>
        <v/>
      </c>
    </row>
    <row r="653" spans="1:35" x14ac:dyDescent="0.25">
      <c r="A653" s="21"/>
      <c r="B653" s="238"/>
      <c r="C653" s="239"/>
      <c r="D653" s="239"/>
      <c r="E653" s="239"/>
      <c r="F653" s="240"/>
      <c r="G653" s="239"/>
      <c r="H653" s="241"/>
      <c r="I653" s="21"/>
      <c r="L653" s="68" t="str">
        <f t="shared" si="96"/>
        <v/>
      </c>
      <c r="N653" s="71" t="str">
        <f>IF($L653="", "", IFERROR(INDEX('Intro &amp; Setup'!$J$23:$J$32, MATCH($L653, 'Intro &amp; Setup'!$B$23:$B$32, 0)), ""))</f>
        <v/>
      </c>
      <c r="O653" s="71" t="str">
        <f>IF($L653="", "", IFERROR(INDEX('Intro &amp; Setup'!$N$23:$N$32, MATCH($L653, 'Intro &amp; Setup'!$B$23:$B$32, 0)), ""))</f>
        <v/>
      </c>
      <c r="Q653" s="63" t="str">
        <f>IF($H653="", "", SUM($H$11:$H653))</f>
        <v/>
      </c>
      <c r="R653" s="28" t="str">
        <f>IF($L653="", "", SUMIF($L$11:$L653, $L653, $H$11:$H653))</f>
        <v/>
      </c>
      <c r="S653" s="27" t="str">
        <f>IF('Intro &amp; Setup'!$BM$13='Intro &amp; Setup'!$BM$12, $R653, $Q653)</f>
        <v/>
      </c>
      <c r="T653" s="28" t="str">
        <f t="shared" si="90"/>
        <v/>
      </c>
      <c r="U653" s="8" t="str">
        <f t="shared" si="91"/>
        <v/>
      </c>
      <c r="V653" s="28" t="str">
        <f>IF($T653="", "", $T653-SUM($V$11:$V652))</f>
        <v/>
      </c>
      <c r="W653" s="28" t="str">
        <f>IF($U653="", "", $U653-SUM($W$11:$W652))</f>
        <v/>
      </c>
      <c r="X653" s="28" t="str">
        <f t="shared" si="92"/>
        <v/>
      </c>
      <c r="Y653" s="34" t="str">
        <f t="shared" si="97"/>
        <v/>
      </c>
      <c r="Z653" s="35" t="str">
        <f t="shared" si="98"/>
        <v/>
      </c>
      <c r="AA653" s="36" t="str">
        <f t="shared" si="93"/>
        <v/>
      </c>
      <c r="AC653" s="41" t="str">
        <f>IF($B653="", "", IF(OR($B653&lt;'Intro &amp; Setup'!$BM$3, $B653&gt;'Intro &amp; Setup'!$BM$5), "X", ""))</f>
        <v/>
      </c>
      <c r="AE653" s="41" t="str">
        <f t="shared" si="94"/>
        <v/>
      </c>
      <c r="AG653" s="41" t="str">
        <f>IF($F653="", "", IF(COUNTIF('Intro &amp; Setup'!$T$17:$T$26, $F653)=0, "X", ""))</f>
        <v/>
      </c>
      <c r="AI653" s="41" t="str">
        <f t="shared" si="95"/>
        <v/>
      </c>
    </row>
    <row r="654" spans="1:35" x14ac:dyDescent="0.25">
      <c r="A654" s="21"/>
      <c r="B654" s="238"/>
      <c r="C654" s="239"/>
      <c r="D654" s="239"/>
      <c r="E654" s="239"/>
      <c r="F654" s="240"/>
      <c r="G654" s="239"/>
      <c r="H654" s="241"/>
      <c r="I654" s="21"/>
      <c r="L654" s="68" t="str">
        <f t="shared" si="96"/>
        <v/>
      </c>
      <c r="N654" s="71" t="str">
        <f>IF($L654="", "", IFERROR(INDEX('Intro &amp; Setup'!$J$23:$J$32, MATCH($L654, 'Intro &amp; Setup'!$B$23:$B$32, 0)), ""))</f>
        <v/>
      </c>
      <c r="O654" s="71" t="str">
        <f>IF($L654="", "", IFERROR(INDEX('Intro &amp; Setup'!$N$23:$N$32, MATCH($L654, 'Intro &amp; Setup'!$B$23:$B$32, 0)), ""))</f>
        <v/>
      </c>
      <c r="Q654" s="63" t="str">
        <f>IF($H654="", "", SUM($H$11:$H654))</f>
        <v/>
      </c>
      <c r="R654" s="28" t="str">
        <f>IF($L654="", "", SUMIF($L$11:$L654, $L654, $H$11:$H654))</f>
        <v/>
      </c>
      <c r="S654" s="27" t="str">
        <f>IF('Intro &amp; Setup'!$BM$13='Intro &amp; Setup'!$BM$12, $R654, $Q654)</f>
        <v/>
      </c>
      <c r="T654" s="28" t="str">
        <f t="shared" si="90"/>
        <v/>
      </c>
      <c r="U654" s="8" t="str">
        <f t="shared" si="91"/>
        <v/>
      </c>
      <c r="V654" s="28" t="str">
        <f>IF($T654="", "", $T654-SUM($V$11:$V653))</f>
        <v/>
      </c>
      <c r="W654" s="28" t="str">
        <f>IF($U654="", "", $U654-SUM($W$11:$W653))</f>
        <v/>
      </c>
      <c r="X654" s="28" t="str">
        <f t="shared" si="92"/>
        <v/>
      </c>
      <c r="Y654" s="34" t="str">
        <f t="shared" si="97"/>
        <v/>
      </c>
      <c r="Z654" s="35" t="str">
        <f t="shared" si="98"/>
        <v/>
      </c>
      <c r="AA654" s="36" t="str">
        <f t="shared" si="93"/>
        <v/>
      </c>
      <c r="AC654" s="41" t="str">
        <f>IF($B654="", "", IF(OR($B654&lt;'Intro &amp; Setup'!$BM$3, $B654&gt;'Intro &amp; Setup'!$BM$5), "X", ""))</f>
        <v/>
      </c>
      <c r="AE654" s="41" t="str">
        <f t="shared" si="94"/>
        <v/>
      </c>
      <c r="AG654" s="41" t="str">
        <f>IF($F654="", "", IF(COUNTIF('Intro &amp; Setup'!$T$17:$T$26, $F654)=0, "X", ""))</f>
        <v/>
      </c>
      <c r="AI654" s="41" t="str">
        <f t="shared" si="95"/>
        <v/>
      </c>
    </row>
    <row r="655" spans="1:35" x14ac:dyDescent="0.25">
      <c r="A655" s="21"/>
      <c r="B655" s="238"/>
      <c r="C655" s="239"/>
      <c r="D655" s="239"/>
      <c r="E655" s="239"/>
      <c r="F655" s="240"/>
      <c r="G655" s="239"/>
      <c r="H655" s="241"/>
      <c r="I655" s="21"/>
      <c r="L655" s="68" t="str">
        <f t="shared" si="96"/>
        <v/>
      </c>
      <c r="N655" s="71" t="str">
        <f>IF($L655="", "", IFERROR(INDEX('Intro &amp; Setup'!$J$23:$J$32, MATCH($L655, 'Intro &amp; Setup'!$B$23:$B$32, 0)), ""))</f>
        <v/>
      </c>
      <c r="O655" s="71" t="str">
        <f>IF($L655="", "", IFERROR(INDEX('Intro &amp; Setup'!$N$23:$N$32, MATCH($L655, 'Intro &amp; Setup'!$B$23:$B$32, 0)), ""))</f>
        <v/>
      </c>
      <c r="Q655" s="63" t="str">
        <f>IF($H655="", "", SUM($H$11:$H655))</f>
        <v/>
      </c>
      <c r="R655" s="28" t="str">
        <f>IF($L655="", "", SUMIF($L$11:$L655, $L655, $H$11:$H655))</f>
        <v/>
      </c>
      <c r="S655" s="27" t="str">
        <f>IF('Intro &amp; Setup'!$BM$13='Intro &amp; Setup'!$BM$12, $R655, $Q655)</f>
        <v/>
      </c>
      <c r="T655" s="28" t="str">
        <f t="shared" si="90"/>
        <v/>
      </c>
      <c r="U655" s="8" t="str">
        <f t="shared" si="91"/>
        <v/>
      </c>
      <c r="V655" s="28" t="str">
        <f>IF($T655="", "", $T655-SUM($V$11:$V654))</f>
        <v/>
      </c>
      <c r="W655" s="28" t="str">
        <f>IF($U655="", "", $U655-SUM($W$11:$W654))</f>
        <v/>
      </c>
      <c r="X655" s="28" t="str">
        <f t="shared" si="92"/>
        <v/>
      </c>
      <c r="Y655" s="34" t="str">
        <f t="shared" si="97"/>
        <v/>
      </c>
      <c r="Z655" s="35" t="str">
        <f t="shared" si="98"/>
        <v/>
      </c>
      <c r="AA655" s="36" t="str">
        <f t="shared" si="93"/>
        <v/>
      </c>
      <c r="AC655" s="41" t="str">
        <f>IF($B655="", "", IF(OR($B655&lt;'Intro &amp; Setup'!$BM$3, $B655&gt;'Intro &amp; Setup'!$BM$5), "X", ""))</f>
        <v/>
      </c>
      <c r="AE655" s="41" t="str">
        <f t="shared" si="94"/>
        <v/>
      </c>
      <c r="AG655" s="41" t="str">
        <f>IF($F655="", "", IF(COUNTIF('Intro &amp; Setup'!$T$17:$T$26, $F655)=0, "X", ""))</f>
        <v/>
      </c>
      <c r="AI655" s="41" t="str">
        <f t="shared" si="95"/>
        <v/>
      </c>
    </row>
    <row r="656" spans="1:35" x14ac:dyDescent="0.25">
      <c r="A656" s="21"/>
      <c r="B656" s="238"/>
      <c r="C656" s="239"/>
      <c r="D656" s="239"/>
      <c r="E656" s="239"/>
      <c r="F656" s="240"/>
      <c r="G656" s="239"/>
      <c r="H656" s="241"/>
      <c r="I656" s="21"/>
      <c r="L656" s="68" t="str">
        <f t="shared" si="96"/>
        <v/>
      </c>
      <c r="N656" s="71" t="str">
        <f>IF($L656="", "", IFERROR(INDEX('Intro &amp; Setup'!$J$23:$J$32, MATCH($L656, 'Intro &amp; Setup'!$B$23:$B$32, 0)), ""))</f>
        <v/>
      </c>
      <c r="O656" s="71" t="str">
        <f>IF($L656="", "", IFERROR(INDEX('Intro &amp; Setup'!$N$23:$N$32, MATCH($L656, 'Intro &amp; Setup'!$B$23:$B$32, 0)), ""))</f>
        <v/>
      </c>
      <c r="Q656" s="63" t="str">
        <f>IF($H656="", "", SUM($H$11:$H656))</f>
        <v/>
      </c>
      <c r="R656" s="28" t="str">
        <f>IF($L656="", "", SUMIF($L$11:$L656, $L656, $H$11:$H656))</f>
        <v/>
      </c>
      <c r="S656" s="27" t="str">
        <f>IF('Intro &amp; Setup'!$BM$13='Intro &amp; Setup'!$BM$12, $R656, $Q656)</f>
        <v/>
      </c>
      <c r="T656" s="28" t="str">
        <f t="shared" si="90"/>
        <v/>
      </c>
      <c r="U656" s="8" t="str">
        <f t="shared" si="91"/>
        <v/>
      </c>
      <c r="V656" s="28" t="str">
        <f>IF($T656="", "", $T656-SUM($V$11:$V655))</f>
        <v/>
      </c>
      <c r="W656" s="28" t="str">
        <f>IF($U656="", "", $U656-SUM($W$11:$W655))</f>
        <v/>
      </c>
      <c r="X656" s="28" t="str">
        <f t="shared" si="92"/>
        <v/>
      </c>
      <c r="Y656" s="34" t="str">
        <f t="shared" si="97"/>
        <v/>
      </c>
      <c r="Z656" s="35" t="str">
        <f t="shared" si="98"/>
        <v/>
      </c>
      <c r="AA656" s="36" t="str">
        <f t="shared" si="93"/>
        <v/>
      </c>
      <c r="AC656" s="41" t="str">
        <f>IF($B656="", "", IF(OR($B656&lt;'Intro &amp; Setup'!$BM$3, $B656&gt;'Intro &amp; Setup'!$BM$5), "X", ""))</f>
        <v/>
      </c>
      <c r="AE656" s="41" t="str">
        <f t="shared" si="94"/>
        <v/>
      </c>
      <c r="AG656" s="41" t="str">
        <f>IF($F656="", "", IF(COUNTIF('Intro &amp; Setup'!$T$17:$T$26, $F656)=0, "X", ""))</f>
        <v/>
      </c>
      <c r="AI656" s="41" t="str">
        <f t="shared" si="95"/>
        <v/>
      </c>
    </row>
    <row r="657" spans="1:35" x14ac:dyDescent="0.25">
      <c r="A657" s="21"/>
      <c r="B657" s="238"/>
      <c r="C657" s="239"/>
      <c r="D657" s="239"/>
      <c r="E657" s="239"/>
      <c r="F657" s="240"/>
      <c r="G657" s="239"/>
      <c r="H657" s="241"/>
      <c r="I657" s="21"/>
      <c r="L657" s="68" t="str">
        <f t="shared" si="96"/>
        <v/>
      </c>
      <c r="N657" s="71" t="str">
        <f>IF($L657="", "", IFERROR(INDEX('Intro &amp; Setup'!$J$23:$J$32, MATCH($L657, 'Intro &amp; Setup'!$B$23:$B$32, 0)), ""))</f>
        <v/>
      </c>
      <c r="O657" s="71" t="str">
        <f>IF($L657="", "", IFERROR(INDEX('Intro &amp; Setup'!$N$23:$N$32, MATCH($L657, 'Intro &amp; Setup'!$B$23:$B$32, 0)), ""))</f>
        <v/>
      </c>
      <c r="Q657" s="63" t="str">
        <f>IF($H657="", "", SUM($H$11:$H657))</f>
        <v/>
      </c>
      <c r="R657" s="28" t="str">
        <f>IF($L657="", "", SUMIF($L$11:$L657, $L657, $H$11:$H657))</f>
        <v/>
      </c>
      <c r="S657" s="27" t="str">
        <f>IF('Intro &amp; Setup'!$BM$13='Intro &amp; Setup'!$BM$12, $R657, $Q657)</f>
        <v/>
      </c>
      <c r="T657" s="28" t="str">
        <f t="shared" si="90"/>
        <v/>
      </c>
      <c r="U657" s="8" t="str">
        <f t="shared" si="91"/>
        <v/>
      </c>
      <c r="V657" s="28" t="str">
        <f>IF($T657="", "", $T657-SUM($V$11:$V656))</f>
        <v/>
      </c>
      <c r="W657" s="28" t="str">
        <f>IF($U657="", "", $U657-SUM($W$11:$W656))</f>
        <v/>
      </c>
      <c r="X657" s="28" t="str">
        <f t="shared" si="92"/>
        <v/>
      </c>
      <c r="Y657" s="34" t="str">
        <f t="shared" si="97"/>
        <v/>
      </c>
      <c r="Z657" s="35" t="str">
        <f t="shared" si="98"/>
        <v/>
      </c>
      <c r="AA657" s="36" t="str">
        <f t="shared" si="93"/>
        <v/>
      </c>
      <c r="AC657" s="41" t="str">
        <f>IF($B657="", "", IF(OR($B657&lt;'Intro &amp; Setup'!$BM$3, $B657&gt;'Intro &amp; Setup'!$BM$5), "X", ""))</f>
        <v/>
      </c>
      <c r="AE657" s="41" t="str">
        <f t="shared" si="94"/>
        <v/>
      </c>
      <c r="AG657" s="41" t="str">
        <f>IF($F657="", "", IF(COUNTIF('Intro &amp; Setup'!$T$17:$T$26, $F657)=0, "X", ""))</f>
        <v/>
      </c>
      <c r="AI657" s="41" t="str">
        <f t="shared" si="95"/>
        <v/>
      </c>
    </row>
    <row r="658" spans="1:35" x14ac:dyDescent="0.25">
      <c r="A658" s="21"/>
      <c r="B658" s="238"/>
      <c r="C658" s="239"/>
      <c r="D658" s="239"/>
      <c r="E658" s="239"/>
      <c r="F658" s="240"/>
      <c r="G658" s="239"/>
      <c r="H658" s="241"/>
      <c r="I658" s="21"/>
      <c r="L658" s="68" t="str">
        <f t="shared" si="96"/>
        <v/>
      </c>
      <c r="N658" s="71" t="str">
        <f>IF($L658="", "", IFERROR(INDEX('Intro &amp; Setup'!$J$23:$J$32, MATCH($L658, 'Intro &amp; Setup'!$B$23:$B$32, 0)), ""))</f>
        <v/>
      </c>
      <c r="O658" s="71" t="str">
        <f>IF($L658="", "", IFERROR(INDEX('Intro &amp; Setup'!$N$23:$N$32, MATCH($L658, 'Intro &amp; Setup'!$B$23:$B$32, 0)), ""))</f>
        <v/>
      </c>
      <c r="Q658" s="63" t="str">
        <f>IF($H658="", "", SUM($H$11:$H658))</f>
        <v/>
      </c>
      <c r="R658" s="28" t="str">
        <f>IF($L658="", "", SUMIF($L$11:$L658, $L658, $H$11:$H658))</f>
        <v/>
      </c>
      <c r="S658" s="27" t="str">
        <f>IF('Intro &amp; Setup'!$BM$13='Intro &amp; Setup'!$BM$12, $R658, $Q658)</f>
        <v/>
      </c>
      <c r="T658" s="28" t="str">
        <f t="shared" si="90"/>
        <v/>
      </c>
      <c r="U658" s="8" t="str">
        <f t="shared" si="91"/>
        <v/>
      </c>
      <c r="V658" s="28" t="str">
        <f>IF($T658="", "", $T658-SUM($V$11:$V657))</f>
        <v/>
      </c>
      <c r="W658" s="28" t="str">
        <f>IF($U658="", "", $U658-SUM($W$11:$W657))</f>
        <v/>
      </c>
      <c r="X658" s="28" t="str">
        <f t="shared" si="92"/>
        <v/>
      </c>
      <c r="Y658" s="34" t="str">
        <f t="shared" si="97"/>
        <v/>
      </c>
      <c r="Z658" s="35" t="str">
        <f t="shared" si="98"/>
        <v/>
      </c>
      <c r="AA658" s="36" t="str">
        <f t="shared" si="93"/>
        <v/>
      </c>
      <c r="AC658" s="41" t="str">
        <f>IF($B658="", "", IF(OR($B658&lt;'Intro &amp; Setup'!$BM$3, $B658&gt;'Intro &amp; Setup'!$BM$5), "X", ""))</f>
        <v/>
      </c>
      <c r="AE658" s="41" t="str">
        <f t="shared" si="94"/>
        <v/>
      </c>
      <c r="AG658" s="41" t="str">
        <f>IF($F658="", "", IF(COUNTIF('Intro &amp; Setup'!$T$17:$T$26, $F658)=0, "X", ""))</f>
        <v/>
      </c>
      <c r="AI658" s="41" t="str">
        <f t="shared" si="95"/>
        <v/>
      </c>
    </row>
    <row r="659" spans="1:35" x14ac:dyDescent="0.25">
      <c r="A659" s="21"/>
      <c r="B659" s="238"/>
      <c r="C659" s="239"/>
      <c r="D659" s="239"/>
      <c r="E659" s="239"/>
      <c r="F659" s="240"/>
      <c r="G659" s="239"/>
      <c r="H659" s="241"/>
      <c r="I659" s="21"/>
      <c r="L659" s="68" t="str">
        <f t="shared" si="96"/>
        <v/>
      </c>
      <c r="N659" s="71" t="str">
        <f>IF($L659="", "", IFERROR(INDEX('Intro &amp; Setup'!$J$23:$J$32, MATCH($L659, 'Intro &amp; Setup'!$B$23:$B$32, 0)), ""))</f>
        <v/>
      </c>
      <c r="O659" s="71" t="str">
        <f>IF($L659="", "", IFERROR(INDEX('Intro &amp; Setup'!$N$23:$N$32, MATCH($L659, 'Intro &amp; Setup'!$B$23:$B$32, 0)), ""))</f>
        <v/>
      </c>
      <c r="Q659" s="63" t="str">
        <f>IF($H659="", "", SUM($H$11:$H659))</f>
        <v/>
      </c>
      <c r="R659" s="28" t="str">
        <f>IF($L659="", "", SUMIF($L$11:$L659, $L659, $H$11:$H659))</f>
        <v/>
      </c>
      <c r="S659" s="27" t="str">
        <f>IF('Intro &amp; Setup'!$BM$13='Intro &amp; Setup'!$BM$12, $R659, $Q659)</f>
        <v/>
      </c>
      <c r="T659" s="28" t="str">
        <f t="shared" si="90"/>
        <v/>
      </c>
      <c r="U659" s="8" t="str">
        <f t="shared" si="91"/>
        <v/>
      </c>
      <c r="V659" s="28" t="str">
        <f>IF($T659="", "", $T659-SUM($V$11:$V658))</f>
        <v/>
      </c>
      <c r="W659" s="28" t="str">
        <f>IF($U659="", "", $U659-SUM($W$11:$W658))</f>
        <v/>
      </c>
      <c r="X659" s="28" t="str">
        <f t="shared" si="92"/>
        <v/>
      </c>
      <c r="Y659" s="34" t="str">
        <f t="shared" si="97"/>
        <v/>
      </c>
      <c r="Z659" s="35" t="str">
        <f t="shared" si="98"/>
        <v/>
      </c>
      <c r="AA659" s="36" t="str">
        <f t="shared" si="93"/>
        <v/>
      </c>
      <c r="AC659" s="41" t="str">
        <f>IF($B659="", "", IF(OR($B659&lt;'Intro &amp; Setup'!$BM$3, $B659&gt;'Intro &amp; Setup'!$BM$5), "X", ""))</f>
        <v/>
      </c>
      <c r="AE659" s="41" t="str">
        <f t="shared" si="94"/>
        <v/>
      </c>
      <c r="AG659" s="41" t="str">
        <f>IF($F659="", "", IF(COUNTIF('Intro &amp; Setup'!$T$17:$T$26, $F659)=0, "X", ""))</f>
        <v/>
      </c>
      <c r="AI659" s="41" t="str">
        <f t="shared" si="95"/>
        <v/>
      </c>
    </row>
    <row r="660" spans="1:35" x14ac:dyDescent="0.25">
      <c r="A660" s="21"/>
      <c r="B660" s="238"/>
      <c r="C660" s="239"/>
      <c r="D660" s="239"/>
      <c r="E660" s="239"/>
      <c r="F660" s="240"/>
      <c r="G660" s="239"/>
      <c r="H660" s="241"/>
      <c r="I660" s="21"/>
      <c r="L660" s="68" t="str">
        <f t="shared" si="96"/>
        <v/>
      </c>
      <c r="N660" s="71" t="str">
        <f>IF($L660="", "", IFERROR(INDEX('Intro &amp; Setup'!$J$23:$J$32, MATCH($L660, 'Intro &amp; Setup'!$B$23:$B$32, 0)), ""))</f>
        <v/>
      </c>
      <c r="O660" s="71" t="str">
        <f>IF($L660="", "", IFERROR(INDEX('Intro &amp; Setup'!$N$23:$N$32, MATCH($L660, 'Intro &amp; Setup'!$B$23:$B$32, 0)), ""))</f>
        <v/>
      </c>
      <c r="Q660" s="63" t="str">
        <f>IF($H660="", "", SUM($H$11:$H660))</f>
        <v/>
      </c>
      <c r="R660" s="28" t="str">
        <f>IF($L660="", "", SUMIF($L$11:$L660, $L660, $H$11:$H660))</f>
        <v/>
      </c>
      <c r="S660" s="27" t="str">
        <f>IF('Intro &amp; Setup'!$BM$13='Intro &amp; Setup'!$BM$12, $R660, $Q660)</f>
        <v/>
      </c>
      <c r="T660" s="28" t="str">
        <f t="shared" si="90"/>
        <v/>
      </c>
      <c r="U660" s="8" t="str">
        <f t="shared" si="91"/>
        <v/>
      </c>
      <c r="V660" s="28" t="str">
        <f>IF($T660="", "", $T660-SUM($V$11:$V659))</f>
        <v/>
      </c>
      <c r="W660" s="28" t="str">
        <f>IF($U660="", "", $U660-SUM($W$11:$W659))</f>
        <v/>
      </c>
      <c r="X660" s="28" t="str">
        <f t="shared" si="92"/>
        <v/>
      </c>
      <c r="Y660" s="34" t="str">
        <f t="shared" si="97"/>
        <v/>
      </c>
      <c r="Z660" s="35" t="str">
        <f t="shared" si="98"/>
        <v/>
      </c>
      <c r="AA660" s="36" t="str">
        <f t="shared" si="93"/>
        <v/>
      </c>
      <c r="AC660" s="41" t="str">
        <f>IF($B660="", "", IF(OR($B660&lt;'Intro &amp; Setup'!$BM$3, $B660&gt;'Intro &amp; Setup'!$BM$5), "X", ""))</f>
        <v/>
      </c>
      <c r="AE660" s="41" t="str">
        <f t="shared" si="94"/>
        <v/>
      </c>
      <c r="AG660" s="41" t="str">
        <f>IF($F660="", "", IF(COUNTIF('Intro &amp; Setup'!$T$17:$T$26, $F660)=0, "X", ""))</f>
        <v/>
      </c>
      <c r="AI660" s="41" t="str">
        <f t="shared" si="95"/>
        <v/>
      </c>
    </row>
    <row r="661" spans="1:35" x14ac:dyDescent="0.25">
      <c r="A661" s="21"/>
      <c r="B661" s="238"/>
      <c r="C661" s="239"/>
      <c r="D661" s="239"/>
      <c r="E661" s="239"/>
      <c r="F661" s="240"/>
      <c r="G661" s="239"/>
      <c r="H661" s="241"/>
      <c r="I661" s="21"/>
      <c r="L661" s="68" t="str">
        <f t="shared" si="96"/>
        <v/>
      </c>
      <c r="N661" s="71" t="str">
        <f>IF($L661="", "", IFERROR(INDEX('Intro &amp; Setup'!$J$23:$J$32, MATCH($L661, 'Intro &amp; Setup'!$B$23:$B$32, 0)), ""))</f>
        <v/>
      </c>
      <c r="O661" s="71" t="str">
        <f>IF($L661="", "", IFERROR(INDEX('Intro &amp; Setup'!$N$23:$N$32, MATCH($L661, 'Intro &amp; Setup'!$B$23:$B$32, 0)), ""))</f>
        <v/>
      </c>
      <c r="Q661" s="63" t="str">
        <f>IF($H661="", "", SUM($H$11:$H661))</f>
        <v/>
      </c>
      <c r="R661" s="28" t="str">
        <f>IF($L661="", "", SUMIF($L$11:$L661, $L661, $H$11:$H661))</f>
        <v/>
      </c>
      <c r="S661" s="27" t="str">
        <f>IF('Intro &amp; Setup'!$BM$13='Intro &amp; Setup'!$BM$12, $R661, $Q661)</f>
        <v/>
      </c>
      <c r="T661" s="28" t="str">
        <f t="shared" si="90"/>
        <v/>
      </c>
      <c r="U661" s="8" t="str">
        <f t="shared" si="91"/>
        <v/>
      </c>
      <c r="V661" s="28" t="str">
        <f>IF($T661="", "", $T661-SUM($V$11:$V660))</f>
        <v/>
      </c>
      <c r="W661" s="28" t="str">
        <f>IF($U661="", "", $U661-SUM($W$11:$W660))</f>
        <v/>
      </c>
      <c r="X661" s="28" t="str">
        <f t="shared" si="92"/>
        <v/>
      </c>
      <c r="Y661" s="34" t="str">
        <f t="shared" si="97"/>
        <v/>
      </c>
      <c r="Z661" s="35" t="str">
        <f t="shared" si="98"/>
        <v/>
      </c>
      <c r="AA661" s="36" t="str">
        <f t="shared" si="93"/>
        <v/>
      </c>
      <c r="AC661" s="41" t="str">
        <f>IF($B661="", "", IF(OR($B661&lt;'Intro &amp; Setup'!$BM$3, $B661&gt;'Intro &amp; Setup'!$BM$5), "X", ""))</f>
        <v/>
      </c>
      <c r="AE661" s="41" t="str">
        <f t="shared" si="94"/>
        <v/>
      </c>
      <c r="AG661" s="41" t="str">
        <f>IF($F661="", "", IF(COUNTIF('Intro &amp; Setup'!$T$17:$T$26, $F661)=0, "X", ""))</f>
        <v/>
      </c>
      <c r="AI661" s="41" t="str">
        <f t="shared" si="95"/>
        <v/>
      </c>
    </row>
    <row r="662" spans="1:35" x14ac:dyDescent="0.25">
      <c r="A662" s="21"/>
      <c r="B662" s="238"/>
      <c r="C662" s="239"/>
      <c r="D662" s="239"/>
      <c r="E662" s="239"/>
      <c r="F662" s="240"/>
      <c r="G662" s="239"/>
      <c r="H662" s="241"/>
      <c r="I662" s="21"/>
      <c r="L662" s="68" t="str">
        <f t="shared" si="96"/>
        <v/>
      </c>
      <c r="N662" s="71" t="str">
        <f>IF($L662="", "", IFERROR(INDEX('Intro &amp; Setup'!$J$23:$J$32, MATCH($L662, 'Intro &amp; Setup'!$B$23:$B$32, 0)), ""))</f>
        <v/>
      </c>
      <c r="O662" s="71" t="str">
        <f>IF($L662="", "", IFERROR(INDEX('Intro &amp; Setup'!$N$23:$N$32, MATCH($L662, 'Intro &amp; Setup'!$B$23:$B$32, 0)), ""))</f>
        <v/>
      </c>
      <c r="Q662" s="63" t="str">
        <f>IF($H662="", "", SUM($H$11:$H662))</f>
        <v/>
      </c>
      <c r="R662" s="28" t="str">
        <f>IF($L662="", "", SUMIF($L$11:$L662, $L662, $H$11:$H662))</f>
        <v/>
      </c>
      <c r="S662" s="27" t="str">
        <f>IF('Intro &amp; Setup'!$BM$13='Intro &amp; Setup'!$BM$12, $R662, $Q662)</f>
        <v/>
      </c>
      <c r="T662" s="28" t="str">
        <f t="shared" si="90"/>
        <v/>
      </c>
      <c r="U662" s="8" t="str">
        <f t="shared" si="91"/>
        <v/>
      </c>
      <c r="V662" s="28" t="str">
        <f>IF($T662="", "", $T662-SUM($V$11:$V661))</f>
        <v/>
      </c>
      <c r="W662" s="28" t="str">
        <f>IF($U662="", "", $U662-SUM($W$11:$W661))</f>
        <v/>
      </c>
      <c r="X662" s="28" t="str">
        <f t="shared" si="92"/>
        <v/>
      </c>
      <c r="Y662" s="34" t="str">
        <f t="shared" si="97"/>
        <v/>
      </c>
      <c r="Z662" s="35" t="str">
        <f t="shared" si="98"/>
        <v/>
      </c>
      <c r="AA662" s="36" t="str">
        <f t="shared" si="93"/>
        <v/>
      </c>
      <c r="AC662" s="41" t="str">
        <f>IF($B662="", "", IF(OR($B662&lt;'Intro &amp; Setup'!$BM$3, $B662&gt;'Intro &amp; Setup'!$BM$5), "X", ""))</f>
        <v/>
      </c>
      <c r="AE662" s="41" t="str">
        <f t="shared" si="94"/>
        <v/>
      </c>
      <c r="AG662" s="41" t="str">
        <f>IF($F662="", "", IF(COUNTIF('Intro &amp; Setup'!$T$17:$T$26, $F662)=0, "X", ""))</f>
        <v/>
      </c>
      <c r="AI662" s="41" t="str">
        <f t="shared" si="95"/>
        <v/>
      </c>
    </row>
    <row r="663" spans="1:35" x14ac:dyDescent="0.25">
      <c r="A663" s="21"/>
      <c r="B663" s="238"/>
      <c r="C663" s="239"/>
      <c r="D663" s="239"/>
      <c r="E663" s="239"/>
      <c r="F663" s="240"/>
      <c r="G663" s="239"/>
      <c r="H663" s="241"/>
      <c r="I663" s="21"/>
      <c r="L663" s="68" t="str">
        <f t="shared" si="96"/>
        <v/>
      </c>
      <c r="N663" s="71" t="str">
        <f>IF($L663="", "", IFERROR(INDEX('Intro &amp; Setup'!$J$23:$J$32, MATCH($L663, 'Intro &amp; Setup'!$B$23:$B$32, 0)), ""))</f>
        <v/>
      </c>
      <c r="O663" s="71" t="str">
        <f>IF($L663="", "", IFERROR(INDEX('Intro &amp; Setup'!$N$23:$N$32, MATCH($L663, 'Intro &amp; Setup'!$B$23:$B$32, 0)), ""))</f>
        <v/>
      </c>
      <c r="Q663" s="63" t="str">
        <f>IF($H663="", "", SUM($H$11:$H663))</f>
        <v/>
      </c>
      <c r="R663" s="28" t="str">
        <f>IF($L663="", "", SUMIF($L$11:$L663, $L663, $H$11:$H663))</f>
        <v/>
      </c>
      <c r="S663" s="27" t="str">
        <f>IF('Intro &amp; Setup'!$BM$13='Intro &amp; Setup'!$BM$12, $R663, $Q663)</f>
        <v/>
      </c>
      <c r="T663" s="28" t="str">
        <f t="shared" si="90"/>
        <v/>
      </c>
      <c r="U663" s="8" t="str">
        <f t="shared" si="91"/>
        <v/>
      </c>
      <c r="V663" s="28" t="str">
        <f>IF($T663="", "", $T663-SUM($V$11:$V662))</f>
        <v/>
      </c>
      <c r="W663" s="28" t="str">
        <f>IF($U663="", "", $U663-SUM($W$11:$W662))</f>
        <v/>
      </c>
      <c r="X663" s="28" t="str">
        <f t="shared" si="92"/>
        <v/>
      </c>
      <c r="Y663" s="34" t="str">
        <f t="shared" si="97"/>
        <v/>
      </c>
      <c r="Z663" s="35" t="str">
        <f t="shared" si="98"/>
        <v/>
      </c>
      <c r="AA663" s="36" t="str">
        <f t="shared" si="93"/>
        <v/>
      </c>
      <c r="AC663" s="41" t="str">
        <f>IF($B663="", "", IF(OR($B663&lt;'Intro &amp; Setup'!$BM$3, $B663&gt;'Intro &amp; Setup'!$BM$5), "X", ""))</f>
        <v/>
      </c>
      <c r="AE663" s="41" t="str">
        <f t="shared" si="94"/>
        <v/>
      </c>
      <c r="AG663" s="41" t="str">
        <f>IF($F663="", "", IF(COUNTIF('Intro &amp; Setup'!$T$17:$T$26, $F663)=0, "X", ""))</f>
        <v/>
      </c>
      <c r="AI663" s="41" t="str">
        <f t="shared" si="95"/>
        <v/>
      </c>
    </row>
    <row r="664" spans="1:35" x14ac:dyDescent="0.25">
      <c r="A664" s="21"/>
      <c r="B664" s="238"/>
      <c r="C664" s="239"/>
      <c r="D664" s="239"/>
      <c r="E664" s="239"/>
      <c r="F664" s="240"/>
      <c r="G664" s="239"/>
      <c r="H664" s="241"/>
      <c r="I664" s="21"/>
      <c r="L664" s="68" t="str">
        <f t="shared" si="96"/>
        <v/>
      </c>
      <c r="N664" s="71" t="str">
        <f>IF($L664="", "", IFERROR(INDEX('Intro &amp; Setup'!$J$23:$J$32, MATCH($L664, 'Intro &amp; Setup'!$B$23:$B$32, 0)), ""))</f>
        <v/>
      </c>
      <c r="O664" s="71" t="str">
        <f>IF($L664="", "", IFERROR(INDEX('Intro &amp; Setup'!$N$23:$N$32, MATCH($L664, 'Intro &amp; Setup'!$B$23:$B$32, 0)), ""))</f>
        <v/>
      </c>
      <c r="Q664" s="63" t="str">
        <f>IF($H664="", "", SUM($H$11:$H664))</f>
        <v/>
      </c>
      <c r="R664" s="28" t="str">
        <f>IF($L664="", "", SUMIF($L$11:$L664, $L664, $H$11:$H664))</f>
        <v/>
      </c>
      <c r="S664" s="27" t="str">
        <f>IF('Intro &amp; Setup'!$BM$13='Intro &amp; Setup'!$BM$12, $R664, $Q664)</f>
        <v/>
      </c>
      <c r="T664" s="28" t="str">
        <f t="shared" si="90"/>
        <v/>
      </c>
      <c r="U664" s="8" t="str">
        <f t="shared" si="91"/>
        <v/>
      </c>
      <c r="V664" s="28" t="str">
        <f>IF($T664="", "", $T664-SUM($V$11:$V663))</f>
        <v/>
      </c>
      <c r="W664" s="28" t="str">
        <f>IF($U664="", "", $U664-SUM($W$11:$W663))</f>
        <v/>
      </c>
      <c r="X664" s="28" t="str">
        <f t="shared" si="92"/>
        <v/>
      </c>
      <c r="Y664" s="34" t="str">
        <f t="shared" si="97"/>
        <v/>
      </c>
      <c r="Z664" s="35" t="str">
        <f t="shared" si="98"/>
        <v/>
      </c>
      <c r="AA664" s="36" t="str">
        <f t="shared" si="93"/>
        <v/>
      </c>
      <c r="AC664" s="41" t="str">
        <f>IF($B664="", "", IF(OR($B664&lt;'Intro &amp; Setup'!$BM$3, $B664&gt;'Intro &amp; Setup'!$BM$5), "X", ""))</f>
        <v/>
      </c>
      <c r="AE664" s="41" t="str">
        <f t="shared" si="94"/>
        <v/>
      </c>
      <c r="AG664" s="41" t="str">
        <f>IF($F664="", "", IF(COUNTIF('Intro &amp; Setup'!$T$17:$T$26, $F664)=0, "X", ""))</f>
        <v/>
      </c>
      <c r="AI664" s="41" t="str">
        <f t="shared" si="95"/>
        <v/>
      </c>
    </row>
    <row r="665" spans="1:35" x14ac:dyDescent="0.25">
      <c r="A665" s="21"/>
      <c r="B665" s="238"/>
      <c r="C665" s="239"/>
      <c r="D665" s="239"/>
      <c r="E665" s="239"/>
      <c r="F665" s="240"/>
      <c r="G665" s="239"/>
      <c r="H665" s="241"/>
      <c r="I665" s="21"/>
      <c r="L665" s="68" t="str">
        <f t="shared" si="96"/>
        <v/>
      </c>
      <c r="N665" s="71" t="str">
        <f>IF($L665="", "", IFERROR(INDEX('Intro &amp; Setup'!$J$23:$J$32, MATCH($L665, 'Intro &amp; Setup'!$B$23:$B$32, 0)), ""))</f>
        <v/>
      </c>
      <c r="O665" s="71" t="str">
        <f>IF($L665="", "", IFERROR(INDEX('Intro &amp; Setup'!$N$23:$N$32, MATCH($L665, 'Intro &amp; Setup'!$B$23:$B$32, 0)), ""))</f>
        <v/>
      </c>
      <c r="Q665" s="63" t="str">
        <f>IF($H665="", "", SUM($H$11:$H665))</f>
        <v/>
      </c>
      <c r="R665" s="28" t="str">
        <f>IF($L665="", "", SUMIF($L$11:$L665, $L665, $H$11:$H665))</f>
        <v/>
      </c>
      <c r="S665" s="27" t="str">
        <f>IF('Intro &amp; Setup'!$BM$13='Intro &amp; Setup'!$BM$12, $R665, $Q665)</f>
        <v/>
      </c>
      <c r="T665" s="28" t="str">
        <f t="shared" si="90"/>
        <v/>
      </c>
      <c r="U665" s="8" t="str">
        <f t="shared" si="91"/>
        <v/>
      </c>
      <c r="V665" s="28" t="str">
        <f>IF($T665="", "", $T665-SUM($V$11:$V664))</f>
        <v/>
      </c>
      <c r="W665" s="28" t="str">
        <f>IF($U665="", "", $U665-SUM($W$11:$W664))</f>
        <v/>
      </c>
      <c r="X665" s="28" t="str">
        <f t="shared" si="92"/>
        <v/>
      </c>
      <c r="Y665" s="34" t="str">
        <f t="shared" si="97"/>
        <v/>
      </c>
      <c r="Z665" s="35" t="str">
        <f t="shared" si="98"/>
        <v/>
      </c>
      <c r="AA665" s="36" t="str">
        <f t="shared" si="93"/>
        <v/>
      </c>
      <c r="AC665" s="41" t="str">
        <f>IF($B665="", "", IF(OR($B665&lt;'Intro &amp; Setup'!$BM$3, $B665&gt;'Intro &amp; Setup'!$BM$5), "X", ""))</f>
        <v/>
      </c>
      <c r="AE665" s="41" t="str">
        <f t="shared" si="94"/>
        <v/>
      </c>
      <c r="AG665" s="41" t="str">
        <f>IF($F665="", "", IF(COUNTIF('Intro &amp; Setup'!$T$17:$T$26, $F665)=0, "X", ""))</f>
        <v/>
      </c>
      <c r="AI665" s="41" t="str">
        <f t="shared" si="95"/>
        <v/>
      </c>
    </row>
    <row r="666" spans="1:35" x14ac:dyDescent="0.25">
      <c r="A666" s="21"/>
      <c r="B666" s="238"/>
      <c r="C666" s="239"/>
      <c r="D666" s="239"/>
      <c r="E666" s="239"/>
      <c r="F666" s="240"/>
      <c r="G666" s="239"/>
      <c r="H666" s="241"/>
      <c r="I666" s="21"/>
      <c r="L666" s="68" t="str">
        <f t="shared" si="96"/>
        <v/>
      </c>
      <c r="N666" s="71" t="str">
        <f>IF($L666="", "", IFERROR(INDEX('Intro &amp; Setup'!$J$23:$J$32, MATCH($L666, 'Intro &amp; Setup'!$B$23:$B$32, 0)), ""))</f>
        <v/>
      </c>
      <c r="O666" s="71" t="str">
        <f>IF($L666="", "", IFERROR(INDEX('Intro &amp; Setup'!$N$23:$N$32, MATCH($L666, 'Intro &amp; Setup'!$B$23:$B$32, 0)), ""))</f>
        <v/>
      </c>
      <c r="Q666" s="63" t="str">
        <f>IF($H666="", "", SUM($H$11:$H666))</f>
        <v/>
      </c>
      <c r="R666" s="28" t="str">
        <f>IF($L666="", "", SUMIF($L$11:$L666, $L666, $H$11:$H666))</f>
        <v/>
      </c>
      <c r="S666" s="27" t="str">
        <f>IF('Intro &amp; Setup'!$BM$13='Intro &amp; Setup'!$BM$12, $R666, $Q666)</f>
        <v/>
      </c>
      <c r="T666" s="28" t="str">
        <f t="shared" si="90"/>
        <v/>
      </c>
      <c r="U666" s="8" t="str">
        <f t="shared" si="91"/>
        <v/>
      </c>
      <c r="V666" s="28" t="str">
        <f>IF($T666="", "", $T666-SUM($V$11:$V665))</f>
        <v/>
      </c>
      <c r="W666" s="28" t="str">
        <f>IF($U666="", "", $U666-SUM($W$11:$W665))</f>
        <v/>
      </c>
      <c r="X666" s="28" t="str">
        <f t="shared" si="92"/>
        <v/>
      </c>
      <c r="Y666" s="34" t="str">
        <f t="shared" si="97"/>
        <v/>
      </c>
      <c r="Z666" s="35" t="str">
        <f t="shared" si="98"/>
        <v/>
      </c>
      <c r="AA666" s="36" t="str">
        <f t="shared" si="93"/>
        <v/>
      </c>
      <c r="AC666" s="41" t="str">
        <f>IF($B666="", "", IF(OR($B666&lt;'Intro &amp; Setup'!$BM$3, $B666&gt;'Intro &amp; Setup'!$BM$5), "X", ""))</f>
        <v/>
      </c>
      <c r="AE666" s="41" t="str">
        <f t="shared" si="94"/>
        <v/>
      </c>
      <c r="AG666" s="41" t="str">
        <f>IF($F666="", "", IF(COUNTIF('Intro &amp; Setup'!$T$17:$T$26, $F666)=0, "X", ""))</f>
        <v/>
      </c>
      <c r="AI666" s="41" t="str">
        <f t="shared" si="95"/>
        <v/>
      </c>
    </row>
    <row r="667" spans="1:35" x14ac:dyDescent="0.25">
      <c r="A667" s="21"/>
      <c r="B667" s="238"/>
      <c r="C667" s="239"/>
      <c r="D667" s="239"/>
      <c r="E667" s="239"/>
      <c r="F667" s="240"/>
      <c r="G667" s="239"/>
      <c r="H667" s="241"/>
      <c r="I667" s="21"/>
      <c r="L667" s="68" t="str">
        <f t="shared" si="96"/>
        <v/>
      </c>
      <c r="N667" s="71" t="str">
        <f>IF($L667="", "", IFERROR(INDEX('Intro &amp; Setup'!$J$23:$J$32, MATCH($L667, 'Intro &amp; Setup'!$B$23:$B$32, 0)), ""))</f>
        <v/>
      </c>
      <c r="O667" s="71" t="str">
        <f>IF($L667="", "", IFERROR(INDEX('Intro &amp; Setup'!$N$23:$N$32, MATCH($L667, 'Intro &amp; Setup'!$B$23:$B$32, 0)), ""))</f>
        <v/>
      </c>
      <c r="Q667" s="63" t="str">
        <f>IF($H667="", "", SUM($H$11:$H667))</f>
        <v/>
      </c>
      <c r="R667" s="28" t="str">
        <f>IF($L667="", "", SUMIF($L$11:$L667, $L667, $H$11:$H667))</f>
        <v/>
      </c>
      <c r="S667" s="27" t="str">
        <f>IF('Intro &amp; Setup'!$BM$13='Intro &amp; Setup'!$BM$12, $R667, $Q667)</f>
        <v/>
      </c>
      <c r="T667" s="28" t="str">
        <f t="shared" si="90"/>
        <v/>
      </c>
      <c r="U667" s="8" t="str">
        <f t="shared" si="91"/>
        <v/>
      </c>
      <c r="V667" s="28" t="str">
        <f>IF($T667="", "", $T667-SUM($V$11:$V666))</f>
        <v/>
      </c>
      <c r="W667" s="28" t="str">
        <f>IF($U667="", "", $U667-SUM($W$11:$W666))</f>
        <v/>
      </c>
      <c r="X667" s="28" t="str">
        <f t="shared" si="92"/>
        <v/>
      </c>
      <c r="Y667" s="34" t="str">
        <f t="shared" si="97"/>
        <v/>
      </c>
      <c r="Z667" s="35" t="str">
        <f t="shared" si="98"/>
        <v/>
      </c>
      <c r="AA667" s="36" t="str">
        <f t="shared" si="93"/>
        <v/>
      </c>
      <c r="AC667" s="41" t="str">
        <f>IF($B667="", "", IF(OR($B667&lt;'Intro &amp; Setup'!$BM$3, $B667&gt;'Intro &amp; Setup'!$BM$5), "X", ""))</f>
        <v/>
      </c>
      <c r="AE667" s="41" t="str">
        <f t="shared" si="94"/>
        <v/>
      </c>
      <c r="AG667" s="41" t="str">
        <f>IF($F667="", "", IF(COUNTIF('Intro &amp; Setup'!$T$17:$T$26, $F667)=0, "X", ""))</f>
        <v/>
      </c>
      <c r="AI667" s="41" t="str">
        <f t="shared" si="95"/>
        <v/>
      </c>
    </row>
    <row r="668" spans="1:35" x14ac:dyDescent="0.25">
      <c r="A668" s="21"/>
      <c r="B668" s="238"/>
      <c r="C668" s="239"/>
      <c r="D668" s="239"/>
      <c r="E668" s="239"/>
      <c r="F668" s="240"/>
      <c r="G668" s="239"/>
      <c r="H668" s="241"/>
      <c r="I668" s="21"/>
      <c r="L668" s="68" t="str">
        <f t="shared" si="96"/>
        <v/>
      </c>
      <c r="N668" s="71" t="str">
        <f>IF($L668="", "", IFERROR(INDEX('Intro &amp; Setup'!$J$23:$J$32, MATCH($L668, 'Intro &amp; Setup'!$B$23:$B$32, 0)), ""))</f>
        <v/>
      </c>
      <c r="O668" s="71" t="str">
        <f>IF($L668="", "", IFERROR(INDEX('Intro &amp; Setup'!$N$23:$N$32, MATCH($L668, 'Intro &amp; Setup'!$B$23:$B$32, 0)), ""))</f>
        <v/>
      </c>
      <c r="Q668" s="63" t="str">
        <f>IF($H668="", "", SUM($H$11:$H668))</f>
        <v/>
      </c>
      <c r="R668" s="28" t="str">
        <f>IF($L668="", "", SUMIF($L$11:$L668, $L668, $H$11:$H668))</f>
        <v/>
      </c>
      <c r="S668" s="27" t="str">
        <f>IF('Intro &amp; Setup'!$BM$13='Intro &amp; Setup'!$BM$12, $R668, $Q668)</f>
        <v/>
      </c>
      <c r="T668" s="28" t="str">
        <f t="shared" si="90"/>
        <v/>
      </c>
      <c r="U668" s="8" t="str">
        <f t="shared" si="91"/>
        <v/>
      </c>
      <c r="V668" s="28" t="str">
        <f>IF($T668="", "", $T668-SUM($V$11:$V667))</f>
        <v/>
      </c>
      <c r="W668" s="28" t="str">
        <f>IF($U668="", "", $U668-SUM($W$11:$W667))</f>
        <v/>
      </c>
      <c r="X668" s="28" t="str">
        <f t="shared" si="92"/>
        <v/>
      </c>
      <c r="Y668" s="34" t="str">
        <f t="shared" si="97"/>
        <v/>
      </c>
      <c r="Z668" s="35" t="str">
        <f t="shared" si="98"/>
        <v/>
      </c>
      <c r="AA668" s="36" t="str">
        <f t="shared" si="93"/>
        <v/>
      </c>
      <c r="AC668" s="41" t="str">
        <f>IF($B668="", "", IF(OR($B668&lt;'Intro &amp; Setup'!$BM$3, $B668&gt;'Intro &amp; Setup'!$BM$5), "X", ""))</f>
        <v/>
      </c>
      <c r="AE668" s="41" t="str">
        <f t="shared" si="94"/>
        <v/>
      </c>
      <c r="AG668" s="41" t="str">
        <f>IF($F668="", "", IF(COUNTIF('Intro &amp; Setup'!$T$17:$T$26, $F668)=0, "X", ""))</f>
        <v/>
      </c>
      <c r="AI668" s="41" t="str">
        <f t="shared" si="95"/>
        <v/>
      </c>
    </row>
    <row r="669" spans="1:35" x14ac:dyDescent="0.25">
      <c r="A669" s="21"/>
      <c r="B669" s="238"/>
      <c r="C669" s="239"/>
      <c r="D669" s="239"/>
      <c r="E669" s="239"/>
      <c r="F669" s="240"/>
      <c r="G669" s="239"/>
      <c r="H669" s="241"/>
      <c r="I669" s="21"/>
      <c r="L669" s="68" t="str">
        <f t="shared" si="96"/>
        <v/>
      </c>
      <c r="N669" s="71" t="str">
        <f>IF($L669="", "", IFERROR(INDEX('Intro &amp; Setup'!$J$23:$J$32, MATCH($L669, 'Intro &amp; Setup'!$B$23:$B$32, 0)), ""))</f>
        <v/>
      </c>
      <c r="O669" s="71" t="str">
        <f>IF($L669="", "", IFERROR(INDEX('Intro &amp; Setup'!$N$23:$N$32, MATCH($L669, 'Intro &amp; Setup'!$B$23:$B$32, 0)), ""))</f>
        <v/>
      </c>
      <c r="Q669" s="63" t="str">
        <f>IF($H669="", "", SUM($H$11:$H669))</f>
        <v/>
      </c>
      <c r="R669" s="28" t="str">
        <f>IF($L669="", "", SUMIF($L$11:$L669, $L669, $H$11:$H669))</f>
        <v/>
      </c>
      <c r="S669" s="27" t="str">
        <f>IF('Intro &amp; Setup'!$BM$13='Intro &amp; Setup'!$BM$12, $R669, $Q669)</f>
        <v/>
      </c>
      <c r="T669" s="28" t="str">
        <f t="shared" si="90"/>
        <v/>
      </c>
      <c r="U669" s="8" t="str">
        <f t="shared" si="91"/>
        <v/>
      </c>
      <c r="V669" s="28" t="str">
        <f>IF($T669="", "", $T669-SUM($V$11:$V668))</f>
        <v/>
      </c>
      <c r="W669" s="28" t="str">
        <f>IF($U669="", "", $U669-SUM($W$11:$W668))</f>
        <v/>
      </c>
      <c r="X669" s="28" t="str">
        <f t="shared" si="92"/>
        <v/>
      </c>
      <c r="Y669" s="34" t="str">
        <f t="shared" si="97"/>
        <v/>
      </c>
      <c r="Z669" s="35" t="str">
        <f t="shared" si="98"/>
        <v/>
      </c>
      <c r="AA669" s="36" t="str">
        <f t="shared" si="93"/>
        <v/>
      </c>
      <c r="AC669" s="41" t="str">
        <f>IF($B669="", "", IF(OR($B669&lt;'Intro &amp; Setup'!$BM$3, $B669&gt;'Intro &amp; Setup'!$BM$5), "X", ""))</f>
        <v/>
      </c>
      <c r="AE669" s="41" t="str">
        <f t="shared" si="94"/>
        <v/>
      </c>
      <c r="AG669" s="41" t="str">
        <f>IF($F669="", "", IF(COUNTIF('Intro &amp; Setup'!$T$17:$T$26, $F669)=0, "X", ""))</f>
        <v/>
      </c>
      <c r="AI669" s="41" t="str">
        <f t="shared" si="95"/>
        <v/>
      </c>
    </row>
    <row r="670" spans="1:35" x14ac:dyDescent="0.25">
      <c r="A670" s="21"/>
      <c r="B670" s="238"/>
      <c r="C670" s="239"/>
      <c r="D670" s="239"/>
      <c r="E670" s="239"/>
      <c r="F670" s="240"/>
      <c r="G670" s="239"/>
      <c r="H670" s="241"/>
      <c r="I670" s="21"/>
      <c r="L670" s="68" t="str">
        <f t="shared" si="96"/>
        <v/>
      </c>
      <c r="N670" s="71" t="str">
        <f>IF($L670="", "", IFERROR(INDEX('Intro &amp; Setup'!$J$23:$J$32, MATCH($L670, 'Intro &amp; Setup'!$B$23:$B$32, 0)), ""))</f>
        <v/>
      </c>
      <c r="O670" s="71" t="str">
        <f>IF($L670="", "", IFERROR(INDEX('Intro &amp; Setup'!$N$23:$N$32, MATCH($L670, 'Intro &amp; Setup'!$B$23:$B$32, 0)), ""))</f>
        <v/>
      </c>
      <c r="Q670" s="63" t="str">
        <f>IF($H670="", "", SUM($H$11:$H670))</f>
        <v/>
      </c>
      <c r="R670" s="28" t="str">
        <f>IF($L670="", "", SUMIF($L$11:$L670, $L670, $H$11:$H670))</f>
        <v/>
      </c>
      <c r="S670" s="27" t="str">
        <f>IF('Intro &amp; Setup'!$BM$13='Intro &amp; Setup'!$BM$12, $R670, $Q670)</f>
        <v/>
      </c>
      <c r="T670" s="28" t="str">
        <f t="shared" si="90"/>
        <v/>
      </c>
      <c r="U670" s="8" t="str">
        <f t="shared" si="91"/>
        <v/>
      </c>
      <c r="V670" s="28" t="str">
        <f>IF($T670="", "", $T670-SUM($V$11:$V669))</f>
        <v/>
      </c>
      <c r="W670" s="28" t="str">
        <f>IF($U670="", "", $U670-SUM($W$11:$W669))</f>
        <v/>
      </c>
      <c r="X670" s="28" t="str">
        <f t="shared" si="92"/>
        <v/>
      </c>
      <c r="Y670" s="34" t="str">
        <f t="shared" si="97"/>
        <v/>
      </c>
      <c r="Z670" s="35" t="str">
        <f t="shared" si="98"/>
        <v/>
      </c>
      <c r="AA670" s="36" t="str">
        <f t="shared" si="93"/>
        <v/>
      </c>
      <c r="AC670" s="41" t="str">
        <f>IF($B670="", "", IF(OR($B670&lt;'Intro &amp; Setup'!$BM$3, $B670&gt;'Intro &amp; Setup'!$BM$5), "X", ""))</f>
        <v/>
      </c>
      <c r="AE670" s="41" t="str">
        <f t="shared" si="94"/>
        <v/>
      </c>
      <c r="AG670" s="41" t="str">
        <f>IF($F670="", "", IF(COUNTIF('Intro &amp; Setup'!$T$17:$T$26, $F670)=0, "X", ""))</f>
        <v/>
      </c>
      <c r="AI670" s="41" t="str">
        <f t="shared" si="95"/>
        <v/>
      </c>
    </row>
    <row r="671" spans="1:35" x14ac:dyDescent="0.25">
      <c r="A671" s="21"/>
      <c r="B671" s="238"/>
      <c r="C671" s="239"/>
      <c r="D671" s="239"/>
      <c r="E671" s="239"/>
      <c r="F671" s="240"/>
      <c r="G671" s="239"/>
      <c r="H671" s="241"/>
      <c r="I671" s="21"/>
      <c r="L671" s="68" t="str">
        <f t="shared" si="96"/>
        <v/>
      </c>
      <c r="N671" s="71" t="str">
        <f>IF($L671="", "", IFERROR(INDEX('Intro &amp; Setup'!$J$23:$J$32, MATCH($L671, 'Intro &amp; Setup'!$B$23:$B$32, 0)), ""))</f>
        <v/>
      </c>
      <c r="O671" s="71" t="str">
        <f>IF($L671="", "", IFERROR(INDEX('Intro &amp; Setup'!$N$23:$N$32, MATCH($L671, 'Intro &amp; Setup'!$B$23:$B$32, 0)), ""))</f>
        <v/>
      </c>
      <c r="Q671" s="63" t="str">
        <f>IF($H671="", "", SUM($H$11:$H671))</f>
        <v/>
      </c>
      <c r="R671" s="28" t="str">
        <f>IF($L671="", "", SUMIF($L$11:$L671, $L671, $H$11:$H671))</f>
        <v/>
      </c>
      <c r="S671" s="27" t="str">
        <f>IF('Intro &amp; Setup'!$BM$13='Intro &amp; Setup'!$BM$12, $R671, $Q671)</f>
        <v/>
      </c>
      <c r="T671" s="28" t="str">
        <f t="shared" si="90"/>
        <v/>
      </c>
      <c r="U671" s="8" t="str">
        <f t="shared" si="91"/>
        <v/>
      </c>
      <c r="V671" s="28" t="str">
        <f>IF($T671="", "", $T671-SUM($V$11:$V670))</f>
        <v/>
      </c>
      <c r="W671" s="28" t="str">
        <f>IF($U671="", "", $U671-SUM($W$11:$W670))</f>
        <v/>
      </c>
      <c r="X671" s="28" t="str">
        <f t="shared" si="92"/>
        <v/>
      </c>
      <c r="Y671" s="34" t="str">
        <f t="shared" si="97"/>
        <v/>
      </c>
      <c r="Z671" s="35" t="str">
        <f t="shared" si="98"/>
        <v/>
      </c>
      <c r="AA671" s="36" t="str">
        <f t="shared" si="93"/>
        <v/>
      </c>
      <c r="AC671" s="41" t="str">
        <f>IF($B671="", "", IF(OR($B671&lt;'Intro &amp; Setup'!$BM$3, $B671&gt;'Intro &amp; Setup'!$BM$5), "X", ""))</f>
        <v/>
      </c>
      <c r="AE671" s="41" t="str">
        <f t="shared" si="94"/>
        <v/>
      </c>
      <c r="AG671" s="41" t="str">
        <f>IF($F671="", "", IF(COUNTIF('Intro &amp; Setup'!$T$17:$T$26, $F671)=0, "X", ""))</f>
        <v/>
      </c>
      <c r="AI671" s="41" t="str">
        <f t="shared" si="95"/>
        <v/>
      </c>
    </row>
    <row r="672" spans="1:35" x14ac:dyDescent="0.25">
      <c r="A672" s="21"/>
      <c r="B672" s="238"/>
      <c r="C672" s="239"/>
      <c r="D672" s="239"/>
      <c r="E672" s="239"/>
      <c r="F672" s="240"/>
      <c r="G672" s="239"/>
      <c r="H672" s="241"/>
      <c r="I672" s="21"/>
      <c r="L672" s="68" t="str">
        <f t="shared" si="96"/>
        <v/>
      </c>
      <c r="N672" s="71" t="str">
        <f>IF($L672="", "", IFERROR(INDEX('Intro &amp; Setup'!$J$23:$J$32, MATCH($L672, 'Intro &amp; Setup'!$B$23:$B$32, 0)), ""))</f>
        <v/>
      </c>
      <c r="O672" s="71" t="str">
        <f>IF($L672="", "", IFERROR(INDEX('Intro &amp; Setup'!$N$23:$N$32, MATCH($L672, 'Intro &amp; Setup'!$B$23:$B$32, 0)), ""))</f>
        <v/>
      </c>
      <c r="Q672" s="63" t="str">
        <f>IF($H672="", "", SUM($H$11:$H672))</f>
        <v/>
      </c>
      <c r="R672" s="28" t="str">
        <f>IF($L672="", "", SUMIF($L$11:$L672, $L672, $H$11:$H672))</f>
        <v/>
      </c>
      <c r="S672" s="27" t="str">
        <f>IF('Intro &amp; Setup'!$BM$13='Intro &amp; Setup'!$BM$12, $R672, $Q672)</f>
        <v/>
      </c>
      <c r="T672" s="28" t="str">
        <f t="shared" si="90"/>
        <v/>
      </c>
      <c r="U672" s="8" t="str">
        <f t="shared" si="91"/>
        <v/>
      </c>
      <c r="V672" s="28" t="str">
        <f>IF($T672="", "", $T672-SUM($V$11:$V671))</f>
        <v/>
      </c>
      <c r="W672" s="28" t="str">
        <f>IF($U672="", "", $U672-SUM($W$11:$W671))</f>
        <v/>
      </c>
      <c r="X672" s="28" t="str">
        <f t="shared" si="92"/>
        <v/>
      </c>
      <c r="Y672" s="34" t="str">
        <f t="shared" si="97"/>
        <v/>
      </c>
      <c r="Z672" s="35" t="str">
        <f t="shared" si="98"/>
        <v/>
      </c>
      <c r="AA672" s="36" t="str">
        <f t="shared" si="93"/>
        <v/>
      </c>
      <c r="AC672" s="41" t="str">
        <f>IF($B672="", "", IF(OR($B672&lt;'Intro &amp; Setup'!$BM$3, $B672&gt;'Intro &amp; Setup'!$BM$5), "X", ""))</f>
        <v/>
      </c>
      <c r="AE672" s="41" t="str">
        <f t="shared" si="94"/>
        <v/>
      </c>
      <c r="AG672" s="41" t="str">
        <f>IF($F672="", "", IF(COUNTIF('Intro &amp; Setup'!$T$17:$T$26, $F672)=0, "X", ""))</f>
        <v/>
      </c>
      <c r="AI672" s="41" t="str">
        <f t="shared" si="95"/>
        <v/>
      </c>
    </row>
    <row r="673" spans="1:35" x14ac:dyDescent="0.25">
      <c r="A673" s="21"/>
      <c r="B673" s="238"/>
      <c r="C673" s="239"/>
      <c r="D673" s="239"/>
      <c r="E673" s="239"/>
      <c r="F673" s="240"/>
      <c r="G673" s="239"/>
      <c r="H673" s="241"/>
      <c r="I673" s="21"/>
      <c r="L673" s="68" t="str">
        <f t="shared" si="96"/>
        <v/>
      </c>
      <c r="N673" s="71" t="str">
        <f>IF($L673="", "", IFERROR(INDEX('Intro &amp; Setup'!$J$23:$J$32, MATCH($L673, 'Intro &amp; Setup'!$B$23:$B$32, 0)), ""))</f>
        <v/>
      </c>
      <c r="O673" s="71" t="str">
        <f>IF($L673="", "", IFERROR(INDEX('Intro &amp; Setup'!$N$23:$N$32, MATCH($L673, 'Intro &amp; Setup'!$B$23:$B$32, 0)), ""))</f>
        <v/>
      </c>
      <c r="Q673" s="63" t="str">
        <f>IF($H673="", "", SUM($H$11:$H673))</f>
        <v/>
      </c>
      <c r="R673" s="28" t="str">
        <f>IF($L673="", "", SUMIF($L$11:$L673, $L673, $H$11:$H673))</f>
        <v/>
      </c>
      <c r="S673" s="27" t="str">
        <f>IF('Intro &amp; Setup'!$BM$13='Intro &amp; Setup'!$BM$12, $R673, $Q673)</f>
        <v/>
      </c>
      <c r="T673" s="28" t="str">
        <f t="shared" si="90"/>
        <v/>
      </c>
      <c r="U673" s="8" t="str">
        <f t="shared" si="91"/>
        <v/>
      </c>
      <c r="V673" s="28" t="str">
        <f>IF($T673="", "", $T673-SUM($V$11:$V672))</f>
        <v/>
      </c>
      <c r="W673" s="28" t="str">
        <f>IF($U673="", "", $U673-SUM($W$11:$W672))</f>
        <v/>
      </c>
      <c r="X673" s="28" t="str">
        <f t="shared" si="92"/>
        <v/>
      </c>
      <c r="Y673" s="34" t="str">
        <f t="shared" si="97"/>
        <v/>
      </c>
      <c r="Z673" s="35" t="str">
        <f t="shared" si="98"/>
        <v/>
      </c>
      <c r="AA673" s="36" t="str">
        <f t="shared" si="93"/>
        <v/>
      </c>
      <c r="AC673" s="41" t="str">
        <f>IF($B673="", "", IF(OR($B673&lt;'Intro &amp; Setup'!$BM$3, $B673&gt;'Intro &amp; Setup'!$BM$5), "X", ""))</f>
        <v/>
      </c>
      <c r="AE673" s="41" t="str">
        <f t="shared" si="94"/>
        <v/>
      </c>
      <c r="AG673" s="41" t="str">
        <f>IF($F673="", "", IF(COUNTIF('Intro &amp; Setup'!$T$17:$T$26, $F673)=0, "X", ""))</f>
        <v/>
      </c>
      <c r="AI673" s="41" t="str">
        <f t="shared" si="95"/>
        <v/>
      </c>
    </row>
    <row r="674" spans="1:35" x14ac:dyDescent="0.25">
      <c r="A674" s="21"/>
      <c r="B674" s="238"/>
      <c r="C674" s="239"/>
      <c r="D674" s="239"/>
      <c r="E674" s="239"/>
      <c r="F674" s="240"/>
      <c r="G674" s="239"/>
      <c r="H674" s="241"/>
      <c r="I674" s="21"/>
      <c r="L674" s="68" t="str">
        <f t="shared" si="96"/>
        <v/>
      </c>
      <c r="N674" s="71" t="str">
        <f>IF($L674="", "", IFERROR(INDEX('Intro &amp; Setup'!$J$23:$J$32, MATCH($L674, 'Intro &amp; Setup'!$B$23:$B$32, 0)), ""))</f>
        <v/>
      </c>
      <c r="O674" s="71" t="str">
        <f>IF($L674="", "", IFERROR(INDEX('Intro &amp; Setup'!$N$23:$N$32, MATCH($L674, 'Intro &amp; Setup'!$B$23:$B$32, 0)), ""))</f>
        <v/>
      </c>
      <c r="Q674" s="63" t="str">
        <f>IF($H674="", "", SUM($H$11:$H674))</f>
        <v/>
      </c>
      <c r="R674" s="28" t="str">
        <f>IF($L674="", "", SUMIF($L$11:$L674, $L674, $H$11:$H674))</f>
        <v/>
      </c>
      <c r="S674" s="27" t="str">
        <f>IF('Intro &amp; Setup'!$BM$13='Intro &amp; Setup'!$BM$12, $R674, $Q674)</f>
        <v/>
      </c>
      <c r="T674" s="28" t="str">
        <f t="shared" si="90"/>
        <v/>
      </c>
      <c r="U674" s="8" t="str">
        <f t="shared" si="91"/>
        <v/>
      </c>
      <c r="V674" s="28" t="str">
        <f>IF($T674="", "", $T674-SUM($V$11:$V673))</f>
        <v/>
      </c>
      <c r="W674" s="28" t="str">
        <f>IF($U674="", "", $U674-SUM($W$11:$W673))</f>
        <v/>
      </c>
      <c r="X674" s="28" t="str">
        <f t="shared" si="92"/>
        <v/>
      </c>
      <c r="Y674" s="34" t="str">
        <f t="shared" si="97"/>
        <v/>
      </c>
      <c r="Z674" s="35" t="str">
        <f t="shared" si="98"/>
        <v/>
      </c>
      <c r="AA674" s="36" t="str">
        <f t="shared" si="93"/>
        <v/>
      </c>
      <c r="AC674" s="41" t="str">
        <f>IF($B674="", "", IF(OR($B674&lt;'Intro &amp; Setup'!$BM$3, $B674&gt;'Intro &amp; Setup'!$BM$5), "X", ""))</f>
        <v/>
      </c>
      <c r="AE674" s="41" t="str">
        <f t="shared" si="94"/>
        <v/>
      </c>
      <c r="AG674" s="41" t="str">
        <f>IF($F674="", "", IF(COUNTIF('Intro &amp; Setup'!$T$17:$T$26, $F674)=0, "X", ""))</f>
        <v/>
      </c>
      <c r="AI674" s="41" t="str">
        <f t="shared" si="95"/>
        <v/>
      </c>
    </row>
    <row r="675" spans="1:35" x14ac:dyDescent="0.25">
      <c r="A675" s="21"/>
      <c r="B675" s="238"/>
      <c r="C675" s="239"/>
      <c r="D675" s="239"/>
      <c r="E675" s="239"/>
      <c r="F675" s="240"/>
      <c r="G675" s="239"/>
      <c r="H675" s="241"/>
      <c r="I675" s="21"/>
      <c r="L675" s="68" t="str">
        <f t="shared" si="96"/>
        <v/>
      </c>
      <c r="N675" s="71" t="str">
        <f>IF($L675="", "", IFERROR(INDEX('Intro &amp; Setup'!$J$23:$J$32, MATCH($L675, 'Intro &amp; Setup'!$B$23:$B$32, 0)), ""))</f>
        <v/>
      </c>
      <c r="O675" s="71" t="str">
        <f>IF($L675="", "", IFERROR(INDEX('Intro &amp; Setup'!$N$23:$N$32, MATCH($L675, 'Intro &amp; Setup'!$B$23:$B$32, 0)), ""))</f>
        <v/>
      </c>
      <c r="Q675" s="63" t="str">
        <f>IF($H675="", "", SUM($H$11:$H675))</f>
        <v/>
      </c>
      <c r="R675" s="28" t="str">
        <f>IF($L675="", "", SUMIF($L$11:$L675, $L675, $H$11:$H675))</f>
        <v/>
      </c>
      <c r="S675" s="27" t="str">
        <f>IF('Intro &amp; Setup'!$BM$13='Intro &amp; Setup'!$BM$12, $R675, $Q675)</f>
        <v/>
      </c>
      <c r="T675" s="28" t="str">
        <f t="shared" si="90"/>
        <v/>
      </c>
      <c r="U675" s="8" t="str">
        <f t="shared" si="91"/>
        <v/>
      </c>
      <c r="V675" s="28" t="str">
        <f>IF($T675="", "", $T675-SUM($V$11:$V674))</f>
        <v/>
      </c>
      <c r="W675" s="28" t="str">
        <f>IF($U675="", "", $U675-SUM($W$11:$W674))</f>
        <v/>
      </c>
      <c r="X675" s="28" t="str">
        <f t="shared" si="92"/>
        <v/>
      </c>
      <c r="Y675" s="34" t="str">
        <f t="shared" si="97"/>
        <v/>
      </c>
      <c r="Z675" s="35" t="str">
        <f t="shared" si="98"/>
        <v/>
      </c>
      <c r="AA675" s="36" t="str">
        <f t="shared" si="93"/>
        <v/>
      </c>
      <c r="AC675" s="41" t="str">
        <f>IF($B675="", "", IF(OR($B675&lt;'Intro &amp; Setup'!$BM$3, $B675&gt;'Intro &amp; Setup'!$BM$5), "X", ""))</f>
        <v/>
      </c>
      <c r="AE675" s="41" t="str">
        <f t="shared" si="94"/>
        <v/>
      </c>
      <c r="AG675" s="41" t="str">
        <f>IF($F675="", "", IF(COUNTIF('Intro &amp; Setup'!$T$17:$T$26, $F675)=0, "X", ""))</f>
        <v/>
      </c>
      <c r="AI675" s="41" t="str">
        <f t="shared" si="95"/>
        <v/>
      </c>
    </row>
    <row r="676" spans="1:35" x14ac:dyDescent="0.25">
      <c r="A676" s="21"/>
      <c r="B676" s="238"/>
      <c r="C676" s="239"/>
      <c r="D676" s="239"/>
      <c r="E676" s="239"/>
      <c r="F676" s="240"/>
      <c r="G676" s="239"/>
      <c r="H676" s="241"/>
      <c r="I676" s="21"/>
      <c r="L676" s="68" t="str">
        <f t="shared" si="96"/>
        <v/>
      </c>
      <c r="N676" s="71" t="str">
        <f>IF($L676="", "", IFERROR(INDEX('Intro &amp; Setup'!$J$23:$J$32, MATCH($L676, 'Intro &amp; Setup'!$B$23:$B$32, 0)), ""))</f>
        <v/>
      </c>
      <c r="O676" s="71" t="str">
        <f>IF($L676="", "", IFERROR(INDEX('Intro &amp; Setup'!$N$23:$N$32, MATCH($L676, 'Intro &amp; Setup'!$B$23:$B$32, 0)), ""))</f>
        <v/>
      </c>
      <c r="Q676" s="63" t="str">
        <f>IF($H676="", "", SUM($H$11:$H676))</f>
        <v/>
      </c>
      <c r="R676" s="28" t="str">
        <f>IF($L676="", "", SUMIF($L$11:$L676, $L676, $H$11:$H676))</f>
        <v/>
      </c>
      <c r="S676" s="27" t="str">
        <f>IF('Intro &amp; Setup'!$BM$13='Intro &amp; Setup'!$BM$12, $R676, $Q676)</f>
        <v/>
      </c>
      <c r="T676" s="28" t="str">
        <f t="shared" si="90"/>
        <v/>
      </c>
      <c r="U676" s="8" t="str">
        <f t="shared" si="91"/>
        <v/>
      </c>
      <c r="V676" s="28" t="str">
        <f>IF($T676="", "", $T676-SUM($V$11:$V675))</f>
        <v/>
      </c>
      <c r="W676" s="28" t="str">
        <f>IF($U676="", "", $U676-SUM($W$11:$W675))</f>
        <v/>
      </c>
      <c r="X676" s="28" t="str">
        <f t="shared" si="92"/>
        <v/>
      </c>
      <c r="Y676" s="34" t="str">
        <f t="shared" si="97"/>
        <v/>
      </c>
      <c r="Z676" s="35" t="str">
        <f t="shared" si="98"/>
        <v/>
      </c>
      <c r="AA676" s="36" t="str">
        <f t="shared" si="93"/>
        <v/>
      </c>
      <c r="AC676" s="41" t="str">
        <f>IF($B676="", "", IF(OR($B676&lt;'Intro &amp; Setup'!$BM$3, $B676&gt;'Intro &amp; Setup'!$BM$5), "X", ""))</f>
        <v/>
      </c>
      <c r="AE676" s="41" t="str">
        <f t="shared" si="94"/>
        <v/>
      </c>
      <c r="AG676" s="41" t="str">
        <f>IF($F676="", "", IF(COUNTIF('Intro &amp; Setup'!$T$17:$T$26, $F676)=0, "X", ""))</f>
        <v/>
      </c>
      <c r="AI676" s="41" t="str">
        <f t="shared" si="95"/>
        <v/>
      </c>
    </row>
    <row r="677" spans="1:35" x14ac:dyDescent="0.25">
      <c r="A677" s="21"/>
      <c r="B677" s="238"/>
      <c r="C677" s="239"/>
      <c r="D677" s="239"/>
      <c r="E677" s="239"/>
      <c r="F677" s="240"/>
      <c r="G677" s="239"/>
      <c r="H677" s="241"/>
      <c r="I677" s="21"/>
      <c r="L677" s="68" t="str">
        <f t="shared" si="96"/>
        <v/>
      </c>
      <c r="N677" s="71" t="str">
        <f>IF($L677="", "", IFERROR(INDEX('Intro &amp; Setup'!$J$23:$J$32, MATCH($L677, 'Intro &amp; Setup'!$B$23:$B$32, 0)), ""))</f>
        <v/>
      </c>
      <c r="O677" s="71" t="str">
        <f>IF($L677="", "", IFERROR(INDEX('Intro &amp; Setup'!$N$23:$N$32, MATCH($L677, 'Intro &amp; Setup'!$B$23:$B$32, 0)), ""))</f>
        <v/>
      </c>
      <c r="Q677" s="63" t="str">
        <f>IF($H677="", "", SUM($H$11:$H677))</f>
        <v/>
      </c>
      <c r="R677" s="28" t="str">
        <f>IF($L677="", "", SUMIF($L$11:$L677, $L677, $H$11:$H677))</f>
        <v/>
      </c>
      <c r="S677" s="27" t="str">
        <f>IF('Intro &amp; Setup'!$BM$13='Intro &amp; Setup'!$BM$12, $R677, $Q677)</f>
        <v/>
      </c>
      <c r="T677" s="28" t="str">
        <f t="shared" si="90"/>
        <v/>
      </c>
      <c r="U677" s="8" t="str">
        <f t="shared" si="91"/>
        <v/>
      </c>
      <c r="V677" s="28" t="str">
        <f>IF($T677="", "", $T677-SUM($V$11:$V676))</f>
        <v/>
      </c>
      <c r="W677" s="28" t="str">
        <f>IF($U677="", "", $U677-SUM($W$11:$W676))</f>
        <v/>
      </c>
      <c r="X677" s="28" t="str">
        <f t="shared" si="92"/>
        <v/>
      </c>
      <c r="Y677" s="34" t="str">
        <f t="shared" si="97"/>
        <v/>
      </c>
      <c r="Z677" s="35" t="str">
        <f t="shared" si="98"/>
        <v/>
      </c>
      <c r="AA677" s="36" t="str">
        <f t="shared" si="93"/>
        <v/>
      </c>
      <c r="AC677" s="41" t="str">
        <f>IF($B677="", "", IF(OR($B677&lt;'Intro &amp; Setup'!$BM$3, $B677&gt;'Intro &amp; Setup'!$BM$5), "X", ""))</f>
        <v/>
      </c>
      <c r="AE677" s="41" t="str">
        <f t="shared" si="94"/>
        <v/>
      </c>
      <c r="AG677" s="41" t="str">
        <f>IF($F677="", "", IF(COUNTIF('Intro &amp; Setup'!$T$17:$T$26, $F677)=0, "X", ""))</f>
        <v/>
      </c>
      <c r="AI677" s="41" t="str">
        <f t="shared" si="95"/>
        <v/>
      </c>
    </row>
    <row r="678" spans="1:35" x14ac:dyDescent="0.25">
      <c r="A678" s="21"/>
      <c r="B678" s="238"/>
      <c r="C678" s="239"/>
      <c r="D678" s="239"/>
      <c r="E678" s="239"/>
      <c r="F678" s="240"/>
      <c r="G678" s="239"/>
      <c r="H678" s="241"/>
      <c r="I678" s="21"/>
      <c r="L678" s="68" t="str">
        <f t="shared" si="96"/>
        <v/>
      </c>
      <c r="N678" s="71" t="str">
        <f>IF($L678="", "", IFERROR(INDEX('Intro &amp; Setup'!$J$23:$J$32, MATCH($L678, 'Intro &amp; Setup'!$B$23:$B$32, 0)), ""))</f>
        <v/>
      </c>
      <c r="O678" s="71" t="str">
        <f>IF($L678="", "", IFERROR(INDEX('Intro &amp; Setup'!$N$23:$N$32, MATCH($L678, 'Intro &amp; Setup'!$B$23:$B$32, 0)), ""))</f>
        <v/>
      </c>
      <c r="Q678" s="63" t="str">
        <f>IF($H678="", "", SUM($H$11:$H678))</f>
        <v/>
      </c>
      <c r="R678" s="28" t="str">
        <f>IF($L678="", "", SUMIF($L$11:$L678, $L678, $H$11:$H678))</f>
        <v/>
      </c>
      <c r="S678" s="27" t="str">
        <f>IF('Intro &amp; Setup'!$BM$13='Intro &amp; Setup'!$BM$12, $R678, $Q678)</f>
        <v/>
      </c>
      <c r="T678" s="28" t="str">
        <f t="shared" si="90"/>
        <v/>
      </c>
      <c r="U678" s="8" t="str">
        <f t="shared" si="91"/>
        <v/>
      </c>
      <c r="V678" s="28" t="str">
        <f>IF($T678="", "", $T678-SUM($V$11:$V677))</f>
        <v/>
      </c>
      <c r="W678" s="28" t="str">
        <f>IF($U678="", "", $U678-SUM($W$11:$W677))</f>
        <v/>
      </c>
      <c r="X678" s="28" t="str">
        <f t="shared" si="92"/>
        <v/>
      </c>
      <c r="Y678" s="34" t="str">
        <f t="shared" si="97"/>
        <v/>
      </c>
      <c r="Z678" s="35" t="str">
        <f t="shared" si="98"/>
        <v/>
      </c>
      <c r="AA678" s="36" t="str">
        <f t="shared" si="93"/>
        <v/>
      </c>
      <c r="AC678" s="41" t="str">
        <f>IF($B678="", "", IF(OR($B678&lt;'Intro &amp; Setup'!$BM$3, $B678&gt;'Intro &amp; Setup'!$BM$5), "X", ""))</f>
        <v/>
      </c>
      <c r="AE678" s="41" t="str">
        <f t="shared" si="94"/>
        <v/>
      </c>
      <c r="AG678" s="41" t="str">
        <f>IF($F678="", "", IF(COUNTIF('Intro &amp; Setup'!$T$17:$T$26, $F678)=0, "X", ""))</f>
        <v/>
      </c>
      <c r="AI678" s="41" t="str">
        <f t="shared" si="95"/>
        <v/>
      </c>
    </row>
    <row r="679" spans="1:35" x14ac:dyDescent="0.25">
      <c r="A679" s="21"/>
      <c r="B679" s="238"/>
      <c r="C679" s="239"/>
      <c r="D679" s="239"/>
      <c r="E679" s="239"/>
      <c r="F679" s="240"/>
      <c r="G679" s="239"/>
      <c r="H679" s="241"/>
      <c r="I679" s="21"/>
      <c r="L679" s="68" t="str">
        <f t="shared" si="96"/>
        <v/>
      </c>
      <c r="N679" s="71" t="str">
        <f>IF($L679="", "", IFERROR(INDEX('Intro &amp; Setup'!$J$23:$J$32, MATCH($L679, 'Intro &amp; Setup'!$B$23:$B$32, 0)), ""))</f>
        <v/>
      </c>
      <c r="O679" s="71" t="str">
        <f>IF($L679="", "", IFERROR(INDEX('Intro &amp; Setup'!$N$23:$N$32, MATCH($L679, 'Intro &amp; Setup'!$B$23:$B$32, 0)), ""))</f>
        <v/>
      </c>
      <c r="Q679" s="63" t="str">
        <f>IF($H679="", "", SUM($H$11:$H679))</f>
        <v/>
      </c>
      <c r="R679" s="28" t="str">
        <f>IF($L679="", "", SUMIF($L$11:$L679, $L679, $H$11:$H679))</f>
        <v/>
      </c>
      <c r="S679" s="27" t="str">
        <f>IF('Intro &amp; Setup'!$BM$13='Intro &amp; Setup'!$BM$12, $R679, $Q679)</f>
        <v/>
      </c>
      <c r="T679" s="28" t="str">
        <f t="shared" si="90"/>
        <v/>
      </c>
      <c r="U679" s="8" t="str">
        <f t="shared" si="91"/>
        <v/>
      </c>
      <c r="V679" s="28" t="str">
        <f>IF($T679="", "", $T679-SUM($V$11:$V678))</f>
        <v/>
      </c>
      <c r="W679" s="28" t="str">
        <f>IF($U679="", "", $U679-SUM($W$11:$W678))</f>
        <v/>
      </c>
      <c r="X679" s="28" t="str">
        <f t="shared" si="92"/>
        <v/>
      </c>
      <c r="Y679" s="34" t="str">
        <f t="shared" si="97"/>
        <v/>
      </c>
      <c r="Z679" s="35" t="str">
        <f t="shared" si="98"/>
        <v/>
      </c>
      <c r="AA679" s="36" t="str">
        <f t="shared" si="93"/>
        <v/>
      </c>
      <c r="AC679" s="41" t="str">
        <f>IF($B679="", "", IF(OR($B679&lt;'Intro &amp; Setup'!$BM$3, $B679&gt;'Intro &amp; Setup'!$BM$5), "X", ""))</f>
        <v/>
      </c>
      <c r="AE679" s="41" t="str">
        <f t="shared" si="94"/>
        <v/>
      </c>
      <c r="AG679" s="41" t="str">
        <f>IF($F679="", "", IF(COUNTIF('Intro &amp; Setup'!$T$17:$T$26, $F679)=0, "X", ""))</f>
        <v/>
      </c>
      <c r="AI679" s="41" t="str">
        <f t="shared" si="95"/>
        <v/>
      </c>
    </row>
    <row r="680" spans="1:35" x14ac:dyDescent="0.25">
      <c r="A680" s="21"/>
      <c r="B680" s="238"/>
      <c r="C680" s="239"/>
      <c r="D680" s="239"/>
      <c r="E680" s="239"/>
      <c r="F680" s="240"/>
      <c r="G680" s="239"/>
      <c r="H680" s="241"/>
      <c r="I680" s="21"/>
      <c r="L680" s="68" t="str">
        <f t="shared" si="96"/>
        <v/>
      </c>
      <c r="N680" s="71" t="str">
        <f>IF($L680="", "", IFERROR(INDEX('Intro &amp; Setup'!$J$23:$J$32, MATCH($L680, 'Intro &amp; Setup'!$B$23:$B$32, 0)), ""))</f>
        <v/>
      </c>
      <c r="O680" s="71" t="str">
        <f>IF($L680="", "", IFERROR(INDEX('Intro &amp; Setup'!$N$23:$N$32, MATCH($L680, 'Intro &amp; Setup'!$B$23:$B$32, 0)), ""))</f>
        <v/>
      </c>
      <c r="Q680" s="63" t="str">
        <f>IF($H680="", "", SUM($H$11:$H680))</f>
        <v/>
      </c>
      <c r="R680" s="28" t="str">
        <f>IF($L680="", "", SUMIF($L$11:$L680, $L680, $H$11:$H680))</f>
        <v/>
      </c>
      <c r="S680" s="27" t="str">
        <f>IF('Intro &amp; Setup'!$BM$13='Intro &amp; Setup'!$BM$12, $R680, $Q680)</f>
        <v/>
      </c>
      <c r="T680" s="28" t="str">
        <f t="shared" si="90"/>
        <v/>
      </c>
      <c r="U680" s="8" t="str">
        <f t="shared" si="91"/>
        <v/>
      </c>
      <c r="V680" s="28" t="str">
        <f>IF($T680="", "", $T680-SUM($V$11:$V679))</f>
        <v/>
      </c>
      <c r="W680" s="28" t="str">
        <f>IF($U680="", "", $U680-SUM($W$11:$W679))</f>
        <v/>
      </c>
      <c r="X680" s="28" t="str">
        <f t="shared" si="92"/>
        <v/>
      </c>
      <c r="Y680" s="34" t="str">
        <f t="shared" si="97"/>
        <v/>
      </c>
      <c r="Z680" s="35" t="str">
        <f t="shared" si="98"/>
        <v/>
      </c>
      <c r="AA680" s="36" t="str">
        <f t="shared" si="93"/>
        <v/>
      </c>
      <c r="AC680" s="41" t="str">
        <f>IF($B680="", "", IF(OR($B680&lt;'Intro &amp; Setup'!$BM$3, $B680&gt;'Intro &amp; Setup'!$BM$5), "X", ""))</f>
        <v/>
      </c>
      <c r="AE680" s="41" t="str">
        <f t="shared" si="94"/>
        <v/>
      </c>
      <c r="AG680" s="41" t="str">
        <f>IF($F680="", "", IF(COUNTIF('Intro &amp; Setup'!$T$17:$T$26, $F680)=0, "X", ""))</f>
        <v/>
      </c>
      <c r="AI680" s="41" t="str">
        <f t="shared" si="95"/>
        <v/>
      </c>
    </row>
    <row r="681" spans="1:35" x14ac:dyDescent="0.25">
      <c r="A681" s="21"/>
      <c r="B681" s="238"/>
      <c r="C681" s="239"/>
      <c r="D681" s="239"/>
      <c r="E681" s="239"/>
      <c r="F681" s="240"/>
      <c r="G681" s="239"/>
      <c r="H681" s="241"/>
      <c r="I681" s="21"/>
      <c r="L681" s="68" t="str">
        <f t="shared" si="96"/>
        <v/>
      </c>
      <c r="N681" s="71" t="str">
        <f>IF($L681="", "", IFERROR(INDEX('Intro &amp; Setup'!$J$23:$J$32, MATCH($L681, 'Intro &amp; Setup'!$B$23:$B$32, 0)), ""))</f>
        <v/>
      </c>
      <c r="O681" s="71" t="str">
        <f>IF($L681="", "", IFERROR(INDEX('Intro &amp; Setup'!$N$23:$N$32, MATCH($L681, 'Intro &amp; Setup'!$B$23:$B$32, 0)), ""))</f>
        <v/>
      </c>
      <c r="Q681" s="63" t="str">
        <f>IF($H681="", "", SUM($H$11:$H681))</f>
        <v/>
      </c>
      <c r="R681" s="28" t="str">
        <f>IF($L681="", "", SUMIF($L$11:$L681, $L681, $H$11:$H681))</f>
        <v/>
      </c>
      <c r="S681" s="27" t="str">
        <f>IF('Intro &amp; Setup'!$BM$13='Intro &amp; Setup'!$BM$12, $R681, $Q681)</f>
        <v/>
      </c>
      <c r="T681" s="28" t="str">
        <f t="shared" si="90"/>
        <v/>
      </c>
      <c r="U681" s="8" t="str">
        <f t="shared" si="91"/>
        <v/>
      </c>
      <c r="V681" s="28" t="str">
        <f>IF($T681="", "", $T681-SUM($V$11:$V680))</f>
        <v/>
      </c>
      <c r="W681" s="28" t="str">
        <f>IF($U681="", "", $U681-SUM($W$11:$W680))</f>
        <v/>
      </c>
      <c r="X681" s="28" t="str">
        <f t="shared" si="92"/>
        <v/>
      </c>
      <c r="Y681" s="34" t="str">
        <f t="shared" si="97"/>
        <v/>
      </c>
      <c r="Z681" s="35" t="str">
        <f t="shared" si="98"/>
        <v/>
      </c>
      <c r="AA681" s="36" t="str">
        <f t="shared" si="93"/>
        <v/>
      </c>
      <c r="AC681" s="41" t="str">
        <f>IF($B681="", "", IF(OR($B681&lt;'Intro &amp; Setup'!$BM$3, $B681&gt;'Intro &amp; Setup'!$BM$5), "X", ""))</f>
        <v/>
      </c>
      <c r="AE681" s="41" t="str">
        <f t="shared" si="94"/>
        <v/>
      </c>
      <c r="AG681" s="41" t="str">
        <f>IF($F681="", "", IF(COUNTIF('Intro &amp; Setup'!$T$17:$T$26, $F681)=0, "X", ""))</f>
        <v/>
      </c>
      <c r="AI681" s="41" t="str">
        <f t="shared" si="95"/>
        <v/>
      </c>
    </row>
    <row r="682" spans="1:35" x14ac:dyDescent="0.25">
      <c r="A682" s="21"/>
      <c r="B682" s="238"/>
      <c r="C682" s="239"/>
      <c r="D682" s="239"/>
      <c r="E682" s="239"/>
      <c r="F682" s="240"/>
      <c r="G682" s="239"/>
      <c r="H682" s="241"/>
      <c r="I682" s="21"/>
      <c r="L682" s="68" t="str">
        <f t="shared" si="96"/>
        <v/>
      </c>
      <c r="N682" s="71" t="str">
        <f>IF($L682="", "", IFERROR(INDEX('Intro &amp; Setup'!$J$23:$J$32, MATCH($L682, 'Intro &amp; Setup'!$B$23:$B$32, 0)), ""))</f>
        <v/>
      </c>
      <c r="O682" s="71" t="str">
        <f>IF($L682="", "", IFERROR(INDEX('Intro &amp; Setup'!$N$23:$N$32, MATCH($L682, 'Intro &amp; Setup'!$B$23:$B$32, 0)), ""))</f>
        <v/>
      </c>
      <c r="Q682" s="63" t="str">
        <f>IF($H682="", "", SUM($H$11:$H682))</f>
        <v/>
      </c>
      <c r="R682" s="28" t="str">
        <f>IF($L682="", "", SUMIF($L$11:$L682, $L682, $H$11:$H682))</f>
        <v/>
      </c>
      <c r="S682" s="27" t="str">
        <f>IF('Intro &amp; Setup'!$BM$13='Intro &amp; Setup'!$BM$12, $R682, $Q682)</f>
        <v/>
      </c>
      <c r="T682" s="28" t="str">
        <f t="shared" si="90"/>
        <v/>
      </c>
      <c r="U682" s="8" t="str">
        <f t="shared" si="91"/>
        <v/>
      </c>
      <c r="V682" s="28" t="str">
        <f>IF($T682="", "", $T682-SUM($V$11:$V681))</f>
        <v/>
      </c>
      <c r="W682" s="28" t="str">
        <f>IF($U682="", "", $U682-SUM($W$11:$W681))</f>
        <v/>
      </c>
      <c r="X682" s="28" t="str">
        <f t="shared" si="92"/>
        <v/>
      </c>
      <c r="Y682" s="34" t="str">
        <f t="shared" si="97"/>
        <v/>
      </c>
      <c r="Z682" s="35" t="str">
        <f t="shared" si="98"/>
        <v/>
      </c>
      <c r="AA682" s="36" t="str">
        <f t="shared" si="93"/>
        <v/>
      </c>
      <c r="AC682" s="41" t="str">
        <f>IF($B682="", "", IF(OR($B682&lt;'Intro &amp; Setup'!$BM$3, $B682&gt;'Intro &amp; Setup'!$BM$5), "X", ""))</f>
        <v/>
      </c>
      <c r="AE682" s="41" t="str">
        <f t="shared" si="94"/>
        <v/>
      </c>
      <c r="AG682" s="41" t="str">
        <f>IF($F682="", "", IF(COUNTIF('Intro &amp; Setup'!$T$17:$T$26, $F682)=0, "X", ""))</f>
        <v/>
      </c>
      <c r="AI682" s="41" t="str">
        <f t="shared" si="95"/>
        <v/>
      </c>
    </row>
    <row r="683" spans="1:35" x14ac:dyDescent="0.25">
      <c r="A683" s="21"/>
      <c r="B683" s="238"/>
      <c r="C683" s="239"/>
      <c r="D683" s="239"/>
      <c r="E683" s="239"/>
      <c r="F683" s="240"/>
      <c r="G683" s="239"/>
      <c r="H683" s="241"/>
      <c r="I683" s="21"/>
      <c r="L683" s="68" t="str">
        <f t="shared" si="96"/>
        <v/>
      </c>
      <c r="N683" s="71" t="str">
        <f>IF($L683="", "", IFERROR(INDEX('Intro &amp; Setup'!$J$23:$J$32, MATCH($L683, 'Intro &amp; Setup'!$B$23:$B$32, 0)), ""))</f>
        <v/>
      </c>
      <c r="O683" s="71" t="str">
        <f>IF($L683="", "", IFERROR(INDEX('Intro &amp; Setup'!$N$23:$N$32, MATCH($L683, 'Intro &amp; Setup'!$B$23:$B$32, 0)), ""))</f>
        <v/>
      </c>
      <c r="Q683" s="63" t="str">
        <f>IF($H683="", "", SUM($H$11:$H683))</f>
        <v/>
      </c>
      <c r="R683" s="28" t="str">
        <f>IF($L683="", "", SUMIF($L$11:$L683, $L683, $H$11:$H683))</f>
        <v/>
      </c>
      <c r="S683" s="27" t="str">
        <f>IF('Intro &amp; Setup'!$BM$13='Intro &amp; Setup'!$BM$12, $R683, $Q683)</f>
        <v/>
      </c>
      <c r="T683" s="28" t="str">
        <f t="shared" si="90"/>
        <v/>
      </c>
      <c r="U683" s="8" t="str">
        <f t="shared" si="91"/>
        <v/>
      </c>
      <c r="V683" s="28" t="str">
        <f>IF($T683="", "", $T683-SUM($V$11:$V682))</f>
        <v/>
      </c>
      <c r="W683" s="28" t="str">
        <f>IF($U683="", "", $U683-SUM($W$11:$W682))</f>
        <v/>
      </c>
      <c r="X683" s="28" t="str">
        <f t="shared" si="92"/>
        <v/>
      </c>
      <c r="Y683" s="34" t="str">
        <f t="shared" si="97"/>
        <v/>
      </c>
      <c r="Z683" s="35" t="str">
        <f t="shared" si="98"/>
        <v/>
      </c>
      <c r="AA683" s="36" t="str">
        <f t="shared" si="93"/>
        <v/>
      </c>
      <c r="AC683" s="41" t="str">
        <f>IF($B683="", "", IF(OR($B683&lt;'Intro &amp; Setup'!$BM$3, $B683&gt;'Intro &amp; Setup'!$BM$5), "X", ""))</f>
        <v/>
      </c>
      <c r="AE683" s="41" t="str">
        <f t="shared" si="94"/>
        <v/>
      </c>
      <c r="AG683" s="41" t="str">
        <f>IF($F683="", "", IF(COUNTIF('Intro &amp; Setup'!$T$17:$T$26, $F683)=0, "X", ""))</f>
        <v/>
      </c>
      <c r="AI683" s="41" t="str">
        <f t="shared" si="95"/>
        <v/>
      </c>
    </row>
    <row r="684" spans="1:35" x14ac:dyDescent="0.25">
      <c r="A684" s="21"/>
      <c r="B684" s="238"/>
      <c r="C684" s="239"/>
      <c r="D684" s="239"/>
      <c r="E684" s="239"/>
      <c r="F684" s="240"/>
      <c r="G684" s="239"/>
      <c r="H684" s="241"/>
      <c r="I684" s="21"/>
      <c r="L684" s="68" t="str">
        <f t="shared" si="96"/>
        <v/>
      </c>
      <c r="N684" s="71" t="str">
        <f>IF($L684="", "", IFERROR(INDEX('Intro &amp; Setup'!$J$23:$J$32, MATCH($L684, 'Intro &amp; Setup'!$B$23:$B$32, 0)), ""))</f>
        <v/>
      </c>
      <c r="O684" s="71" t="str">
        <f>IF($L684="", "", IFERROR(INDEX('Intro &amp; Setup'!$N$23:$N$32, MATCH($L684, 'Intro &amp; Setup'!$B$23:$B$32, 0)), ""))</f>
        <v/>
      </c>
      <c r="Q684" s="63" t="str">
        <f>IF($H684="", "", SUM($H$11:$H684))</f>
        <v/>
      </c>
      <c r="R684" s="28" t="str">
        <f>IF($L684="", "", SUMIF($L$11:$L684, $L684, $H$11:$H684))</f>
        <v/>
      </c>
      <c r="S684" s="27" t="str">
        <f>IF('Intro &amp; Setup'!$BM$13='Intro &amp; Setup'!$BM$12, $R684, $Q684)</f>
        <v/>
      </c>
      <c r="T684" s="28" t="str">
        <f t="shared" si="90"/>
        <v/>
      </c>
      <c r="U684" s="8" t="str">
        <f t="shared" si="91"/>
        <v/>
      </c>
      <c r="V684" s="28" t="str">
        <f>IF($T684="", "", $T684-SUM($V$11:$V683))</f>
        <v/>
      </c>
      <c r="W684" s="28" t="str">
        <f>IF($U684="", "", $U684-SUM($W$11:$W683))</f>
        <v/>
      </c>
      <c r="X684" s="28" t="str">
        <f t="shared" si="92"/>
        <v/>
      </c>
      <c r="Y684" s="34" t="str">
        <f t="shared" si="97"/>
        <v/>
      </c>
      <c r="Z684" s="35" t="str">
        <f t="shared" si="98"/>
        <v/>
      </c>
      <c r="AA684" s="36" t="str">
        <f t="shared" si="93"/>
        <v/>
      </c>
      <c r="AC684" s="41" t="str">
        <f>IF($B684="", "", IF(OR($B684&lt;'Intro &amp; Setup'!$BM$3, $B684&gt;'Intro &amp; Setup'!$BM$5), "X", ""))</f>
        <v/>
      </c>
      <c r="AE684" s="41" t="str">
        <f t="shared" si="94"/>
        <v/>
      </c>
      <c r="AG684" s="41" t="str">
        <f>IF($F684="", "", IF(COUNTIF('Intro &amp; Setup'!$T$17:$T$26, $F684)=0, "X", ""))</f>
        <v/>
      </c>
      <c r="AI684" s="41" t="str">
        <f t="shared" si="95"/>
        <v/>
      </c>
    </row>
    <row r="685" spans="1:35" x14ac:dyDescent="0.25">
      <c r="A685" s="21"/>
      <c r="B685" s="238"/>
      <c r="C685" s="239"/>
      <c r="D685" s="239"/>
      <c r="E685" s="239"/>
      <c r="F685" s="240"/>
      <c r="G685" s="239"/>
      <c r="H685" s="241"/>
      <c r="I685" s="21"/>
      <c r="L685" s="68" t="str">
        <f t="shared" si="96"/>
        <v/>
      </c>
      <c r="N685" s="71" t="str">
        <f>IF($L685="", "", IFERROR(INDEX('Intro &amp; Setup'!$J$23:$J$32, MATCH($L685, 'Intro &amp; Setup'!$B$23:$B$32, 0)), ""))</f>
        <v/>
      </c>
      <c r="O685" s="71" t="str">
        <f>IF($L685="", "", IFERROR(INDEX('Intro &amp; Setup'!$N$23:$N$32, MATCH($L685, 'Intro &amp; Setup'!$B$23:$B$32, 0)), ""))</f>
        <v/>
      </c>
      <c r="Q685" s="63" t="str">
        <f>IF($H685="", "", SUM($H$11:$H685))</f>
        <v/>
      </c>
      <c r="R685" s="28" t="str">
        <f>IF($L685="", "", SUMIF($L$11:$L685, $L685, $H$11:$H685))</f>
        <v/>
      </c>
      <c r="S685" s="27" t="str">
        <f>IF('Intro &amp; Setup'!$BM$13='Intro &amp; Setup'!$BM$12, $R685, $Q685)</f>
        <v/>
      </c>
      <c r="T685" s="28" t="str">
        <f t="shared" si="90"/>
        <v/>
      </c>
      <c r="U685" s="8" t="str">
        <f t="shared" si="91"/>
        <v/>
      </c>
      <c r="V685" s="28" t="str">
        <f>IF($T685="", "", $T685-SUM($V$11:$V684))</f>
        <v/>
      </c>
      <c r="W685" s="28" t="str">
        <f>IF($U685="", "", $U685-SUM($W$11:$W684))</f>
        <v/>
      </c>
      <c r="X685" s="28" t="str">
        <f t="shared" si="92"/>
        <v/>
      </c>
      <c r="Y685" s="34" t="str">
        <f t="shared" si="97"/>
        <v/>
      </c>
      <c r="Z685" s="35" t="str">
        <f t="shared" si="98"/>
        <v/>
      </c>
      <c r="AA685" s="36" t="str">
        <f t="shared" si="93"/>
        <v/>
      </c>
      <c r="AC685" s="41" t="str">
        <f>IF($B685="", "", IF(OR($B685&lt;'Intro &amp; Setup'!$BM$3, $B685&gt;'Intro &amp; Setup'!$BM$5), "X", ""))</f>
        <v/>
      </c>
      <c r="AE685" s="41" t="str">
        <f t="shared" si="94"/>
        <v/>
      </c>
      <c r="AG685" s="41" t="str">
        <f>IF($F685="", "", IF(COUNTIF('Intro &amp; Setup'!$T$17:$T$26, $F685)=0, "X", ""))</f>
        <v/>
      </c>
      <c r="AI685" s="41" t="str">
        <f t="shared" si="95"/>
        <v/>
      </c>
    </row>
    <row r="686" spans="1:35" x14ac:dyDescent="0.25">
      <c r="A686" s="21"/>
      <c r="B686" s="238"/>
      <c r="C686" s="239"/>
      <c r="D686" s="239"/>
      <c r="E686" s="239"/>
      <c r="F686" s="240"/>
      <c r="G686" s="239"/>
      <c r="H686" s="241"/>
      <c r="I686" s="21"/>
      <c r="L686" s="68" t="str">
        <f t="shared" si="96"/>
        <v/>
      </c>
      <c r="N686" s="71" t="str">
        <f>IF($L686="", "", IFERROR(INDEX('Intro &amp; Setup'!$J$23:$J$32, MATCH($L686, 'Intro &amp; Setup'!$B$23:$B$32, 0)), ""))</f>
        <v/>
      </c>
      <c r="O686" s="71" t="str">
        <f>IF($L686="", "", IFERROR(INDEX('Intro &amp; Setup'!$N$23:$N$32, MATCH($L686, 'Intro &amp; Setup'!$B$23:$B$32, 0)), ""))</f>
        <v/>
      </c>
      <c r="Q686" s="63" t="str">
        <f>IF($H686="", "", SUM($H$11:$H686))</f>
        <v/>
      </c>
      <c r="R686" s="28" t="str">
        <f>IF($L686="", "", SUMIF($L$11:$L686, $L686, $H$11:$H686))</f>
        <v/>
      </c>
      <c r="S686" s="27" t="str">
        <f>IF('Intro &amp; Setup'!$BM$13='Intro &amp; Setup'!$BM$12, $R686, $Q686)</f>
        <v/>
      </c>
      <c r="T686" s="28" t="str">
        <f t="shared" si="90"/>
        <v/>
      </c>
      <c r="U686" s="8" t="str">
        <f t="shared" si="91"/>
        <v/>
      </c>
      <c r="V686" s="28" t="str">
        <f>IF($T686="", "", $T686-SUM($V$11:$V685))</f>
        <v/>
      </c>
      <c r="W686" s="28" t="str">
        <f>IF($U686="", "", $U686-SUM($W$11:$W685))</f>
        <v/>
      </c>
      <c r="X686" s="28" t="str">
        <f t="shared" si="92"/>
        <v/>
      </c>
      <c r="Y686" s="34" t="str">
        <f t="shared" si="97"/>
        <v/>
      </c>
      <c r="Z686" s="35" t="str">
        <f t="shared" si="98"/>
        <v/>
      </c>
      <c r="AA686" s="36" t="str">
        <f t="shared" si="93"/>
        <v/>
      </c>
      <c r="AC686" s="41" t="str">
        <f>IF($B686="", "", IF(OR($B686&lt;'Intro &amp; Setup'!$BM$3, $B686&gt;'Intro &amp; Setup'!$BM$5), "X", ""))</f>
        <v/>
      </c>
      <c r="AE686" s="41" t="str">
        <f t="shared" si="94"/>
        <v/>
      </c>
      <c r="AG686" s="41" t="str">
        <f>IF($F686="", "", IF(COUNTIF('Intro &amp; Setup'!$T$17:$T$26, $F686)=0, "X", ""))</f>
        <v/>
      </c>
      <c r="AI686" s="41" t="str">
        <f t="shared" si="95"/>
        <v/>
      </c>
    </row>
    <row r="687" spans="1:35" x14ac:dyDescent="0.25">
      <c r="A687" s="21"/>
      <c r="B687" s="238"/>
      <c r="C687" s="239"/>
      <c r="D687" s="239"/>
      <c r="E687" s="239"/>
      <c r="F687" s="240"/>
      <c r="G687" s="239"/>
      <c r="H687" s="241"/>
      <c r="I687" s="21"/>
      <c r="L687" s="68" t="str">
        <f t="shared" si="96"/>
        <v/>
      </c>
      <c r="N687" s="71" t="str">
        <f>IF($L687="", "", IFERROR(INDEX('Intro &amp; Setup'!$J$23:$J$32, MATCH($L687, 'Intro &amp; Setup'!$B$23:$B$32, 0)), ""))</f>
        <v/>
      </c>
      <c r="O687" s="71" t="str">
        <f>IF($L687="", "", IFERROR(INDEX('Intro &amp; Setup'!$N$23:$N$32, MATCH($L687, 'Intro &amp; Setup'!$B$23:$B$32, 0)), ""))</f>
        <v/>
      </c>
      <c r="Q687" s="63" t="str">
        <f>IF($H687="", "", SUM($H$11:$H687))</f>
        <v/>
      </c>
      <c r="R687" s="28" t="str">
        <f>IF($L687="", "", SUMIF($L$11:$L687, $L687, $H$11:$H687))</f>
        <v/>
      </c>
      <c r="S687" s="27" t="str">
        <f>IF('Intro &amp; Setup'!$BM$13='Intro &amp; Setup'!$BM$12, $R687, $Q687)</f>
        <v/>
      </c>
      <c r="T687" s="28" t="str">
        <f t="shared" si="90"/>
        <v/>
      </c>
      <c r="U687" s="8" t="str">
        <f t="shared" si="91"/>
        <v/>
      </c>
      <c r="V687" s="28" t="str">
        <f>IF($T687="", "", $T687-SUM($V$11:$V686))</f>
        <v/>
      </c>
      <c r="W687" s="28" t="str">
        <f>IF($U687="", "", $U687-SUM($W$11:$W686))</f>
        <v/>
      </c>
      <c r="X687" s="28" t="str">
        <f t="shared" si="92"/>
        <v/>
      </c>
      <c r="Y687" s="34" t="str">
        <f t="shared" si="97"/>
        <v/>
      </c>
      <c r="Z687" s="35" t="str">
        <f t="shared" si="98"/>
        <v/>
      </c>
      <c r="AA687" s="36" t="str">
        <f t="shared" si="93"/>
        <v/>
      </c>
      <c r="AC687" s="41" t="str">
        <f>IF($B687="", "", IF(OR($B687&lt;'Intro &amp; Setup'!$BM$3, $B687&gt;'Intro &amp; Setup'!$BM$5), "X", ""))</f>
        <v/>
      </c>
      <c r="AE687" s="41" t="str">
        <f t="shared" si="94"/>
        <v/>
      </c>
      <c r="AG687" s="41" t="str">
        <f>IF($F687="", "", IF(COUNTIF('Intro &amp; Setup'!$T$17:$T$26, $F687)=0, "X", ""))</f>
        <v/>
      </c>
      <c r="AI687" s="41" t="str">
        <f t="shared" si="95"/>
        <v/>
      </c>
    </row>
    <row r="688" spans="1:35" x14ac:dyDescent="0.25">
      <c r="A688" s="21"/>
      <c r="B688" s="238"/>
      <c r="C688" s="239"/>
      <c r="D688" s="239"/>
      <c r="E688" s="239"/>
      <c r="F688" s="240"/>
      <c r="G688" s="239"/>
      <c r="H688" s="241"/>
      <c r="I688" s="21"/>
      <c r="L688" s="68" t="str">
        <f t="shared" si="96"/>
        <v/>
      </c>
      <c r="N688" s="71" t="str">
        <f>IF($L688="", "", IFERROR(INDEX('Intro &amp; Setup'!$J$23:$J$32, MATCH($L688, 'Intro &amp; Setup'!$B$23:$B$32, 0)), ""))</f>
        <v/>
      </c>
      <c r="O688" s="71" t="str">
        <f>IF($L688="", "", IFERROR(INDEX('Intro &amp; Setup'!$N$23:$N$32, MATCH($L688, 'Intro &amp; Setup'!$B$23:$B$32, 0)), ""))</f>
        <v/>
      </c>
      <c r="Q688" s="63" t="str">
        <f>IF($H688="", "", SUM($H$11:$H688))</f>
        <v/>
      </c>
      <c r="R688" s="28" t="str">
        <f>IF($L688="", "", SUMIF($L$11:$L688, $L688, $H$11:$H688))</f>
        <v/>
      </c>
      <c r="S688" s="27" t="str">
        <f>IF('Intro &amp; Setup'!$BM$13='Intro &amp; Setup'!$BM$12, $R688, $Q688)</f>
        <v/>
      </c>
      <c r="T688" s="28" t="str">
        <f t="shared" si="90"/>
        <v/>
      </c>
      <c r="U688" s="8" t="str">
        <f t="shared" si="91"/>
        <v/>
      </c>
      <c r="V688" s="28" t="str">
        <f>IF($T688="", "", $T688-SUM($V$11:$V687))</f>
        <v/>
      </c>
      <c r="W688" s="28" t="str">
        <f>IF($U688="", "", $U688-SUM($W$11:$W687))</f>
        <v/>
      </c>
      <c r="X688" s="28" t="str">
        <f t="shared" si="92"/>
        <v/>
      </c>
      <c r="Y688" s="34" t="str">
        <f t="shared" si="97"/>
        <v/>
      </c>
      <c r="Z688" s="35" t="str">
        <f t="shared" si="98"/>
        <v/>
      </c>
      <c r="AA688" s="36" t="str">
        <f t="shared" si="93"/>
        <v/>
      </c>
      <c r="AC688" s="41" t="str">
        <f>IF($B688="", "", IF(OR($B688&lt;'Intro &amp; Setup'!$BM$3, $B688&gt;'Intro &amp; Setup'!$BM$5), "X", ""))</f>
        <v/>
      </c>
      <c r="AE688" s="41" t="str">
        <f t="shared" si="94"/>
        <v/>
      </c>
      <c r="AG688" s="41" t="str">
        <f>IF($F688="", "", IF(COUNTIF('Intro &amp; Setup'!$T$17:$T$26, $F688)=0, "X", ""))</f>
        <v/>
      </c>
      <c r="AI688" s="41" t="str">
        <f t="shared" si="95"/>
        <v/>
      </c>
    </row>
    <row r="689" spans="1:35" x14ac:dyDescent="0.25">
      <c r="A689" s="21"/>
      <c r="B689" s="238"/>
      <c r="C689" s="239"/>
      <c r="D689" s="239"/>
      <c r="E689" s="239"/>
      <c r="F689" s="240"/>
      <c r="G689" s="239"/>
      <c r="H689" s="241"/>
      <c r="I689" s="21"/>
      <c r="L689" s="68" t="str">
        <f t="shared" si="96"/>
        <v/>
      </c>
      <c r="N689" s="71" t="str">
        <f>IF($L689="", "", IFERROR(INDEX('Intro &amp; Setup'!$J$23:$J$32, MATCH($L689, 'Intro &amp; Setup'!$B$23:$B$32, 0)), ""))</f>
        <v/>
      </c>
      <c r="O689" s="71" t="str">
        <f>IF($L689="", "", IFERROR(INDEX('Intro &amp; Setup'!$N$23:$N$32, MATCH($L689, 'Intro &amp; Setup'!$B$23:$B$32, 0)), ""))</f>
        <v/>
      </c>
      <c r="Q689" s="63" t="str">
        <f>IF($H689="", "", SUM($H$11:$H689))</f>
        <v/>
      </c>
      <c r="R689" s="28" t="str">
        <f>IF($L689="", "", SUMIF($L$11:$L689, $L689, $H$11:$H689))</f>
        <v/>
      </c>
      <c r="S689" s="27" t="str">
        <f>IF('Intro &amp; Setup'!$BM$13='Intro &amp; Setup'!$BM$12, $R689, $Q689)</f>
        <v/>
      </c>
      <c r="T689" s="28" t="str">
        <f t="shared" si="90"/>
        <v/>
      </c>
      <c r="U689" s="8" t="str">
        <f t="shared" si="91"/>
        <v/>
      </c>
      <c r="V689" s="28" t="str">
        <f>IF($T689="", "", $T689-SUM($V$11:$V688))</f>
        <v/>
      </c>
      <c r="W689" s="28" t="str">
        <f>IF($U689="", "", $U689-SUM($W$11:$W688))</f>
        <v/>
      </c>
      <c r="X689" s="28" t="str">
        <f t="shared" si="92"/>
        <v/>
      </c>
      <c r="Y689" s="34" t="str">
        <f t="shared" si="97"/>
        <v/>
      </c>
      <c r="Z689" s="35" t="str">
        <f t="shared" si="98"/>
        <v/>
      </c>
      <c r="AA689" s="36" t="str">
        <f t="shared" si="93"/>
        <v/>
      </c>
      <c r="AC689" s="41" t="str">
        <f>IF($B689="", "", IF(OR($B689&lt;'Intro &amp; Setup'!$BM$3, $B689&gt;'Intro &amp; Setup'!$BM$5), "X", ""))</f>
        <v/>
      </c>
      <c r="AE689" s="41" t="str">
        <f t="shared" si="94"/>
        <v/>
      </c>
      <c r="AG689" s="41" t="str">
        <f>IF($F689="", "", IF(COUNTIF('Intro &amp; Setup'!$T$17:$T$26, $F689)=0, "X", ""))</f>
        <v/>
      </c>
      <c r="AI689" s="41" t="str">
        <f t="shared" si="95"/>
        <v/>
      </c>
    </row>
    <row r="690" spans="1:35" x14ac:dyDescent="0.25">
      <c r="A690" s="21"/>
      <c r="B690" s="238"/>
      <c r="C690" s="239"/>
      <c r="D690" s="239"/>
      <c r="E690" s="239"/>
      <c r="F690" s="240"/>
      <c r="G690" s="239"/>
      <c r="H690" s="241"/>
      <c r="I690" s="21"/>
      <c r="L690" s="68" t="str">
        <f t="shared" si="96"/>
        <v/>
      </c>
      <c r="N690" s="71" t="str">
        <f>IF($L690="", "", IFERROR(INDEX('Intro &amp; Setup'!$J$23:$J$32, MATCH($L690, 'Intro &amp; Setup'!$B$23:$B$32, 0)), ""))</f>
        <v/>
      </c>
      <c r="O690" s="71" t="str">
        <f>IF($L690="", "", IFERROR(INDEX('Intro &amp; Setup'!$N$23:$N$32, MATCH($L690, 'Intro &amp; Setup'!$B$23:$B$32, 0)), ""))</f>
        <v/>
      </c>
      <c r="Q690" s="63" t="str">
        <f>IF($H690="", "", SUM($H$11:$H690))</f>
        <v/>
      </c>
      <c r="R690" s="28" t="str">
        <f>IF($L690="", "", SUMIF($L$11:$L690, $L690, $H$11:$H690))</f>
        <v/>
      </c>
      <c r="S690" s="27" t="str">
        <f>IF('Intro &amp; Setup'!$BM$13='Intro &amp; Setup'!$BM$12, $R690, $Q690)</f>
        <v/>
      </c>
      <c r="T690" s="28" t="str">
        <f t="shared" si="90"/>
        <v/>
      </c>
      <c r="U690" s="8" t="str">
        <f t="shared" si="91"/>
        <v/>
      </c>
      <c r="V690" s="28" t="str">
        <f>IF($T690="", "", $T690-SUM($V$11:$V689))</f>
        <v/>
      </c>
      <c r="W690" s="28" t="str">
        <f>IF($U690="", "", $U690-SUM($W$11:$W689))</f>
        <v/>
      </c>
      <c r="X690" s="28" t="str">
        <f t="shared" si="92"/>
        <v/>
      </c>
      <c r="Y690" s="34" t="str">
        <f t="shared" si="97"/>
        <v/>
      </c>
      <c r="Z690" s="35" t="str">
        <f t="shared" si="98"/>
        <v/>
      </c>
      <c r="AA690" s="36" t="str">
        <f t="shared" si="93"/>
        <v/>
      </c>
      <c r="AC690" s="41" t="str">
        <f>IF($B690="", "", IF(OR($B690&lt;'Intro &amp; Setup'!$BM$3, $B690&gt;'Intro &amp; Setup'!$BM$5), "X", ""))</f>
        <v/>
      </c>
      <c r="AE690" s="41" t="str">
        <f t="shared" si="94"/>
        <v/>
      </c>
      <c r="AG690" s="41" t="str">
        <f>IF($F690="", "", IF(COUNTIF('Intro &amp; Setup'!$T$17:$T$26, $F690)=0, "X", ""))</f>
        <v/>
      </c>
      <c r="AI690" s="41" t="str">
        <f t="shared" si="95"/>
        <v/>
      </c>
    </row>
    <row r="691" spans="1:35" x14ac:dyDescent="0.25">
      <c r="A691" s="21"/>
      <c r="B691" s="238"/>
      <c r="C691" s="239"/>
      <c r="D691" s="239"/>
      <c r="E691" s="239"/>
      <c r="F691" s="240"/>
      <c r="G691" s="239"/>
      <c r="H691" s="241"/>
      <c r="I691" s="21"/>
      <c r="L691" s="68" t="str">
        <f t="shared" si="96"/>
        <v/>
      </c>
      <c r="N691" s="71" t="str">
        <f>IF($L691="", "", IFERROR(INDEX('Intro &amp; Setup'!$J$23:$J$32, MATCH($L691, 'Intro &amp; Setup'!$B$23:$B$32, 0)), ""))</f>
        <v/>
      </c>
      <c r="O691" s="71" t="str">
        <f>IF($L691="", "", IFERROR(INDEX('Intro &amp; Setup'!$N$23:$N$32, MATCH($L691, 'Intro &amp; Setup'!$B$23:$B$32, 0)), ""))</f>
        <v/>
      </c>
      <c r="Q691" s="63" t="str">
        <f>IF($H691="", "", SUM($H$11:$H691))</f>
        <v/>
      </c>
      <c r="R691" s="28" t="str">
        <f>IF($L691="", "", SUMIF($L$11:$L691, $L691, $H$11:$H691))</f>
        <v/>
      </c>
      <c r="S691" s="27" t="str">
        <f>IF('Intro &amp; Setup'!$BM$13='Intro &amp; Setup'!$BM$12, $R691, $Q691)</f>
        <v/>
      </c>
      <c r="T691" s="28" t="str">
        <f t="shared" si="90"/>
        <v/>
      </c>
      <c r="U691" s="8" t="str">
        <f t="shared" si="91"/>
        <v/>
      </c>
      <c r="V691" s="28" t="str">
        <f>IF($T691="", "", $T691-SUM($V$11:$V690))</f>
        <v/>
      </c>
      <c r="W691" s="28" t="str">
        <f>IF($U691="", "", $U691-SUM($W$11:$W690))</f>
        <v/>
      </c>
      <c r="X691" s="28" t="str">
        <f t="shared" si="92"/>
        <v/>
      </c>
      <c r="Y691" s="34" t="str">
        <f t="shared" si="97"/>
        <v/>
      </c>
      <c r="Z691" s="35" t="str">
        <f t="shared" si="98"/>
        <v/>
      </c>
      <c r="AA691" s="36" t="str">
        <f t="shared" si="93"/>
        <v/>
      </c>
      <c r="AC691" s="41" t="str">
        <f>IF($B691="", "", IF(OR($B691&lt;'Intro &amp; Setup'!$BM$3, $B691&gt;'Intro &amp; Setup'!$BM$5), "X", ""))</f>
        <v/>
      </c>
      <c r="AE691" s="41" t="str">
        <f t="shared" si="94"/>
        <v/>
      </c>
      <c r="AG691" s="41" t="str">
        <f>IF($F691="", "", IF(COUNTIF('Intro &amp; Setup'!$T$17:$T$26, $F691)=0, "X", ""))</f>
        <v/>
      </c>
      <c r="AI691" s="41" t="str">
        <f t="shared" si="95"/>
        <v/>
      </c>
    </row>
    <row r="692" spans="1:35" x14ac:dyDescent="0.25">
      <c r="A692" s="21"/>
      <c r="B692" s="238"/>
      <c r="C692" s="239"/>
      <c r="D692" s="239"/>
      <c r="E692" s="239"/>
      <c r="F692" s="240"/>
      <c r="G692" s="239"/>
      <c r="H692" s="241"/>
      <c r="I692" s="21"/>
      <c r="L692" s="68" t="str">
        <f t="shared" si="96"/>
        <v/>
      </c>
      <c r="N692" s="71" t="str">
        <f>IF($L692="", "", IFERROR(INDEX('Intro &amp; Setup'!$J$23:$J$32, MATCH($L692, 'Intro &amp; Setup'!$B$23:$B$32, 0)), ""))</f>
        <v/>
      </c>
      <c r="O692" s="71" t="str">
        <f>IF($L692="", "", IFERROR(INDEX('Intro &amp; Setup'!$N$23:$N$32, MATCH($L692, 'Intro &amp; Setup'!$B$23:$B$32, 0)), ""))</f>
        <v/>
      </c>
      <c r="Q692" s="63" t="str">
        <f>IF($H692="", "", SUM($H$11:$H692))</f>
        <v/>
      </c>
      <c r="R692" s="28" t="str">
        <f>IF($L692="", "", SUMIF($L$11:$L692, $L692, $H$11:$H692))</f>
        <v/>
      </c>
      <c r="S692" s="27" t="str">
        <f>IF('Intro &amp; Setup'!$BM$13='Intro &amp; Setup'!$BM$12, $R692, $Q692)</f>
        <v/>
      </c>
      <c r="T692" s="28" t="str">
        <f t="shared" si="90"/>
        <v/>
      </c>
      <c r="U692" s="8" t="str">
        <f t="shared" si="91"/>
        <v/>
      </c>
      <c r="V692" s="28" t="str">
        <f>IF($T692="", "", $T692-SUM($V$11:$V691))</f>
        <v/>
      </c>
      <c r="W692" s="28" t="str">
        <f>IF($U692="", "", $U692-SUM($W$11:$W691))</f>
        <v/>
      </c>
      <c r="X692" s="28" t="str">
        <f t="shared" si="92"/>
        <v/>
      </c>
      <c r="Y692" s="34" t="str">
        <f t="shared" si="97"/>
        <v/>
      </c>
      <c r="Z692" s="35" t="str">
        <f t="shared" si="98"/>
        <v/>
      </c>
      <c r="AA692" s="36" t="str">
        <f t="shared" si="93"/>
        <v/>
      </c>
      <c r="AC692" s="41" t="str">
        <f>IF($B692="", "", IF(OR($B692&lt;'Intro &amp; Setup'!$BM$3, $B692&gt;'Intro &amp; Setup'!$BM$5), "X", ""))</f>
        <v/>
      </c>
      <c r="AE692" s="41" t="str">
        <f t="shared" si="94"/>
        <v/>
      </c>
      <c r="AG692" s="41" t="str">
        <f>IF($F692="", "", IF(COUNTIF('Intro &amp; Setup'!$T$17:$T$26, $F692)=0, "X", ""))</f>
        <v/>
      </c>
      <c r="AI692" s="41" t="str">
        <f t="shared" si="95"/>
        <v/>
      </c>
    </row>
    <row r="693" spans="1:35" x14ac:dyDescent="0.25">
      <c r="A693" s="21"/>
      <c r="B693" s="238"/>
      <c r="C693" s="239"/>
      <c r="D693" s="239"/>
      <c r="E693" s="239"/>
      <c r="F693" s="240"/>
      <c r="G693" s="239"/>
      <c r="H693" s="241"/>
      <c r="I693" s="21"/>
      <c r="L693" s="68" t="str">
        <f t="shared" si="96"/>
        <v/>
      </c>
      <c r="N693" s="71" t="str">
        <f>IF($L693="", "", IFERROR(INDEX('Intro &amp; Setup'!$J$23:$J$32, MATCH($L693, 'Intro &amp; Setup'!$B$23:$B$32, 0)), ""))</f>
        <v/>
      </c>
      <c r="O693" s="71" t="str">
        <f>IF($L693="", "", IFERROR(INDEX('Intro &amp; Setup'!$N$23:$N$32, MATCH($L693, 'Intro &amp; Setup'!$B$23:$B$32, 0)), ""))</f>
        <v/>
      </c>
      <c r="Q693" s="63" t="str">
        <f>IF($H693="", "", SUM($H$11:$H693))</f>
        <v/>
      </c>
      <c r="R693" s="28" t="str">
        <f>IF($L693="", "", SUMIF($L$11:$L693, $L693, $H$11:$H693))</f>
        <v/>
      </c>
      <c r="S693" s="27" t="str">
        <f>IF('Intro &amp; Setup'!$BM$13='Intro &amp; Setup'!$BM$12, $R693, $Q693)</f>
        <v/>
      </c>
      <c r="T693" s="28" t="str">
        <f t="shared" si="90"/>
        <v/>
      </c>
      <c r="U693" s="8" t="str">
        <f t="shared" si="91"/>
        <v/>
      </c>
      <c r="V693" s="28" t="str">
        <f>IF($T693="", "", $T693-SUM($V$11:$V692))</f>
        <v/>
      </c>
      <c r="W693" s="28" t="str">
        <f>IF($U693="", "", $U693-SUM($W$11:$W692))</f>
        <v/>
      </c>
      <c r="X693" s="28" t="str">
        <f t="shared" si="92"/>
        <v/>
      </c>
      <c r="Y693" s="34" t="str">
        <f t="shared" si="97"/>
        <v/>
      </c>
      <c r="Z693" s="35" t="str">
        <f t="shared" si="98"/>
        <v/>
      </c>
      <c r="AA693" s="36" t="str">
        <f t="shared" si="93"/>
        <v/>
      </c>
      <c r="AC693" s="41" t="str">
        <f>IF($B693="", "", IF(OR($B693&lt;'Intro &amp; Setup'!$BM$3, $B693&gt;'Intro &amp; Setup'!$BM$5), "X", ""))</f>
        <v/>
      </c>
      <c r="AE693" s="41" t="str">
        <f t="shared" si="94"/>
        <v/>
      </c>
      <c r="AG693" s="41" t="str">
        <f>IF($F693="", "", IF(COUNTIF('Intro &amp; Setup'!$T$17:$T$26, $F693)=0, "X", ""))</f>
        <v/>
      </c>
      <c r="AI693" s="41" t="str">
        <f t="shared" si="95"/>
        <v/>
      </c>
    </row>
    <row r="694" spans="1:35" x14ac:dyDescent="0.25">
      <c r="A694" s="21"/>
      <c r="B694" s="238"/>
      <c r="C694" s="239"/>
      <c r="D694" s="239"/>
      <c r="E694" s="239"/>
      <c r="F694" s="240"/>
      <c r="G694" s="239"/>
      <c r="H694" s="241"/>
      <c r="I694" s="21"/>
      <c r="L694" s="68" t="str">
        <f t="shared" si="96"/>
        <v/>
      </c>
      <c r="N694" s="71" t="str">
        <f>IF($L694="", "", IFERROR(INDEX('Intro &amp; Setup'!$J$23:$J$32, MATCH($L694, 'Intro &amp; Setup'!$B$23:$B$32, 0)), ""))</f>
        <v/>
      </c>
      <c r="O694" s="71" t="str">
        <f>IF($L694="", "", IFERROR(INDEX('Intro &amp; Setup'!$N$23:$N$32, MATCH($L694, 'Intro &amp; Setup'!$B$23:$B$32, 0)), ""))</f>
        <v/>
      </c>
      <c r="Q694" s="63" t="str">
        <f>IF($H694="", "", SUM($H$11:$H694))</f>
        <v/>
      </c>
      <c r="R694" s="28" t="str">
        <f>IF($L694="", "", SUMIF($L$11:$L694, $L694, $H$11:$H694))</f>
        <v/>
      </c>
      <c r="S694" s="27" t="str">
        <f>IF('Intro &amp; Setup'!$BM$13='Intro &amp; Setup'!$BM$12, $R694, $Q694)</f>
        <v/>
      </c>
      <c r="T694" s="28" t="str">
        <f t="shared" si="90"/>
        <v/>
      </c>
      <c r="U694" s="8" t="str">
        <f t="shared" si="91"/>
        <v/>
      </c>
      <c r="V694" s="28" t="str">
        <f>IF($T694="", "", $T694-SUM($V$11:$V693))</f>
        <v/>
      </c>
      <c r="W694" s="28" t="str">
        <f>IF($U694="", "", $U694-SUM($W$11:$W693))</f>
        <v/>
      </c>
      <c r="X694" s="28" t="str">
        <f t="shared" si="92"/>
        <v/>
      </c>
      <c r="Y694" s="34" t="str">
        <f t="shared" si="97"/>
        <v/>
      </c>
      <c r="Z694" s="35" t="str">
        <f t="shared" si="98"/>
        <v/>
      </c>
      <c r="AA694" s="36" t="str">
        <f t="shared" si="93"/>
        <v/>
      </c>
      <c r="AC694" s="41" t="str">
        <f>IF($B694="", "", IF(OR($B694&lt;'Intro &amp; Setup'!$BM$3, $B694&gt;'Intro &amp; Setup'!$BM$5), "X", ""))</f>
        <v/>
      </c>
      <c r="AE694" s="41" t="str">
        <f t="shared" si="94"/>
        <v/>
      </c>
      <c r="AG694" s="41" t="str">
        <f>IF($F694="", "", IF(COUNTIF('Intro &amp; Setup'!$T$17:$T$26, $F694)=0, "X", ""))</f>
        <v/>
      </c>
      <c r="AI694" s="41" t="str">
        <f t="shared" si="95"/>
        <v/>
      </c>
    </row>
    <row r="695" spans="1:35" x14ac:dyDescent="0.25">
      <c r="A695" s="21"/>
      <c r="B695" s="238"/>
      <c r="C695" s="239"/>
      <c r="D695" s="239"/>
      <c r="E695" s="239"/>
      <c r="F695" s="240"/>
      <c r="G695" s="239"/>
      <c r="H695" s="241"/>
      <c r="I695" s="21"/>
      <c r="L695" s="68" t="str">
        <f t="shared" si="96"/>
        <v/>
      </c>
      <c r="N695" s="71" t="str">
        <f>IF($L695="", "", IFERROR(INDEX('Intro &amp; Setup'!$J$23:$J$32, MATCH($L695, 'Intro &amp; Setup'!$B$23:$B$32, 0)), ""))</f>
        <v/>
      </c>
      <c r="O695" s="71" t="str">
        <f>IF($L695="", "", IFERROR(INDEX('Intro &amp; Setup'!$N$23:$N$32, MATCH($L695, 'Intro &amp; Setup'!$B$23:$B$32, 0)), ""))</f>
        <v/>
      </c>
      <c r="Q695" s="63" t="str">
        <f>IF($H695="", "", SUM($H$11:$H695))</f>
        <v/>
      </c>
      <c r="R695" s="28" t="str">
        <f>IF($L695="", "", SUMIF($L$11:$L695, $L695, $H$11:$H695))</f>
        <v/>
      </c>
      <c r="S695" s="27" t="str">
        <f>IF('Intro &amp; Setup'!$BM$13='Intro &amp; Setup'!$BM$12, $R695, $Q695)</f>
        <v/>
      </c>
      <c r="T695" s="28" t="str">
        <f t="shared" si="90"/>
        <v/>
      </c>
      <c r="U695" s="8" t="str">
        <f t="shared" si="91"/>
        <v/>
      </c>
      <c r="V695" s="28" t="str">
        <f>IF($T695="", "", $T695-SUM($V$11:$V694))</f>
        <v/>
      </c>
      <c r="W695" s="28" t="str">
        <f>IF($U695="", "", $U695-SUM($W$11:$W694))</f>
        <v/>
      </c>
      <c r="X695" s="28" t="str">
        <f t="shared" si="92"/>
        <v/>
      </c>
      <c r="Y695" s="34" t="str">
        <f t="shared" si="97"/>
        <v/>
      </c>
      <c r="Z695" s="35" t="str">
        <f t="shared" si="98"/>
        <v/>
      </c>
      <c r="AA695" s="36" t="str">
        <f t="shared" si="93"/>
        <v/>
      </c>
      <c r="AC695" s="41" t="str">
        <f>IF($B695="", "", IF(OR($B695&lt;'Intro &amp; Setup'!$BM$3, $B695&gt;'Intro &amp; Setup'!$BM$5), "X", ""))</f>
        <v/>
      </c>
      <c r="AE695" s="41" t="str">
        <f t="shared" si="94"/>
        <v/>
      </c>
      <c r="AG695" s="41" t="str">
        <f>IF($F695="", "", IF(COUNTIF('Intro &amp; Setup'!$T$17:$T$26, $F695)=0, "X", ""))</f>
        <v/>
      </c>
      <c r="AI695" s="41" t="str">
        <f t="shared" si="95"/>
        <v/>
      </c>
    </row>
    <row r="696" spans="1:35" x14ac:dyDescent="0.25">
      <c r="A696" s="21"/>
      <c r="B696" s="238"/>
      <c r="C696" s="239"/>
      <c r="D696" s="239"/>
      <c r="E696" s="239"/>
      <c r="F696" s="240"/>
      <c r="G696" s="239"/>
      <c r="H696" s="241"/>
      <c r="I696" s="21"/>
      <c r="L696" s="68" t="str">
        <f t="shared" si="96"/>
        <v/>
      </c>
      <c r="N696" s="71" t="str">
        <f>IF($L696="", "", IFERROR(INDEX('Intro &amp; Setup'!$J$23:$J$32, MATCH($L696, 'Intro &amp; Setup'!$B$23:$B$32, 0)), ""))</f>
        <v/>
      </c>
      <c r="O696" s="71" t="str">
        <f>IF($L696="", "", IFERROR(INDEX('Intro &amp; Setup'!$N$23:$N$32, MATCH($L696, 'Intro &amp; Setup'!$B$23:$B$32, 0)), ""))</f>
        <v/>
      </c>
      <c r="Q696" s="63" t="str">
        <f>IF($H696="", "", SUM($H$11:$H696))</f>
        <v/>
      </c>
      <c r="R696" s="28" t="str">
        <f>IF($L696="", "", SUMIF($L$11:$L696, $L696, $H$11:$H696))</f>
        <v/>
      </c>
      <c r="S696" s="27" t="str">
        <f>IF('Intro &amp; Setup'!$BM$13='Intro &amp; Setup'!$BM$12, $R696, $Q696)</f>
        <v/>
      </c>
      <c r="T696" s="28" t="str">
        <f t="shared" si="90"/>
        <v/>
      </c>
      <c r="U696" s="8" t="str">
        <f t="shared" si="91"/>
        <v/>
      </c>
      <c r="V696" s="28" t="str">
        <f>IF($T696="", "", $T696-SUM($V$11:$V695))</f>
        <v/>
      </c>
      <c r="W696" s="28" t="str">
        <f>IF($U696="", "", $U696-SUM($W$11:$W695))</f>
        <v/>
      </c>
      <c r="X696" s="28" t="str">
        <f t="shared" si="92"/>
        <v/>
      </c>
      <c r="Y696" s="34" t="str">
        <f t="shared" si="97"/>
        <v/>
      </c>
      <c r="Z696" s="35" t="str">
        <f t="shared" si="98"/>
        <v/>
      </c>
      <c r="AA696" s="36" t="str">
        <f t="shared" si="93"/>
        <v/>
      </c>
      <c r="AC696" s="41" t="str">
        <f>IF($B696="", "", IF(OR($B696&lt;'Intro &amp; Setup'!$BM$3, $B696&gt;'Intro &amp; Setup'!$BM$5), "X", ""))</f>
        <v/>
      </c>
      <c r="AE696" s="41" t="str">
        <f t="shared" si="94"/>
        <v/>
      </c>
      <c r="AG696" s="41" t="str">
        <f>IF($F696="", "", IF(COUNTIF('Intro &amp; Setup'!$T$17:$T$26, $F696)=0, "X", ""))</f>
        <v/>
      </c>
      <c r="AI696" s="41" t="str">
        <f t="shared" si="95"/>
        <v/>
      </c>
    </row>
    <row r="697" spans="1:35" x14ac:dyDescent="0.25">
      <c r="A697" s="21"/>
      <c r="B697" s="238"/>
      <c r="C697" s="239"/>
      <c r="D697" s="239"/>
      <c r="E697" s="239"/>
      <c r="F697" s="240"/>
      <c r="G697" s="239"/>
      <c r="H697" s="241"/>
      <c r="I697" s="21"/>
      <c r="L697" s="68" t="str">
        <f t="shared" si="96"/>
        <v/>
      </c>
      <c r="N697" s="71" t="str">
        <f>IF($L697="", "", IFERROR(INDEX('Intro &amp; Setup'!$J$23:$J$32, MATCH($L697, 'Intro &amp; Setup'!$B$23:$B$32, 0)), ""))</f>
        <v/>
      </c>
      <c r="O697" s="71" t="str">
        <f>IF($L697="", "", IFERROR(INDEX('Intro &amp; Setup'!$N$23:$N$32, MATCH($L697, 'Intro &amp; Setup'!$B$23:$B$32, 0)), ""))</f>
        <v/>
      </c>
      <c r="Q697" s="63" t="str">
        <f>IF($H697="", "", SUM($H$11:$H697))</f>
        <v/>
      </c>
      <c r="R697" s="28" t="str">
        <f>IF($L697="", "", SUMIF($L$11:$L697, $L697, $H$11:$H697))</f>
        <v/>
      </c>
      <c r="S697" s="27" t="str">
        <f>IF('Intro &amp; Setup'!$BM$13='Intro &amp; Setup'!$BM$12, $R697, $Q697)</f>
        <v/>
      </c>
      <c r="T697" s="28" t="str">
        <f t="shared" si="90"/>
        <v/>
      </c>
      <c r="U697" s="8" t="str">
        <f t="shared" si="91"/>
        <v/>
      </c>
      <c r="V697" s="28" t="str">
        <f>IF($T697="", "", $T697-SUM($V$11:$V696))</f>
        <v/>
      </c>
      <c r="W697" s="28" t="str">
        <f>IF($U697="", "", $U697-SUM($W$11:$W696))</f>
        <v/>
      </c>
      <c r="X697" s="28" t="str">
        <f t="shared" si="92"/>
        <v/>
      </c>
      <c r="Y697" s="34" t="str">
        <f t="shared" si="97"/>
        <v/>
      </c>
      <c r="Z697" s="35" t="str">
        <f t="shared" si="98"/>
        <v/>
      </c>
      <c r="AA697" s="36" t="str">
        <f t="shared" si="93"/>
        <v/>
      </c>
      <c r="AC697" s="41" t="str">
        <f>IF($B697="", "", IF(OR($B697&lt;'Intro &amp; Setup'!$BM$3, $B697&gt;'Intro &amp; Setup'!$BM$5), "X", ""))</f>
        <v/>
      </c>
      <c r="AE697" s="41" t="str">
        <f t="shared" si="94"/>
        <v/>
      </c>
      <c r="AG697" s="41" t="str">
        <f>IF($F697="", "", IF(COUNTIF('Intro &amp; Setup'!$T$17:$T$26, $F697)=0, "X", ""))</f>
        <v/>
      </c>
      <c r="AI697" s="41" t="str">
        <f t="shared" si="95"/>
        <v/>
      </c>
    </row>
    <row r="698" spans="1:35" x14ac:dyDescent="0.25">
      <c r="A698" s="21"/>
      <c r="B698" s="238"/>
      <c r="C698" s="239"/>
      <c r="D698" s="239"/>
      <c r="E698" s="239"/>
      <c r="F698" s="240"/>
      <c r="G698" s="239"/>
      <c r="H698" s="241"/>
      <c r="I698" s="21"/>
      <c r="L698" s="68" t="str">
        <f t="shared" si="96"/>
        <v/>
      </c>
      <c r="N698" s="71" t="str">
        <f>IF($L698="", "", IFERROR(INDEX('Intro &amp; Setup'!$J$23:$J$32, MATCH($L698, 'Intro &amp; Setup'!$B$23:$B$32, 0)), ""))</f>
        <v/>
      </c>
      <c r="O698" s="71" t="str">
        <f>IF($L698="", "", IFERROR(INDEX('Intro &amp; Setup'!$N$23:$N$32, MATCH($L698, 'Intro &amp; Setup'!$B$23:$B$32, 0)), ""))</f>
        <v/>
      </c>
      <c r="Q698" s="63" t="str">
        <f>IF($H698="", "", SUM($H$11:$H698))</f>
        <v/>
      </c>
      <c r="R698" s="28" t="str">
        <f>IF($L698="", "", SUMIF($L$11:$L698, $L698, $H$11:$H698))</f>
        <v/>
      </c>
      <c r="S698" s="27" t="str">
        <f>IF('Intro &amp; Setup'!$BM$13='Intro &amp; Setup'!$BM$12, $R698, $Q698)</f>
        <v/>
      </c>
      <c r="T698" s="28" t="str">
        <f t="shared" si="90"/>
        <v/>
      </c>
      <c r="U698" s="8" t="str">
        <f t="shared" si="91"/>
        <v/>
      </c>
      <c r="V698" s="28" t="str">
        <f>IF($T698="", "", $T698-SUM($V$11:$V697))</f>
        <v/>
      </c>
      <c r="W698" s="28" t="str">
        <f>IF($U698="", "", $U698-SUM($W$11:$W697))</f>
        <v/>
      </c>
      <c r="X698" s="28" t="str">
        <f t="shared" si="92"/>
        <v/>
      </c>
      <c r="Y698" s="34" t="str">
        <f t="shared" si="97"/>
        <v/>
      </c>
      <c r="Z698" s="35" t="str">
        <f t="shared" si="98"/>
        <v/>
      </c>
      <c r="AA698" s="36" t="str">
        <f t="shared" si="93"/>
        <v/>
      </c>
      <c r="AC698" s="41" t="str">
        <f>IF($B698="", "", IF(OR($B698&lt;'Intro &amp; Setup'!$BM$3, $B698&gt;'Intro &amp; Setup'!$BM$5), "X", ""))</f>
        <v/>
      </c>
      <c r="AE698" s="41" t="str">
        <f t="shared" si="94"/>
        <v/>
      </c>
      <c r="AG698" s="41" t="str">
        <f>IF($F698="", "", IF(COUNTIF('Intro &amp; Setup'!$T$17:$T$26, $F698)=0, "X", ""))</f>
        <v/>
      </c>
      <c r="AI698" s="41" t="str">
        <f t="shared" si="95"/>
        <v/>
      </c>
    </row>
    <row r="699" spans="1:35" x14ac:dyDescent="0.25">
      <c r="A699" s="21"/>
      <c r="B699" s="238"/>
      <c r="C699" s="239"/>
      <c r="D699" s="239"/>
      <c r="E699" s="239"/>
      <c r="F699" s="240"/>
      <c r="G699" s="239"/>
      <c r="H699" s="241"/>
      <c r="I699" s="21"/>
      <c r="L699" s="68" t="str">
        <f t="shared" si="96"/>
        <v/>
      </c>
      <c r="N699" s="71" t="str">
        <f>IF($L699="", "", IFERROR(INDEX('Intro &amp; Setup'!$J$23:$J$32, MATCH($L699, 'Intro &amp; Setup'!$B$23:$B$32, 0)), ""))</f>
        <v/>
      </c>
      <c r="O699" s="71" t="str">
        <f>IF($L699="", "", IFERROR(INDEX('Intro &amp; Setup'!$N$23:$N$32, MATCH($L699, 'Intro &amp; Setup'!$B$23:$B$32, 0)), ""))</f>
        <v/>
      </c>
      <c r="Q699" s="63" t="str">
        <f>IF($H699="", "", SUM($H$11:$H699))</f>
        <v/>
      </c>
      <c r="R699" s="28" t="str">
        <f>IF($L699="", "", SUMIF($L$11:$L699, $L699, $H$11:$H699))</f>
        <v/>
      </c>
      <c r="S699" s="27" t="str">
        <f>IF('Intro &amp; Setup'!$BM$13='Intro &amp; Setup'!$BM$12, $R699, $Q699)</f>
        <v/>
      </c>
      <c r="T699" s="28" t="str">
        <f t="shared" si="90"/>
        <v/>
      </c>
      <c r="U699" s="8" t="str">
        <f t="shared" si="91"/>
        <v/>
      </c>
      <c r="V699" s="28" t="str">
        <f>IF($T699="", "", $T699-SUM($V$11:$V698))</f>
        <v/>
      </c>
      <c r="W699" s="28" t="str">
        <f>IF($U699="", "", $U699-SUM($W$11:$W698))</f>
        <v/>
      </c>
      <c r="X699" s="28" t="str">
        <f t="shared" si="92"/>
        <v/>
      </c>
      <c r="Y699" s="34" t="str">
        <f t="shared" si="97"/>
        <v/>
      </c>
      <c r="Z699" s="35" t="str">
        <f t="shared" si="98"/>
        <v/>
      </c>
      <c r="AA699" s="36" t="str">
        <f t="shared" si="93"/>
        <v/>
      </c>
      <c r="AC699" s="41" t="str">
        <f>IF($B699="", "", IF(OR($B699&lt;'Intro &amp; Setup'!$BM$3, $B699&gt;'Intro &amp; Setup'!$BM$5), "X", ""))</f>
        <v/>
      </c>
      <c r="AE699" s="41" t="str">
        <f t="shared" si="94"/>
        <v/>
      </c>
      <c r="AG699" s="41" t="str">
        <f>IF($F699="", "", IF(COUNTIF('Intro &amp; Setup'!$T$17:$T$26, $F699)=0, "X", ""))</f>
        <v/>
      </c>
      <c r="AI699" s="41" t="str">
        <f t="shared" si="95"/>
        <v/>
      </c>
    </row>
    <row r="700" spans="1:35" x14ac:dyDescent="0.25">
      <c r="A700" s="21"/>
      <c r="B700" s="238"/>
      <c r="C700" s="239"/>
      <c r="D700" s="239"/>
      <c r="E700" s="239"/>
      <c r="F700" s="240"/>
      <c r="G700" s="239"/>
      <c r="H700" s="241"/>
      <c r="I700" s="21"/>
      <c r="L700" s="68" t="str">
        <f t="shared" si="96"/>
        <v/>
      </c>
      <c r="N700" s="71" t="str">
        <f>IF($L700="", "", IFERROR(INDEX('Intro &amp; Setup'!$J$23:$J$32, MATCH($L700, 'Intro &amp; Setup'!$B$23:$B$32, 0)), ""))</f>
        <v/>
      </c>
      <c r="O700" s="71" t="str">
        <f>IF($L700="", "", IFERROR(INDEX('Intro &amp; Setup'!$N$23:$N$32, MATCH($L700, 'Intro &amp; Setup'!$B$23:$B$32, 0)), ""))</f>
        <v/>
      </c>
      <c r="Q700" s="63" t="str">
        <f>IF($H700="", "", SUM($H$11:$H700))</f>
        <v/>
      </c>
      <c r="R700" s="28" t="str">
        <f>IF($L700="", "", SUMIF($L$11:$L700, $L700, $H$11:$H700))</f>
        <v/>
      </c>
      <c r="S700" s="27" t="str">
        <f>IF('Intro &amp; Setup'!$BM$13='Intro &amp; Setup'!$BM$12, $R700, $Q700)</f>
        <v/>
      </c>
      <c r="T700" s="28" t="str">
        <f t="shared" si="90"/>
        <v/>
      </c>
      <c r="U700" s="8" t="str">
        <f t="shared" si="91"/>
        <v/>
      </c>
      <c r="V700" s="28" t="str">
        <f>IF($T700="", "", $T700-SUM($V$11:$V699))</f>
        <v/>
      </c>
      <c r="W700" s="28" t="str">
        <f>IF($U700="", "", $U700-SUM($W$11:$W699))</f>
        <v/>
      </c>
      <c r="X700" s="28" t="str">
        <f t="shared" si="92"/>
        <v/>
      </c>
      <c r="Y700" s="34" t="str">
        <f t="shared" si="97"/>
        <v/>
      </c>
      <c r="Z700" s="35" t="str">
        <f t="shared" si="98"/>
        <v/>
      </c>
      <c r="AA700" s="36" t="str">
        <f t="shared" si="93"/>
        <v/>
      </c>
      <c r="AC700" s="41" t="str">
        <f>IF($B700="", "", IF(OR($B700&lt;'Intro &amp; Setup'!$BM$3, $B700&gt;'Intro &amp; Setup'!$BM$5), "X", ""))</f>
        <v/>
      </c>
      <c r="AE700" s="41" t="str">
        <f t="shared" si="94"/>
        <v/>
      </c>
      <c r="AG700" s="41" t="str">
        <f>IF($F700="", "", IF(COUNTIF('Intro &amp; Setup'!$T$17:$T$26, $F700)=0, "X", ""))</f>
        <v/>
      </c>
      <c r="AI700" s="41" t="str">
        <f t="shared" si="95"/>
        <v/>
      </c>
    </row>
    <row r="701" spans="1:35" x14ac:dyDescent="0.25">
      <c r="A701" s="21"/>
      <c r="B701" s="238"/>
      <c r="C701" s="239"/>
      <c r="D701" s="239"/>
      <c r="E701" s="239"/>
      <c r="F701" s="240"/>
      <c r="G701" s="239"/>
      <c r="H701" s="241"/>
      <c r="I701" s="21"/>
      <c r="L701" s="68" t="str">
        <f t="shared" si="96"/>
        <v/>
      </c>
      <c r="N701" s="71" t="str">
        <f>IF($L701="", "", IFERROR(INDEX('Intro &amp; Setup'!$J$23:$J$32, MATCH($L701, 'Intro &amp; Setup'!$B$23:$B$32, 0)), ""))</f>
        <v/>
      </c>
      <c r="O701" s="71" t="str">
        <f>IF($L701="", "", IFERROR(INDEX('Intro &amp; Setup'!$N$23:$N$32, MATCH($L701, 'Intro &amp; Setup'!$B$23:$B$32, 0)), ""))</f>
        <v/>
      </c>
      <c r="Q701" s="63" t="str">
        <f>IF($H701="", "", SUM($H$11:$H701))</f>
        <v/>
      </c>
      <c r="R701" s="28" t="str">
        <f>IF($L701="", "", SUMIF($L$11:$L701, $L701, $H$11:$H701))</f>
        <v/>
      </c>
      <c r="S701" s="27" t="str">
        <f>IF('Intro &amp; Setup'!$BM$13='Intro &amp; Setup'!$BM$12, $R701, $Q701)</f>
        <v/>
      </c>
      <c r="T701" s="28" t="str">
        <f t="shared" si="90"/>
        <v/>
      </c>
      <c r="U701" s="8" t="str">
        <f t="shared" si="91"/>
        <v/>
      </c>
      <c r="V701" s="28" t="str">
        <f>IF($T701="", "", $T701-SUM($V$11:$V700))</f>
        <v/>
      </c>
      <c r="W701" s="28" t="str">
        <f>IF($U701="", "", $U701-SUM($W$11:$W700))</f>
        <v/>
      </c>
      <c r="X701" s="28" t="str">
        <f t="shared" si="92"/>
        <v/>
      </c>
      <c r="Y701" s="34" t="str">
        <f t="shared" si="97"/>
        <v/>
      </c>
      <c r="Z701" s="35" t="str">
        <f t="shared" si="98"/>
        <v/>
      </c>
      <c r="AA701" s="36" t="str">
        <f t="shared" si="93"/>
        <v/>
      </c>
      <c r="AC701" s="41" t="str">
        <f>IF($B701="", "", IF(OR($B701&lt;'Intro &amp; Setup'!$BM$3, $B701&gt;'Intro &amp; Setup'!$BM$5), "X", ""))</f>
        <v/>
      </c>
      <c r="AE701" s="41" t="str">
        <f t="shared" si="94"/>
        <v/>
      </c>
      <c r="AG701" s="41" t="str">
        <f>IF($F701="", "", IF(COUNTIF('Intro &amp; Setup'!$T$17:$T$26, $F701)=0, "X", ""))</f>
        <v/>
      </c>
      <c r="AI701" s="41" t="str">
        <f t="shared" si="95"/>
        <v/>
      </c>
    </row>
    <row r="702" spans="1:35" x14ac:dyDescent="0.25">
      <c r="A702" s="21"/>
      <c r="B702" s="238"/>
      <c r="C702" s="239"/>
      <c r="D702" s="239"/>
      <c r="E702" s="239"/>
      <c r="F702" s="240"/>
      <c r="G702" s="239"/>
      <c r="H702" s="241"/>
      <c r="I702" s="21"/>
      <c r="L702" s="68" t="str">
        <f t="shared" si="96"/>
        <v/>
      </c>
      <c r="N702" s="71" t="str">
        <f>IF($L702="", "", IFERROR(INDEX('Intro &amp; Setup'!$J$23:$J$32, MATCH($L702, 'Intro &amp; Setup'!$B$23:$B$32, 0)), ""))</f>
        <v/>
      </c>
      <c r="O702" s="71" t="str">
        <f>IF($L702="", "", IFERROR(INDEX('Intro &amp; Setup'!$N$23:$N$32, MATCH($L702, 'Intro &amp; Setup'!$B$23:$B$32, 0)), ""))</f>
        <v/>
      </c>
      <c r="Q702" s="63" t="str">
        <f>IF($H702="", "", SUM($H$11:$H702))</f>
        <v/>
      </c>
      <c r="R702" s="28" t="str">
        <f>IF($L702="", "", SUMIF($L$11:$L702, $L702, $H$11:$H702))</f>
        <v/>
      </c>
      <c r="S702" s="27" t="str">
        <f>IF('Intro &amp; Setup'!$BM$13='Intro &amp; Setup'!$BM$12, $R702, $Q702)</f>
        <v/>
      </c>
      <c r="T702" s="28" t="str">
        <f t="shared" si="90"/>
        <v/>
      </c>
      <c r="U702" s="8" t="str">
        <f t="shared" si="91"/>
        <v/>
      </c>
      <c r="V702" s="28" t="str">
        <f>IF($T702="", "", $T702-SUM($V$11:$V701))</f>
        <v/>
      </c>
      <c r="W702" s="28" t="str">
        <f>IF($U702="", "", $U702-SUM($W$11:$W701))</f>
        <v/>
      </c>
      <c r="X702" s="28" t="str">
        <f t="shared" si="92"/>
        <v/>
      </c>
      <c r="Y702" s="34" t="str">
        <f t="shared" si="97"/>
        <v/>
      </c>
      <c r="Z702" s="35" t="str">
        <f t="shared" si="98"/>
        <v/>
      </c>
      <c r="AA702" s="36" t="str">
        <f t="shared" si="93"/>
        <v/>
      </c>
      <c r="AC702" s="41" t="str">
        <f>IF($B702="", "", IF(OR($B702&lt;'Intro &amp; Setup'!$BM$3, $B702&gt;'Intro &amp; Setup'!$BM$5), "X", ""))</f>
        <v/>
      </c>
      <c r="AE702" s="41" t="str">
        <f t="shared" si="94"/>
        <v/>
      </c>
      <c r="AG702" s="41" t="str">
        <f>IF($F702="", "", IF(COUNTIF('Intro &amp; Setup'!$T$17:$T$26, $F702)=0, "X", ""))</f>
        <v/>
      </c>
      <c r="AI702" s="41" t="str">
        <f t="shared" si="95"/>
        <v/>
      </c>
    </row>
    <row r="703" spans="1:35" x14ac:dyDescent="0.25">
      <c r="A703" s="21"/>
      <c r="B703" s="238"/>
      <c r="C703" s="239"/>
      <c r="D703" s="239"/>
      <c r="E703" s="239"/>
      <c r="F703" s="240"/>
      <c r="G703" s="239"/>
      <c r="H703" s="241"/>
      <c r="I703" s="21"/>
      <c r="L703" s="68" t="str">
        <f t="shared" si="96"/>
        <v/>
      </c>
      <c r="N703" s="71" t="str">
        <f>IF($L703="", "", IFERROR(INDEX('Intro &amp; Setup'!$J$23:$J$32, MATCH($L703, 'Intro &amp; Setup'!$B$23:$B$32, 0)), ""))</f>
        <v/>
      </c>
      <c r="O703" s="71" t="str">
        <f>IF($L703="", "", IFERROR(INDEX('Intro &amp; Setup'!$N$23:$N$32, MATCH($L703, 'Intro &amp; Setup'!$B$23:$B$32, 0)), ""))</f>
        <v/>
      </c>
      <c r="Q703" s="63" t="str">
        <f>IF($H703="", "", SUM($H$11:$H703))</f>
        <v/>
      </c>
      <c r="R703" s="28" t="str">
        <f>IF($L703="", "", SUMIF($L$11:$L703, $L703, $H$11:$H703))</f>
        <v/>
      </c>
      <c r="S703" s="27" t="str">
        <f>IF('Intro &amp; Setup'!$BM$13='Intro &amp; Setup'!$BM$12, $R703, $Q703)</f>
        <v/>
      </c>
      <c r="T703" s="28" t="str">
        <f t="shared" si="90"/>
        <v/>
      </c>
      <c r="U703" s="8" t="str">
        <f t="shared" si="91"/>
        <v/>
      </c>
      <c r="V703" s="28" t="str">
        <f>IF($T703="", "", $T703-SUM($V$11:$V702))</f>
        <v/>
      </c>
      <c r="W703" s="28" t="str">
        <f>IF($U703="", "", $U703-SUM($W$11:$W702))</f>
        <v/>
      </c>
      <c r="X703" s="28" t="str">
        <f t="shared" si="92"/>
        <v/>
      </c>
      <c r="Y703" s="34" t="str">
        <f t="shared" si="97"/>
        <v/>
      </c>
      <c r="Z703" s="35" t="str">
        <f t="shared" si="98"/>
        <v/>
      </c>
      <c r="AA703" s="36" t="str">
        <f t="shared" si="93"/>
        <v/>
      </c>
      <c r="AC703" s="41" t="str">
        <f>IF($B703="", "", IF(OR($B703&lt;'Intro &amp; Setup'!$BM$3, $B703&gt;'Intro &amp; Setup'!$BM$5), "X", ""))</f>
        <v/>
      </c>
      <c r="AE703" s="41" t="str">
        <f t="shared" si="94"/>
        <v/>
      </c>
      <c r="AG703" s="41" t="str">
        <f>IF($F703="", "", IF(COUNTIF('Intro &amp; Setup'!$T$17:$T$26, $F703)=0, "X", ""))</f>
        <v/>
      </c>
      <c r="AI703" s="41" t="str">
        <f t="shared" si="95"/>
        <v/>
      </c>
    </row>
    <row r="704" spans="1:35" x14ac:dyDescent="0.25">
      <c r="A704" s="21"/>
      <c r="B704" s="238"/>
      <c r="C704" s="239"/>
      <c r="D704" s="239"/>
      <c r="E704" s="239"/>
      <c r="F704" s="240"/>
      <c r="G704" s="239"/>
      <c r="H704" s="241"/>
      <c r="I704" s="21"/>
      <c r="L704" s="68" t="str">
        <f t="shared" si="96"/>
        <v/>
      </c>
      <c r="N704" s="71" t="str">
        <f>IF($L704="", "", IFERROR(INDEX('Intro &amp; Setup'!$J$23:$J$32, MATCH($L704, 'Intro &amp; Setup'!$B$23:$B$32, 0)), ""))</f>
        <v/>
      </c>
      <c r="O704" s="71" t="str">
        <f>IF($L704="", "", IFERROR(INDEX('Intro &amp; Setup'!$N$23:$N$32, MATCH($L704, 'Intro &amp; Setup'!$B$23:$B$32, 0)), ""))</f>
        <v/>
      </c>
      <c r="Q704" s="63" t="str">
        <f>IF($H704="", "", SUM($H$11:$H704))</f>
        <v/>
      </c>
      <c r="R704" s="28" t="str">
        <f>IF($L704="", "", SUMIF($L$11:$L704, $L704, $H$11:$H704))</f>
        <v/>
      </c>
      <c r="S704" s="27" t="str">
        <f>IF('Intro &amp; Setup'!$BM$13='Intro &amp; Setup'!$BM$12, $R704, $Q704)</f>
        <v/>
      </c>
      <c r="T704" s="28" t="str">
        <f t="shared" si="90"/>
        <v/>
      </c>
      <c r="U704" s="8" t="str">
        <f t="shared" si="91"/>
        <v/>
      </c>
      <c r="V704" s="28" t="str">
        <f>IF($T704="", "", $T704-SUM($V$11:$V703))</f>
        <v/>
      </c>
      <c r="W704" s="28" t="str">
        <f>IF($U704="", "", $U704-SUM($W$11:$W703))</f>
        <v/>
      </c>
      <c r="X704" s="28" t="str">
        <f t="shared" si="92"/>
        <v/>
      </c>
      <c r="Y704" s="34" t="str">
        <f t="shared" si="97"/>
        <v/>
      </c>
      <c r="Z704" s="35" t="str">
        <f t="shared" si="98"/>
        <v/>
      </c>
      <c r="AA704" s="36" t="str">
        <f t="shared" si="93"/>
        <v/>
      </c>
      <c r="AC704" s="41" t="str">
        <f>IF($B704="", "", IF(OR($B704&lt;'Intro &amp; Setup'!$BM$3, $B704&gt;'Intro &amp; Setup'!$BM$5), "X", ""))</f>
        <v/>
      </c>
      <c r="AE704" s="41" t="str">
        <f t="shared" si="94"/>
        <v/>
      </c>
      <c r="AG704" s="41" t="str">
        <f>IF($F704="", "", IF(COUNTIF('Intro &amp; Setup'!$T$17:$T$26, $F704)=0, "X", ""))</f>
        <v/>
      </c>
      <c r="AI704" s="41" t="str">
        <f t="shared" si="95"/>
        <v/>
      </c>
    </row>
    <row r="705" spans="1:35" x14ac:dyDescent="0.25">
      <c r="A705" s="21"/>
      <c r="B705" s="238"/>
      <c r="C705" s="239"/>
      <c r="D705" s="239"/>
      <c r="E705" s="239"/>
      <c r="F705" s="240"/>
      <c r="G705" s="239"/>
      <c r="H705" s="241"/>
      <c r="I705" s="21"/>
      <c r="L705" s="68" t="str">
        <f t="shared" si="96"/>
        <v/>
      </c>
      <c r="N705" s="71" t="str">
        <f>IF($L705="", "", IFERROR(INDEX('Intro &amp; Setup'!$J$23:$J$32, MATCH($L705, 'Intro &amp; Setup'!$B$23:$B$32, 0)), ""))</f>
        <v/>
      </c>
      <c r="O705" s="71" t="str">
        <f>IF($L705="", "", IFERROR(INDEX('Intro &amp; Setup'!$N$23:$N$32, MATCH($L705, 'Intro &amp; Setup'!$B$23:$B$32, 0)), ""))</f>
        <v/>
      </c>
      <c r="Q705" s="63" t="str">
        <f>IF($H705="", "", SUM($H$11:$H705))</f>
        <v/>
      </c>
      <c r="R705" s="28" t="str">
        <f>IF($L705="", "", SUMIF($L$11:$L705, $L705, $H$11:$H705))</f>
        <v/>
      </c>
      <c r="S705" s="27" t="str">
        <f>IF('Intro &amp; Setup'!$BM$13='Intro &amp; Setup'!$BM$12, $R705, $Q705)</f>
        <v/>
      </c>
      <c r="T705" s="28" t="str">
        <f t="shared" si="90"/>
        <v/>
      </c>
      <c r="U705" s="8" t="str">
        <f t="shared" si="91"/>
        <v/>
      </c>
      <c r="V705" s="28" t="str">
        <f>IF($T705="", "", $T705-SUM($V$11:$V704))</f>
        <v/>
      </c>
      <c r="W705" s="28" t="str">
        <f>IF($U705="", "", $U705-SUM($W$11:$W704))</f>
        <v/>
      </c>
      <c r="X705" s="28" t="str">
        <f t="shared" si="92"/>
        <v/>
      </c>
      <c r="Y705" s="34" t="str">
        <f t="shared" si="97"/>
        <v/>
      </c>
      <c r="Z705" s="35" t="str">
        <f t="shared" si="98"/>
        <v/>
      </c>
      <c r="AA705" s="36" t="str">
        <f t="shared" si="93"/>
        <v/>
      </c>
      <c r="AC705" s="41" t="str">
        <f>IF($B705="", "", IF(OR($B705&lt;'Intro &amp; Setup'!$BM$3, $B705&gt;'Intro &amp; Setup'!$BM$5), "X", ""))</f>
        <v/>
      </c>
      <c r="AE705" s="41" t="str">
        <f t="shared" si="94"/>
        <v/>
      </c>
      <c r="AG705" s="41" t="str">
        <f>IF($F705="", "", IF(COUNTIF('Intro &amp; Setup'!$T$17:$T$26, $F705)=0, "X", ""))</f>
        <v/>
      </c>
      <c r="AI705" s="41" t="str">
        <f t="shared" si="95"/>
        <v/>
      </c>
    </row>
    <row r="706" spans="1:35" x14ac:dyDescent="0.25">
      <c r="A706" s="21"/>
      <c r="B706" s="238"/>
      <c r="C706" s="239"/>
      <c r="D706" s="239"/>
      <c r="E706" s="239"/>
      <c r="F706" s="240"/>
      <c r="G706" s="239"/>
      <c r="H706" s="241"/>
      <c r="I706" s="21"/>
      <c r="L706" s="68" t="str">
        <f t="shared" si="96"/>
        <v/>
      </c>
      <c r="N706" s="71" t="str">
        <f>IF($L706="", "", IFERROR(INDEX('Intro &amp; Setup'!$J$23:$J$32, MATCH($L706, 'Intro &amp; Setup'!$B$23:$B$32, 0)), ""))</f>
        <v/>
      </c>
      <c r="O706" s="71" t="str">
        <f>IF($L706="", "", IFERROR(INDEX('Intro &amp; Setup'!$N$23:$N$32, MATCH($L706, 'Intro &amp; Setup'!$B$23:$B$32, 0)), ""))</f>
        <v/>
      </c>
      <c r="Q706" s="63" t="str">
        <f>IF($H706="", "", SUM($H$11:$H706))</f>
        <v/>
      </c>
      <c r="R706" s="28" t="str">
        <f>IF($L706="", "", SUMIF($L$11:$L706, $L706, $H$11:$H706))</f>
        <v/>
      </c>
      <c r="S706" s="27" t="str">
        <f>IF('Intro &amp; Setup'!$BM$13='Intro &amp; Setup'!$BM$12, $R706, $Q706)</f>
        <v/>
      </c>
      <c r="T706" s="28" t="str">
        <f t="shared" si="90"/>
        <v/>
      </c>
      <c r="U706" s="8" t="str">
        <f t="shared" si="91"/>
        <v/>
      </c>
      <c r="V706" s="28" t="str">
        <f>IF($T706="", "", $T706-SUM($V$11:$V705))</f>
        <v/>
      </c>
      <c r="W706" s="28" t="str">
        <f>IF($U706="", "", $U706-SUM($W$11:$W705))</f>
        <v/>
      </c>
      <c r="X706" s="28" t="str">
        <f t="shared" si="92"/>
        <v/>
      </c>
      <c r="Y706" s="34" t="str">
        <f t="shared" si="97"/>
        <v/>
      </c>
      <c r="Z706" s="35" t="str">
        <f t="shared" si="98"/>
        <v/>
      </c>
      <c r="AA706" s="36" t="str">
        <f t="shared" si="93"/>
        <v/>
      </c>
      <c r="AC706" s="41" t="str">
        <f>IF($B706="", "", IF(OR($B706&lt;'Intro &amp; Setup'!$BM$3, $B706&gt;'Intro &amp; Setup'!$BM$5), "X", ""))</f>
        <v/>
      </c>
      <c r="AE706" s="41" t="str">
        <f t="shared" si="94"/>
        <v/>
      </c>
      <c r="AG706" s="41" t="str">
        <f>IF($F706="", "", IF(COUNTIF('Intro &amp; Setup'!$T$17:$T$26, $F706)=0, "X", ""))</f>
        <v/>
      </c>
      <c r="AI706" s="41" t="str">
        <f t="shared" si="95"/>
        <v/>
      </c>
    </row>
    <row r="707" spans="1:35" x14ac:dyDescent="0.25">
      <c r="A707" s="21"/>
      <c r="B707" s="238"/>
      <c r="C707" s="239"/>
      <c r="D707" s="239"/>
      <c r="E707" s="239"/>
      <c r="F707" s="240"/>
      <c r="G707" s="239"/>
      <c r="H707" s="241"/>
      <c r="I707" s="21"/>
      <c r="L707" s="68" t="str">
        <f t="shared" si="96"/>
        <v/>
      </c>
      <c r="N707" s="71" t="str">
        <f>IF($L707="", "", IFERROR(INDEX('Intro &amp; Setup'!$J$23:$J$32, MATCH($L707, 'Intro &amp; Setup'!$B$23:$B$32, 0)), ""))</f>
        <v/>
      </c>
      <c r="O707" s="71" t="str">
        <f>IF($L707="", "", IFERROR(INDEX('Intro &amp; Setup'!$N$23:$N$32, MATCH($L707, 'Intro &amp; Setup'!$B$23:$B$32, 0)), ""))</f>
        <v/>
      </c>
      <c r="Q707" s="63" t="str">
        <f>IF($H707="", "", SUM($H$11:$H707))</f>
        <v/>
      </c>
      <c r="R707" s="28" t="str">
        <f>IF($L707="", "", SUMIF($L$11:$L707, $L707, $H$11:$H707))</f>
        <v/>
      </c>
      <c r="S707" s="27" t="str">
        <f>IF('Intro &amp; Setup'!$BM$13='Intro &amp; Setup'!$BM$12, $R707, $Q707)</f>
        <v/>
      </c>
      <c r="T707" s="28" t="str">
        <f t="shared" si="90"/>
        <v/>
      </c>
      <c r="U707" s="8" t="str">
        <f t="shared" si="91"/>
        <v/>
      </c>
      <c r="V707" s="28" t="str">
        <f>IF($T707="", "", $T707-SUM($V$11:$V706))</f>
        <v/>
      </c>
      <c r="W707" s="28" t="str">
        <f>IF($U707="", "", $U707-SUM($W$11:$W706))</f>
        <v/>
      </c>
      <c r="X707" s="28" t="str">
        <f t="shared" si="92"/>
        <v/>
      </c>
      <c r="Y707" s="34" t="str">
        <f t="shared" si="97"/>
        <v/>
      </c>
      <c r="Z707" s="35" t="str">
        <f t="shared" si="98"/>
        <v/>
      </c>
      <c r="AA707" s="36" t="str">
        <f t="shared" si="93"/>
        <v/>
      </c>
      <c r="AC707" s="41" t="str">
        <f>IF($B707="", "", IF(OR($B707&lt;'Intro &amp; Setup'!$BM$3, $B707&gt;'Intro &amp; Setup'!$BM$5), "X", ""))</f>
        <v/>
      </c>
      <c r="AE707" s="41" t="str">
        <f t="shared" si="94"/>
        <v/>
      </c>
      <c r="AG707" s="41" t="str">
        <f>IF($F707="", "", IF(COUNTIF('Intro &amp; Setup'!$T$17:$T$26, $F707)=0, "X", ""))</f>
        <v/>
      </c>
      <c r="AI707" s="41" t="str">
        <f t="shared" si="95"/>
        <v/>
      </c>
    </row>
    <row r="708" spans="1:35" x14ac:dyDescent="0.25">
      <c r="A708" s="21"/>
      <c r="B708" s="238"/>
      <c r="C708" s="239"/>
      <c r="D708" s="239"/>
      <c r="E708" s="239"/>
      <c r="F708" s="240"/>
      <c r="G708" s="239"/>
      <c r="H708" s="241"/>
      <c r="I708" s="21"/>
      <c r="L708" s="68" t="str">
        <f t="shared" si="96"/>
        <v/>
      </c>
      <c r="N708" s="71" t="str">
        <f>IF($L708="", "", IFERROR(INDEX('Intro &amp; Setup'!$J$23:$J$32, MATCH($L708, 'Intro &amp; Setup'!$B$23:$B$32, 0)), ""))</f>
        <v/>
      </c>
      <c r="O708" s="71" t="str">
        <f>IF($L708="", "", IFERROR(INDEX('Intro &amp; Setup'!$N$23:$N$32, MATCH($L708, 'Intro &amp; Setup'!$B$23:$B$32, 0)), ""))</f>
        <v/>
      </c>
      <c r="Q708" s="63" t="str">
        <f>IF($H708="", "", SUM($H$11:$H708))</f>
        <v/>
      </c>
      <c r="R708" s="28" t="str">
        <f>IF($L708="", "", SUMIF($L$11:$L708, $L708, $H$11:$H708))</f>
        <v/>
      </c>
      <c r="S708" s="27" t="str">
        <f>IF('Intro &amp; Setup'!$BM$13='Intro &amp; Setup'!$BM$12, $R708, $Q708)</f>
        <v/>
      </c>
      <c r="T708" s="28" t="str">
        <f t="shared" si="90"/>
        <v/>
      </c>
      <c r="U708" s="8" t="str">
        <f t="shared" si="91"/>
        <v/>
      </c>
      <c r="V708" s="28" t="str">
        <f>IF($T708="", "", $T708-SUM($V$11:$V707))</f>
        <v/>
      </c>
      <c r="W708" s="28" t="str">
        <f>IF($U708="", "", $U708-SUM($W$11:$W707))</f>
        <v/>
      </c>
      <c r="X708" s="28" t="str">
        <f t="shared" si="92"/>
        <v/>
      </c>
      <c r="Y708" s="34" t="str">
        <f t="shared" si="97"/>
        <v/>
      </c>
      <c r="Z708" s="35" t="str">
        <f t="shared" si="98"/>
        <v/>
      </c>
      <c r="AA708" s="36" t="str">
        <f t="shared" si="93"/>
        <v/>
      </c>
      <c r="AC708" s="41" t="str">
        <f>IF($B708="", "", IF(OR($B708&lt;'Intro &amp; Setup'!$BM$3, $B708&gt;'Intro &amp; Setup'!$BM$5), "X", ""))</f>
        <v/>
      </c>
      <c r="AE708" s="41" t="str">
        <f t="shared" si="94"/>
        <v/>
      </c>
      <c r="AG708" s="41" t="str">
        <f>IF($F708="", "", IF(COUNTIF('Intro &amp; Setup'!$T$17:$T$26, $F708)=0, "X", ""))</f>
        <v/>
      </c>
      <c r="AI708" s="41" t="str">
        <f t="shared" si="95"/>
        <v/>
      </c>
    </row>
    <row r="709" spans="1:35" x14ac:dyDescent="0.25">
      <c r="A709" s="21"/>
      <c r="B709" s="238"/>
      <c r="C709" s="239"/>
      <c r="D709" s="239"/>
      <c r="E709" s="239"/>
      <c r="F709" s="240"/>
      <c r="G709" s="239"/>
      <c r="H709" s="241"/>
      <c r="I709" s="21"/>
      <c r="L709" s="68" t="str">
        <f t="shared" si="96"/>
        <v/>
      </c>
      <c r="N709" s="71" t="str">
        <f>IF($L709="", "", IFERROR(INDEX('Intro &amp; Setup'!$J$23:$J$32, MATCH($L709, 'Intro &amp; Setup'!$B$23:$B$32, 0)), ""))</f>
        <v/>
      </c>
      <c r="O709" s="71" t="str">
        <f>IF($L709="", "", IFERROR(INDEX('Intro &amp; Setup'!$N$23:$N$32, MATCH($L709, 'Intro &amp; Setup'!$B$23:$B$32, 0)), ""))</f>
        <v/>
      </c>
      <c r="Q709" s="63" t="str">
        <f>IF($H709="", "", SUM($H$11:$H709))</f>
        <v/>
      </c>
      <c r="R709" s="28" t="str">
        <f>IF($L709="", "", SUMIF($L$11:$L709, $L709, $H$11:$H709))</f>
        <v/>
      </c>
      <c r="S709" s="27" t="str">
        <f>IF('Intro &amp; Setup'!$BM$13='Intro &amp; Setup'!$BM$12, $R709, $Q709)</f>
        <v/>
      </c>
      <c r="T709" s="28" t="str">
        <f t="shared" si="90"/>
        <v/>
      </c>
      <c r="U709" s="8" t="str">
        <f t="shared" si="91"/>
        <v/>
      </c>
      <c r="V709" s="28" t="str">
        <f>IF($T709="", "", $T709-SUM($V$11:$V708))</f>
        <v/>
      </c>
      <c r="W709" s="28" t="str">
        <f>IF($U709="", "", $U709-SUM($W$11:$W708))</f>
        <v/>
      </c>
      <c r="X709" s="28" t="str">
        <f t="shared" si="92"/>
        <v/>
      </c>
      <c r="Y709" s="34" t="str">
        <f t="shared" si="97"/>
        <v/>
      </c>
      <c r="Z709" s="35" t="str">
        <f t="shared" si="98"/>
        <v/>
      </c>
      <c r="AA709" s="36" t="str">
        <f t="shared" si="93"/>
        <v/>
      </c>
      <c r="AC709" s="41" t="str">
        <f>IF($B709="", "", IF(OR($B709&lt;'Intro &amp; Setup'!$BM$3, $B709&gt;'Intro &amp; Setup'!$BM$5), "X", ""))</f>
        <v/>
      </c>
      <c r="AE709" s="41" t="str">
        <f t="shared" si="94"/>
        <v/>
      </c>
      <c r="AG709" s="41" t="str">
        <f>IF($F709="", "", IF(COUNTIF('Intro &amp; Setup'!$T$17:$T$26, $F709)=0, "X", ""))</f>
        <v/>
      </c>
      <c r="AI709" s="41" t="str">
        <f t="shared" si="95"/>
        <v/>
      </c>
    </row>
    <row r="710" spans="1:35" x14ac:dyDescent="0.25">
      <c r="A710" s="21"/>
      <c r="B710" s="238"/>
      <c r="C710" s="239"/>
      <c r="D710" s="239"/>
      <c r="E710" s="239"/>
      <c r="F710" s="240"/>
      <c r="G710" s="239"/>
      <c r="H710" s="241"/>
      <c r="I710" s="21"/>
      <c r="L710" s="68" t="str">
        <f t="shared" si="96"/>
        <v/>
      </c>
      <c r="N710" s="71" t="str">
        <f>IF($L710="", "", IFERROR(INDEX('Intro &amp; Setup'!$J$23:$J$32, MATCH($L710, 'Intro &amp; Setup'!$B$23:$B$32, 0)), ""))</f>
        <v/>
      </c>
      <c r="O710" s="71" t="str">
        <f>IF($L710="", "", IFERROR(INDEX('Intro &amp; Setup'!$N$23:$N$32, MATCH($L710, 'Intro &amp; Setup'!$B$23:$B$32, 0)), ""))</f>
        <v/>
      </c>
      <c r="Q710" s="63" t="str">
        <f>IF($H710="", "", SUM($H$11:$H710))</f>
        <v/>
      </c>
      <c r="R710" s="28" t="str">
        <f>IF($L710="", "", SUMIF($L$11:$L710, $L710, $H$11:$H710))</f>
        <v/>
      </c>
      <c r="S710" s="27" t="str">
        <f>IF('Intro &amp; Setup'!$BM$13='Intro &amp; Setup'!$BM$12, $R710, $Q710)</f>
        <v/>
      </c>
      <c r="T710" s="28" t="str">
        <f t="shared" si="90"/>
        <v/>
      </c>
      <c r="U710" s="8" t="str">
        <f t="shared" si="91"/>
        <v/>
      </c>
      <c r="V710" s="28" t="str">
        <f>IF($T710="", "", $T710-SUM($V$11:$V709))</f>
        <v/>
      </c>
      <c r="W710" s="28" t="str">
        <f>IF($U710="", "", $U710-SUM($W$11:$W709))</f>
        <v/>
      </c>
      <c r="X710" s="28" t="str">
        <f t="shared" si="92"/>
        <v/>
      </c>
      <c r="Y710" s="34" t="str">
        <f t="shared" si="97"/>
        <v/>
      </c>
      <c r="Z710" s="35" t="str">
        <f t="shared" si="98"/>
        <v/>
      </c>
      <c r="AA710" s="36" t="str">
        <f t="shared" si="93"/>
        <v/>
      </c>
      <c r="AC710" s="41" t="str">
        <f>IF($B710="", "", IF(OR($B710&lt;'Intro &amp; Setup'!$BM$3, $B710&gt;'Intro &amp; Setup'!$BM$5), "X", ""))</f>
        <v/>
      </c>
      <c r="AE710" s="41" t="str">
        <f t="shared" si="94"/>
        <v/>
      </c>
      <c r="AG710" s="41" t="str">
        <f>IF($F710="", "", IF(COUNTIF('Intro &amp; Setup'!$T$17:$T$26, $F710)=0, "X", ""))</f>
        <v/>
      </c>
      <c r="AI710" s="41" t="str">
        <f t="shared" si="95"/>
        <v/>
      </c>
    </row>
    <row r="711" spans="1:35" x14ac:dyDescent="0.25">
      <c r="A711" s="21"/>
      <c r="B711" s="238"/>
      <c r="C711" s="239"/>
      <c r="D711" s="239"/>
      <c r="E711" s="239"/>
      <c r="F711" s="240"/>
      <c r="G711" s="239"/>
      <c r="H711" s="241"/>
      <c r="I711" s="21"/>
      <c r="L711" s="68" t="str">
        <f t="shared" si="96"/>
        <v/>
      </c>
      <c r="N711" s="71" t="str">
        <f>IF($L711="", "", IFERROR(INDEX('Intro &amp; Setup'!$J$23:$J$32, MATCH($L711, 'Intro &amp; Setup'!$B$23:$B$32, 0)), ""))</f>
        <v/>
      </c>
      <c r="O711" s="71" t="str">
        <f>IF($L711="", "", IFERROR(INDEX('Intro &amp; Setup'!$N$23:$N$32, MATCH($L711, 'Intro &amp; Setup'!$B$23:$B$32, 0)), ""))</f>
        <v/>
      </c>
      <c r="Q711" s="63" t="str">
        <f>IF($H711="", "", SUM($H$11:$H711))</f>
        <v/>
      </c>
      <c r="R711" s="28" t="str">
        <f>IF($L711="", "", SUMIF($L$11:$L711, $L711, $H$11:$H711))</f>
        <v/>
      </c>
      <c r="S711" s="27" t="str">
        <f>IF('Intro &amp; Setup'!$BM$13='Intro &amp; Setup'!$BM$12, $R711, $Q711)</f>
        <v/>
      </c>
      <c r="T711" s="28" t="str">
        <f t="shared" si="90"/>
        <v/>
      </c>
      <c r="U711" s="8" t="str">
        <f t="shared" si="91"/>
        <v/>
      </c>
      <c r="V711" s="28" t="str">
        <f>IF($T711="", "", $T711-SUM($V$11:$V710))</f>
        <v/>
      </c>
      <c r="W711" s="28" t="str">
        <f>IF($U711="", "", $U711-SUM($W$11:$W710))</f>
        <v/>
      </c>
      <c r="X711" s="28" t="str">
        <f t="shared" si="92"/>
        <v/>
      </c>
      <c r="Y711" s="34" t="str">
        <f t="shared" si="97"/>
        <v/>
      </c>
      <c r="Z711" s="35" t="str">
        <f t="shared" si="98"/>
        <v/>
      </c>
      <c r="AA711" s="36" t="str">
        <f t="shared" si="93"/>
        <v/>
      </c>
      <c r="AC711" s="41" t="str">
        <f>IF($B711="", "", IF(OR($B711&lt;'Intro &amp; Setup'!$BM$3, $B711&gt;'Intro &amp; Setup'!$BM$5), "X", ""))</f>
        <v/>
      </c>
      <c r="AE711" s="41" t="str">
        <f t="shared" si="94"/>
        <v/>
      </c>
      <c r="AG711" s="41" t="str">
        <f>IF($F711="", "", IF(COUNTIF('Intro &amp; Setup'!$T$17:$T$26, $F711)=0, "X", ""))</f>
        <v/>
      </c>
      <c r="AI711" s="41" t="str">
        <f t="shared" si="95"/>
        <v/>
      </c>
    </row>
    <row r="712" spans="1:35" x14ac:dyDescent="0.25">
      <c r="A712" s="21"/>
      <c r="B712" s="238"/>
      <c r="C712" s="239"/>
      <c r="D712" s="239"/>
      <c r="E712" s="239"/>
      <c r="F712" s="240"/>
      <c r="G712" s="239"/>
      <c r="H712" s="241"/>
      <c r="I712" s="21"/>
      <c r="L712" s="68" t="str">
        <f t="shared" si="96"/>
        <v/>
      </c>
      <c r="N712" s="71" t="str">
        <f>IF($L712="", "", IFERROR(INDEX('Intro &amp; Setup'!$J$23:$J$32, MATCH($L712, 'Intro &amp; Setup'!$B$23:$B$32, 0)), ""))</f>
        <v/>
      </c>
      <c r="O712" s="71" t="str">
        <f>IF($L712="", "", IFERROR(INDEX('Intro &amp; Setup'!$N$23:$N$32, MATCH($L712, 'Intro &amp; Setup'!$B$23:$B$32, 0)), ""))</f>
        <v/>
      </c>
      <c r="Q712" s="63" t="str">
        <f>IF($H712="", "", SUM($H$11:$H712))</f>
        <v/>
      </c>
      <c r="R712" s="28" t="str">
        <f>IF($L712="", "", SUMIF($L$11:$L712, $L712, $H$11:$H712))</f>
        <v/>
      </c>
      <c r="S712" s="27" t="str">
        <f>IF('Intro &amp; Setup'!$BM$13='Intro &amp; Setup'!$BM$12, $R712, $Q712)</f>
        <v/>
      </c>
      <c r="T712" s="28" t="str">
        <f t="shared" si="90"/>
        <v/>
      </c>
      <c r="U712" s="8" t="str">
        <f t="shared" si="91"/>
        <v/>
      </c>
      <c r="V712" s="28" t="str">
        <f>IF($T712="", "", $T712-SUM($V$11:$V711))</f>
        <v/>
      </c>
      <c r="W712" s="28" t="str">
        <f>IF($U712="", "", $U712-SUM($W$11:$W711))</f>
        <v/>
      </c>
      <c r="X712" s="28" t="str">
        <f t="shared" si="92"/>
        <v/>
      </c>
      <c r="Y712" s="34" t="str">
        <f t="shared" si="97"/>
        <v/>
      </c>
      <c r="Z712" s="35" t="str">
        <f t="shared" si="98"/>
        <v/>
      </c>
      <c r="AA712" s="36" t="str">
        <f t="shared" si="93"/>
        <v/>
      </c>
      <c r="AC712" s="41" t="str">
        <f>IF($B712="", "", IF(OR($B712&lt;'Intro &amp; Setup'!$BM$3, $B712&gt;'Intro &amp; Setup'!$BM$5), "X", ""))</f>
        <v/>
      </c>
      <c r="AE712" s="41" t="str">
        <f t="shared" si="94"/>
        <v/>
      </c>
      <c r="AG712" s="41" t="str">
        <f>IF($F712="", "", IF(COUNTIF('Intro &amp; Setup'!$T$17:$T$26, $F712)=0, "X", ""))</f>
        <v/>
      </c>
      <c r="AI712" s="41" t="str">
        <f t="shared" si="95"/>
        <v/>
      </c>
    </row>
    <row r="713" spans="1:35" x14ac:dyDescent="0.25">
      <c r="A713" s="21"/>
      <c r="B713" s="238"/>
      <c r="C713" s="239"/>
      <c r="D713" s="239"/>
      <c r="E713" s="239"/>
      <c r="F713" s="240"/>
      <c r="G713" s="239"/>
      <c r="H713" s="241"/>
      <c r="I713" s="21"/>
      <c r="L713" s="68" t="str">
        <f t="shared" si="96"/>
        <v/>
      </c>
      <c r="N713" s="71" t="str">
        <f>IF($L713="", "", IFERROR(INDEX('Intro &amp; Setup'!$J$23:$J$32, MATCH($L713, 'Intro &amp; Setup'!$B$23:$B$32, 0)), ""))</f>
        <v/>
      </c>
      <c r="O713" s="71" t="str">
        <f>IF($L713="", "", IFERROR(INDEX('Intro &amp; Setup'!$N$23:$N$32, MATCH($L713, 'Intro &amp; Setup'!$B$23:$B$32, 0)), ""))</f>
        <v/>
      </c>
      <c r="Q713" s="63" t="str">
        <f>IF($H713="", "", SUM($H$11:$H713))</f>
        <v/>
      </c>
      <c r="R713" s="28" t="str">
        <f>IF($L713="", "", SUMIF($L$11:$L713, $L713, $H$11:$H713))</f>
        <v/>
      </c>
      <c r="S713" s="27" t="str">
        <f>IF('Intro &amp; Setup'!$BM$13='Intro &amp; Setup'!$BM$12, $R713, $Q713)</f>
        <v/>
      </c>
      <c r="T713" s="28" t="str">
        <f t="shared" si="90"/>
        <v/>
      </c>
      <c r="U713" s="8" t="str">
        <f t="shared" si="91"/>
        <v/>
      </c>
      <c r="V713" s="28" t="str">
        <f>IF($T713="", "", $T713-SUM($V$11:$V712))</f>
        <v/>
      </c>
      <c r="W713" s="28" t="str">
        <f>IF($U713="", "", $U713-SUM($W$11:$W712))</f>
        <v/>
      </c>
      <c r="X713" s="28" t="str">
        <f t="shared" si="92"/>
        <v/>
      </c>
      <c r="Y713" s="34" t="str">
        <f t="shared" si="97"/>
        <v/>
      </c>
      <c r="Z713" s="35" t="str">
        <f t="shared" si="98"/>
        <v/>
      </c>
      <c r="AA713" s="36" t="str">
        <f t="shared" si="93"/>
        <v/>
      </c>
      <c r="AC713" s="41" t="str">
        <f>IF($B713="", "", IF(OR($B713&lt;'Intro &amp; Setup'!$BM$3, $B713&gt;'Intro &amp; Setup'!$BM$5), "X", ""))</f>
        <v/>
      </c>
      <c r="AE713" s="41" t="str">
        <f t="shared" si="94"/>
        <v/>
      </c>
      <c r="AG713" s="41" t="str">
        <f>IF($F713="", "", IF(COUNTIF('Intro &amp; Setup'!$T$17:$T$26, $F713)=0, "X", ""))</f>
        <v/>
      </c>
      <c r="AI713" s="41" t="str">
        <f t="shared" si="95"/>
        <v/>
      </c>
    </row>
    <row r="714" spans="1:35" x14ac:dyDescent="0.25">
      <c r="A714" s="21"/>
      <c r="B714" s="238"/>
      <c r="C714" s="239"/>
      <c r="D714" s="239"/>
      <c r="E714" s="239"/>
      <c r="F714" s="240"/>
      <c r="G714" s="239"/>
      <c r="H714" s="241"/>
      <c r="I714" s="21"/>
      <c r="L714" s="68" t="str">
        <f t="shared" si="96"/>
        <v/>
      </c>
      <c r="N714" s="71" t="str">
        <f>IF($L714="", "", IFERROR(INDEX('Intro &amp; Setup'!$J$23:$J$32, MATCH($L714, 'Intro &amp; Setup'!$B$23:$B$32, 0)), ""))</f>
        <v/>
      </c>
      <c r="O714" s="71" t="str">
        <f>IF($L714="", "", IFERROR(INDEX('Intro &amp; Setup'!$N$23:$N$32, MATCH($L714, 'Intro &amp; Setup'!$B$23:$B$32, 0)), ""))</f>
        <v/>
      </c>
      <c r="Q714" s="63" t="str">
        <f>IF($H714="", "", SUM($H$11:$H714))</f>
        <v/>
      </c>
      <c r="R714" s="28" t="str">
        <f>IF($L714="", "", SUMIF($L$11:$L714, $L714, $H$11:$H714))</f>
        <v/>
      </c>
      <c r="S714" s="27" t="str">
        <f>IF('Intro &amp; Setup'!$BM$13='Intro &amp; Setup'!$BM$12, $R714, $Q714)</f>
        <v/>
      </c>
      <c r="T714" s="28" t="str">
        <f t="shared" si="90"/>
        <v/>
      </c>
      <c r="U714" s="8" t="str">
        <f t="shared" si="91"/>
        <v/>
      </c>
      <c r="V714" s="28" t="str">
        <f>IF($T714="", "", $T714-SUM($V$11:$V713))</f>
        <v/>
      </c>
      <c r="W714" s="28" t="str">
        <f>IF($U714="", "", $U714-SUM($W$11:$W713))</f>
        <v/>
      </c>
      <c r="X714" s="28" t="str">
        <f t="shared" si="92"/>
        <v/>
      </c>
      <c r="Y714" s="34" t="str">
        <f t="shared" si="97"/>
        <v/>
      </c>
      <c r="Z714" s="35" t="str">
        <f t="shared" si="98"/>
        <v/>
      </c>
      <c r="AA714" s="36" t="str">
        <f t="shared" si="93"/>
        <v/>
      </c>
      <c r="AC714" s="41" t="str">
        <f>IF($B714="", "", IF(OR($B714&lt;'Intro &amp; Setup'!$BM$3, $B714&gt;'Intro &amp; Setup'!$BM$5), "X", ""))</f>
        <v/>
      </c>
      <c r="AE714" s="41" t="str">
        <f t="shared" si="94"/>
        <v/>
      </c>
      <c r="AG714" s="41" t="str">
        <f>IF($F714="", "", IF(COUNTIF('Intro &amp; Setup'!$T$17:$T$26, $F714)=0, "X", ""))</f>
        <v/>
      </c>
      <c r="AI714" s="41" t="str">
        <f t="shared" si="95"/>
        <v/>
      </c>
    </row>
    <row r="715" spans="1:35" x14ac:dyDescent="0.25">
      <c r="A715" s="21"/>
      <c r="B715" s="238"/>
      <c r="C715" s="239"/>
      <c r="D715" s="239"/>
      <c r="E715" s="239"/>
      <c r="F715" s="240"/>
      <c r="G715" s="239"/>
      <c r="H715" s="241"/>
      <c r="I715" s="21"/>
      <c r="L715" s="68" t="str">
        <f t="shared" si="96"/>
        <v/>
      </c>
      <c r="N715" s="71" t="str">
        <f>IF($L715="", "", IFERROR(INDEX('Intro &amp; Setup'!$J$23:$J$32, MATCH($L715, 'Intro &amp; Setup'!$B$23:$B$32, 0)), ""))</f>
        <v/>
      </c>
      <c r="O715" s="71" t="str">
        <f>IF($L715="", "", IFERROR(INDEX('Intro &amp; Setup'!$N$23:$N$32, MATCH($L715, 'Intro &amp; Setup'!$B$23:$B$32, 0)), ""))</f>
        <v/>
      </c>
      <c r="Q715" s="63" t="str">
        <f>IF($H715="", "", SUM($H$11:$H715))</f>
        <v/>
      </c>
      <c r="R715" s="28" t="str">
        <f>IF($L715="", "", SUMIF($L$11:$L715, $L715, $H$11:$H715))</f>
        <v/>
      </c>
      <c r="S715" s="27" t="str">
        <f>IF('Intro &amp; Setup'!$BM$13='Intro &amp; Setup'!$BM$12, $R715, $Q715)</f>
        <v/>
      </c>
      <c r="T715" s="28" t="str">
        <f t="shared" ref="T715:T778" si="99">IF($S715="", "", IF($S715&lt;=$T$4, $S715, $T$4))</f>
        <v/>
      </c>
      <c r="U715" s="8" t="str">
        <f t="shared" ref="U715:U778" si="100">IF($S715="", "", IF($S715&lt;=$T$4, 0, $S715-$T$4))</f>
        <v/>
      </c>
      <c r="V715" s="28" t="str">
        <f>IF($T715="", "", $T715-SUM($V$11:$V714))</f>
        <v/>
      </c>
      <c r="W715" s="28" t="str">
        <f>IF($U715="", "", $U715-SUM($W$11:$W714))</f>
        <v/>
      </c>
      <c r="X715" s="28" t="str">
        <f t="shared" ref="X715:X778" si="101">IF($H715="", "", SUM($V715:$W715))</f>
        <v/>
      </c>
      <c r="Y715" s="34" t="str">
        <f t="shared" si="97"/>
        <v/>
      </c>
      <c r="Z715" s="35" t="str">
        <f t="shared" si="98"/>
        <v/>
      </c>
      <c r="AA715" s="36" t="str">
        <f t="shared" ref="AA715:AA778" si="102">IF($H715="", "", SUM($Y715:$Z715))</f>
        <v/>
      </c>
      <c r="AC715" s="41" t="str">
        <f>IF($B715="", "", IF(OR($B715&lt;'Intro &amp; Setup'!$BM$3, $B715&gt;'Intro &amp; Setup'!$BM$5), "X", ""))</f>
        <v/>
      </c>
      <c r="AE715" s="41" t="str">
        <f t="shared" ref="AE715:AE778" si="103">IF(B715="", "", TEXT(B715, "mmm yyyy"))</f>
        <v/>
      </c>
      <c r="AG715" s="41" t="str">
        <f>IF($F715="", "", IF(COUNTIF('Intro &amp; Setup'!$T$17:$T$26, $F715)=0, "X", ""))</f>
        <v/>
      </c>
      <c r="AI715" s="41" t="str">
        <f t="shared" ref="AI715:AI778" si="104">IF($B715="", "", IF(AND(NOT($AE715=""), $F715=""), _xlfn.CONCAT($AE715, " - ", $AI$9), _xlfn.CONCAT($AE715, " - ", $F715)))</f>
        <v/>
      </c>
    </row>
    <row r="716" spans="1:35" x14ac:dyDescent="0.25">
      <c r="A716" s="21"/>
      <c r="B716" s="238"/>
      <c r="C716" s="239"/>
      <c r="D716" s="239"/>
      <c r="E716" s="239"/>
      <c r="F716" s="240"/>
      <c r="G716" s="239"/>
      <c r="H716" s="241"/>
      <c r="I716" s="21"/>
      <c r="L716" s="68" t="str">
        <f t="shared" ref="L716:L779" si="105">IF($H716="", "", IF($E716="", IF($E$3="", "", $E$3), $E716))</f>
        <v/>
      </c>
      <c r="N716" s="71" t="str">
        <f>IF($L716="", "", IFERROR(INDEX('Intro &amp; Setup'!$J$23:$J$32, MATCH($L716, 'Intro &amp; Setup'!$B$23:$B$32, 0)), ""))</f>
        <v/>
      </c>
      <c r="O716" s="71" t="str">
        <f>IF($L716="", "", IFERROR(INDEX('Intro &amp; Setup'!$N$23:$N$32, MATCH($L716, 'Intro &amp; Setup'!$B$23:$B$32, 0)), ""))</f>
        <v/>
      </c>
      <c r="Q716" s="63" t="str">
        <f>IF($H716="", "", SUM($H$11:$H716))</f>
        <v/>
      </c>
      <c r="R716" s="28" t="str">
        <f>IF($L716="", "", SUMIF($L$11:$L716, $L716, $H$11:$H716))</f>
        <v/>
      </c>
      <c r="S716" s="27" t="str">
        <f>IF('Intro &amp; Setup'!$BM$13='Intro &amp; Setup'!$BM$12, $R716, $Q716)</f>
        <v/>
      </c>
      <c r="T716" s="28" t="str">
        <f t="shared" si="99"/>
        <v/>
      </c>
      <c r="U716" s="8" t="str">
        <f t="shared" si="100"/>
        <v/>
      </c>
      <c r="V716" s="28" t="str">
        <f>IF($T716="", "", $T716-SUM($V$11:$V715))</f>
        <v/>
      </c>
      <c r="W716" s="28" t="str">
        <f>IF($U716="", "", $U716-SUM($W$11:$W715))</f>
        <v/>
      </c>
      <c r="X716" s="28" t="str">
        <f t="shared" si="101"/>
        <v/>
      </c>
      <c r="Y716" s="34" t="str">
        <f t="shared" ref="Y716:Y779" si="106">IF($H716="", "", $V716*$N716)</f>
        <v/>
      </c>
      <c r="Z716" s="35" t="str">
        <f t="shared" ref="Z716:Z779" si="107">IF($H716="", "", $W716*$O716)</f>
        <v/>
      </c>
      <c r="AA716" s="36" t="str">
        <f t="shared" si="102"/>
        <v/>
      </c>
      <c r="AC716" s="41" t="str">
        <f>IF($B716="", "", IF(OR($B716&lt;'Intro &amp; Setup'!$BM$3, $B716&gt;'Intro &amp; Setup'!$BM$5), "X", ""))</f>
        <v/>
      </c>
      <c r="AE716" s="41" t="str">
        <f t="shared" si="103"/>
        <v/>
      </c>
      <c r="AG716" s="41" t="str">
        <f>IF($F716="", "", IF(COUNTIF('Intro &amp; Setup'!$T$17:$T$26, $F716)=0, "X", ""))</f>
        <v/>
      </c>
      <c r="AI716" s="41" t="str">
        <f t="shared" si="104"/>
        <v/>
      </c>
    </row>
    <row r="717" spans="1:35" x14ac:dyDescent="0.25">
      <c r="A717" s="21"/>
      <c r="B717" s="238"/>
      <c r="C717" s="239"/>
      <c r="D717" s="239"/>
      <c r="E717" s="239"/>
      <c r="F717" s="240"/>
      <c r="G717" s="239"/>
      <c r="H717" s="241"/>
      <c r="I717" s="21"/>
      <c r="L717" s="68" t="str">
        <f t="shared" si="105"/>
        <v/>
      </c>
      <c r="N717" s="71" t="str">
        <f>IF($L717="", "", IFERROR(INDEX('Intro &amp; Setup'!$J$23:$J$32, MATCH($L717, 'Intro &amp; Setup'!$B$23:$B$32, 0)), ""))</f>
        <v/>
      </c>
      <c r="O717" s="71" t="str">
        <f>IF($L717="", "", IFERROR(INDEX('Intro &amp; Setup'!$N$23:$N$32, MATCH($L717, 'Intro &amp; Setup'!$B$23:$B$32, 0)), ""))</f>
        <v/>
      </c>
      <c r="Q717" s="63" t="str">
        <f>IF($H717="", "", SUM($H$11:$H717))</f>
        <v/>
      </c>
      <c r="R717" s="28" t="str">
        <f>IF($L717="", "", SUMIF($L$11:$L717, $L717, $H$11:$H717))</f>
        <v/>
      </c>
      <c r="S717" s="27" t="str">
        <f>IF('Intro &amp; Setup'!$BM$13='Intro &amp; Setup'!$BM$12, $R717, $Q717)</f>
        <v/>
      </c>
      <c r="T717" s="28" t="str">
        <f t="shared" si="99"/>
        <v/>
      </c>
      <c r="U717" s="8" t="str">
        <f t="shared" si="100"/>
        <v/>
      </c>
      <c r="V717" s="28" t="str">
        <f>IF($T717="", "", $T717-SUM($V$11:$V716))</f>
        <v/>
      </c>
      <c r="W717" s="28" t="str">
        <f>IF($U717="", "", $U717-SUM($W$11:$W716))</f>
        <v/>
      </c>
      <c r="X717" s="28" t="str">
        <f t="shared" si="101"/>
        <v/>
      </c>
      <c r="Y717" s="34" t="str">
        <f t="shared" si="106"/>
        <v/>
      </c>
      <c r="Z717" s="35" t="str">
        <f t="shared" si="107"/>
        <v/>
      </c>
      <c r="AA717" s="36" t="str">
        <f t="shared" si="102"/>
        <v/>
      </c>
      <c r="AC717" s="41" t="str">
        <f>IF($B717="", "", IF(OR($B717&lt;'Intro &amp; Setup'!$BM$3, $B717&gt;'Intro &amp; Setup'!$BM$5), "X", ""))</f>
        <v/>
      </c>
      <c r="AE717" s="41" t="str">
        <f t="shared" si="103"/>
        <v/>
      </c>
      <c r="AG717" s="41" t="str">
        <f>IF($F717="", "", IF(COUNTIF('Intro &amp; Setup'!$T$17:$T$26, $F717)=0, "X", ""))</f>
        <v/>
      </c>
      <c r="AI717" s="41" t="str">
        <f t="shared" si="104"/>
        <v/>
      </c>
    </row>
    <row r="718" spans="1:35" x14ac:dyDescent="0.25">
      <c r="A718" s="21"/>
      <c r="B718" s="238"/>
      <c r="C718" s="239"/>
      <c r="D718" s="239"/>
      <c r="E718" s="239"/>
      <c r="F718" s="240"/>
      <c r="G718" s="239"/>
      <c r="H718" s="241"/>
      <c r="I718" s="21"/>
      <c r="L718" s="68" t="str">
        <f t="shared" si="105"/>
        <v/>
      </c>
      <c r="N718" s="71" t="str">
        <f>IF($L718="", "", IFERROR(INDEX('Intro &amp; Setup'!$J$23:$J$32, MATCH($L718, 'Intro &amp; Setup'!$B$23:$B$32, 0)), ""))</f>
        <v/>
      </c>
      <c r="O718" s="71" t="str">
        <f>IF($L718="", "", IFERROR(INDEX('Intro &amp; Setup'!$N$23:$N$32, MATCH($L718, 'Intro &amp; Setup'!$B$23:$B$32, 0)), ""))</f>
        <v/>
      </c>
      <c r="Q718" s="63" t="str">
        <f>IF($H718="", "", SUM($H$11:$H718))</f>
        <v/>
      </c>
      <c r="R718" s="28" t="str">
        <f>IF($L718="", "", SUMIF($L$11:$L718, $L718, $H$11:$H718))</f>
        <v/>
      </c>
      <c r="S718" s="27" t="str">
        <f>IF('Intro &amp; Setup'!$BM$13='Intro &amp; Setup'!$BM$12, $R718, $Q718)</f>
        <v/>
      </c>
      <c r="T718" s="28" t="str">
        <f t="shared" si="99"/>
        <v/>
      </c>
      <c r="U718" s="8" t="str">
        <f t="shared" si="100"/>
        <v/>
      </c>
      <c r="V718" s="28" t="str">
        <f>IF($T718="", "", $T718-SUM($V$11:$V717))</f>
        <v/>
      </c>
      <c r="W718" s="28" t="str">
        <f>IF($U718="", "", $U718-SUM($W$11:$W717))</f>
        <v/>
      </c>
      <c r="X718" s="28" t="str">
        <f t="shared" si="101"/>
        <v/>
      </c>
      <c r="Y718" s="34" t="str">
        <f t="shared" si="106"/>
        <v/>
      </c>
      <c r="Z718" s="35" t="str">
        <f t="shared" si="107"/>
        <v/>
      </c>
      <c r="AA718" s="36" t="str">
        <f t="shared" si="102"/>
        <v/>
      </c>
      <c r="AC718" s="41" t="str">
        <f>IF($B718="", "", IF(OR($B718&lt;'Intro &amp; Setup'!$BM$3, $B718&gt;'Intro &amp; Setup'!$BM$5), "X", ""))</f>
        <v/>
      </c>
      <c r="AE718" s="41" t="str">
        <f t="shared" si="103"/>
        <v/>
      </c>
      <c r="AG718" s="41" t="str">
        <f>IF($F718="", "", IF(COUNTIF('Intro &amp; Setup'!$T$17:$T$26, $F718)=0, "X", ""))</f>
        <v/>
      </c>
      <c r="AI718" s="41" t="str">
        <f t="shared" si="104"/>
        <v/>
      </c>
    </row>
    <row r="719" spans="1:35" x14ac:dyDescent="0.25">
      <c r="A719" s="21"/>
      <c r="B719" s="238"/>
      <c r="C719" s="239"/>
      <c r="D719" s="239"/>
      <c r="E719" s="239"/>
      <c r="F719" s="240"/>
      <c r="G719" s="239"/>
      <c r="H719" s="241"/>
      <c r="I719" s="21"/>
      <c r="L719" s="68" t="str">
        <f t="shared" si="105"/>
        <v/>
      </c>
      <c r="N719" s="71" t="str">
        <f>IF($L719="", "", IFERROR(INDEX('Intro &amp; Setup'!$J$23:$J$32, MATCH($L719, 'Intro &amp; Setup'!$B$23:$B$32, 0)), ""))</f>
        <v/>
      </c>
      <c r="O719" s="71" t="str">
        <f>IF($L719="", "", IFERROR(INDEX('Intro &amp; Setup'!$N$23:$N$32, MATCH($L719, 'Intro &amp; Setup'!$B$23:$B$32, 0)), ""))</f>
        <v/>
      </c>
      <c r="Q719" s="63" t="str">
        <f>IF($H719="", "", SUM($H$11:$H719))</f>
        <v/>
      </c>
      <c r="R719" s="28" t="str">
        <f>IF($L719="", "", SUMIF($L$11:$L719, $L719, $H$11:$H719))</f>
        <v/>
      </c>
      <c r="S719" s="27" t="str">
        <f>IF('Intro &amp; Setup'!$BM$13='Intro &amp; Setup'!$BM$12, $R719, $Q719)</f>
        <v/>
      </c>
      <c r="T719" s="28" t="str">
        <f t="shared" si="99"/>
        <v/>
      </c>
      <c r="U719" s="8" t="str">
        <f t="shared" si="100"/>
        <v/>
      </c>
      <c r="V719" s="28" t="str">
        <f>IF($T719="", "", $T719-SUM($V$11:$V718))</f>
        <v/>
      </c>
      <c r="W719" s="28" t="str">
        <f>IF($U719="", "", $U719-SUM($W$11:$W718))</f>
        <v/>
      </c>
      <c r="X719" s="28" t="str">
        <f t="shared" si="101"/>
        <v/>
      </c>
      <c r="Y719" s="34" t="str">
        <f t="shared" si="106"/>
        <v/>
      </c>
      <c r="Z719" s="35" t="str">
        <f t="shared" si="107"/>
        <v/>
      </c>
      <c r="AA719" s="36" t="str">
        <f t="shared" si="102"/>
        <v/>
      </c>
      <c r="AC719" s="41" t="str">
        <f>IF($B719="", "", IF(OR($B719&lt;'Intro &amp; Setup'!$BM$3, $B719&gt;'Intro &amp; Setup'!$BM$5), "X", ""))</f>
        <v/>
      </c>
      <c r="AE719" s="41" t="str">
        <f t="shared" si="103"/>
        <v/>
      </c>
      <c r="AG719" s="41" t="str">
        <f>IF($F719="", "", IF(COUNTIF('Intro &amp; Setup'!$T$17:$T$26, $F719)=0, "X", ""))</f>
        <v/>
      </c>
      <c r="AI719" s="41" t="str">
        <f t="shared" si="104"/>
        <v/>
      </c>
    </row>
    <row r="720" spans="1:35" x14ac:dyDescent="0.25">
      <c r="A720" s="21"/>
      <c r="B720" s="238"/>
      <c r="C720" s="239"/>
      <c r="D720" s="239"/>
      <c r="E720" s="239"/>
      <c r="F720" s="240"/>
      <c r="G720" s="239"/>
      <c r="H720" s="241"/>
      <c r="I720" s="21"/>
      <c r="L720" s="68" t="str">
        <f t="shared" si="105"/>
        <v/>
      </c>
      <c r="N720" s="71" t="str">
        <f>IF($L720="", "", IFERROR(INDEX('Intro &amp; Setup'!$J$23:$J$32, MATCH($L720, 'Intro &amp; Setup'!$B$23:$B$32, 0)), ""))</f>
        <v/>
      </c>
      <c r="O720" s="71" t="str">
        <f>IF($L720="", "", IFERROR(INDEX('Intro &amp; Setup'!$N$23:$N$32, MATCH($L720, 'Intro &amp; Setup'!$B$23:$B$32, 0)), ""))</f>
        <v/>
      </c>
      <c r="Q720" s="63" t="str">
        <f>IF($H720="", "", SUM($H$11:$H720))</f>
        <v/>
      </c>
      <c r="R720" s="28" t="str">
        <f>IF($L720="", "", SUMIF($L$11:$L720, $L720, $H$11:$H720))</f>
        <v/>
      </c>
      <c r="S720" s="27" t="str">
        <f>IF('Intro &amp; Setup'!$BM$13='Intro &amp; Setup'!$BM$12, $R720, $Q720)</f>
        <v/>
      </c>
      <c r="T720" s="28" t="str">
        <f t="shared" si="99"/>
        <v/>
      </c>
      <c r="U720" s="8" t="str">
        <f t="shared" si="100"/>
        <v/>
      </c>
      <c r="V720" s="28" t="str">
        <f>IF($T720="", "", $T720-SUM($V$11:$V719))</f>
        <v/>
      </c>
      <c r="W720" s="28" t="str">
        <f>IF($U720="", "", $U720-SUM($W$11:$W719))</f>
        <v/>
      </c>
      <c r="X720" s="28" t="str">
        <f t="shared" si="101"/>
        <v/>
      </c>
      <c r="Y720" s="34" t="str">
        <f t="shared" si="106"/>
        <v/>
      </c>
      <c r="Z720" s="35" t="str">
        <f t="shared" si="107"/>
        <v/>
      </c>
      <c r="AA720" s="36" t="str">
        <f t="shared" si="102"/>
        <v/>
      </c>
      <c r="AC720" s="41" t="str">
        <f>IF($B720="", "", IF(OR($B720&lt;'Intro &amp; Setup'!$BM$3, $B720&gt;'Intro &amp; Setup'!$BM$5), "X", ""))</f>
        <v/>
      </c>
      <c r="AE720" s="41" t="str">
        <f t="shared" si="103"/>
        <v/>
      </c>
      <c r="AG720" s="41" t="str">
        <f>IF($F720="", "", IF(COUNTIF('Intro &amp; Setup'!$T$17:$T$26, $F720)=0, "X", ""))</f>
        <v/>
      </c>
      <c r="AI720" s="41" t="str">
        <f t="shared" si="104"/>
        <v/>
      </c>
    </row>
    <row r="721" spans="1:35" x14ac:dyDescent="0.25">
      <c r="A721" s="21"/>
      <c r="B721" s="238"/>
      <c r="C721" s="239"/>
      <c r="D721" s="239"/>
      <c r="E721" s="239"/>
      <c r="F721" s="240"/>
      <c r="G721" s="239"/>
      <c r="H721" s="241"/>
      <c r="I721" s="21"/>
      <c r="L721" s="68" t="str">
        <f t="shared" si="105"/>
        <v/>
      </c>
      <c r="N721" s="71" t="str">
        <f>IF($L721="", "", IFERROR(INDEX('Intro &amp; Setup'!$J$23:$J$32, MATCH($L721, 'Intro &amp; Setup'!$B$23:$B$32, 0)), ""))</f>
        <v/>
      </c>
      <c r="O721" s="71" t="str">
        <f>IF($L721="", "", IFERROR(INDEX('Intro &amp; Setup'!$N$23:$N$32, MATCH($L721, 'Intro &amp; Setup'!$B$23:$B$32, 0)), ""))</f>
        <v/>
      </c>
      <c r="Q721" s="63" t="str">
        <f>IF($H721="", "", SUM($H$11:$H721))</f>
        <v/>
      </c>
      <c r="R721" s="28" t="str">
        <f>IF($L721="", "", SUMIF($L$11:$L721, $L721, $H$11:$H721))</f>
        <v/>
      </c>
      <c r="S721" s="27" t="str">
        <f>IF('Intro &amp; Setup'!$BM$13='Intro &amp; Setup'!$BM$12, $R721, $Q721)</f>
        <v/>
      </c>
      <c r="T721" s="28" t="str">
        <f t="shared" si="99"/>
        <v/>
      </c>
      <c r="U721" s="8" t="str">
        <f t="shared" si="100"/>
        <v/>
      </c>
      <c r="V721" s="28" t="str">
        <f>IF($T721="", "", $T721-SUM($V$11:$V720))</f>
        <v/>
      </c>
      <c r="W721" s="28" t="str">
        <f>IF($U721="", "", $U721-SUM($W$11:$W720))</f>
        <v/>
      </c>
      <c r="X721" s="28" t="str">
        <f t="shared" si="101"/>
        <v/>
      </c>
      <c r="Y721" s="34" t="str">
        <f t="shared" si="106"/>
        <v/>
      </c>
      <c r="Z721" s="35" t="str">
        <f t="shared" si="107"/>
        <v/>
      </c>
      <c r="AA721" s="36" t="str">
        <f t="shared" si="102"/>
        <v/>
      </c>
      <c r="AC721" s="41" t="str">
        <f>IF($B721="", "", IF(OR($B721&lt;'Intro &amp; Setup'!$BM$3, $B721&gt;'Intro &amp; Setup'!$BM$5), "X", ""))</f>
        <v/>
      </c>
      <c r="AE721" s="41" t="str">
        <f t="shared" si="103"/>
        <v/>
      </c>
      <c r="AG721" s="41" t="str">
        <f>IF($F721="", "", IF(COUNTIF('Intro &amp; Setup'!$T$17:$T$26, $F721)=0, "X", ""))</f>
        <v/>
      </c>
      <c r="AI721" s="41" t="str">
        <f t="shared" si="104"/>
        <v/>
      </c>
    </row>
    <row r="722" spans="1:35" x14ac:dyDescent="0.25">
      <c r="A722" s="21"/>
      <c r="B722" s="238"/>
      <c r="C722" s="239"/>
      <c r="D722" s="239"/>
      <c r="E722" s="239"/>
      <c r="F722" s="240"/>
      <c r="G722" s="239"/>
      <c r="H722" s="241"/>
      <c r="I722" s="21"/>
      <c r="L722" s="68" t="str">
        <f t="shared" si="105"/>
        <v/>
      </c>
      <c r="N722" s="71" t="str">
        <f>IF($L722="", "", IFERROR(INDEX('Intro &amp; Setup'!$J$23:$J$32, MATCH($L722, 'Intro &amp; Setup'!$B$23:$B$32, 0)), ""))</f>
        <v/>
      </c>
      <c r="O722" s="71" t="str">
        <f>IF($L722="", "", IFERROR(INDEX('Intro &amp; Setup'!$N$23:$N$32, MATCH($L722, 'Intro &amp; Setup'!$B$23:$B$32, 0)), ""))</f>
        <v/>
      </c>
      <c r="Q722" s="63" t="str">
        <f>IF($H722="", "", SUM($H$11:$H722))</f>
        <v/>
      </c>
      <c r="R722" s="28" t="str">
        <f>IF($L722="", "", SUMIF($L$11:$L722, $L722, $H$11:$H722))</f>
        <v/>
      </c>
      <c r="S722" s="27" t="str">
        <f>IF('Intro &amp; Setup'!$BM$13='Intro &amp; Setup'!$BM$12, $R722, $Q722)</f>
        <v/>
      </c>
      <c r="T722" s="28" t="str">
        <f t="shared" si="99"/>
        <v/>
      </c>
      <c r="U722" s="8" t="str">
        <f t="shared" si="100"/>
        <v/>
      </c>
      <c r="V722" s="28" t="str">
        <f>IF($T722="", "", $T722-SUM($V$11:$V721))</f>
        <v/>
      </c>
      <c r="W722" s="28" t="str">
        <f>IF($U722="", "", $U722-SUM($W$11:$W721))</f>
        <v/>
      </c>
      <c r="X722" s="28" t="str">
        <f t="shared" si="101"/>
        <v/>
      </c>
      <c r="Y722" s="34" t="str">
        <f t="shared" si="106"/>
        <v/>
      </c>
      <c r="Z722" s="35" t="str">
        <f t="shared" si="107"/>
        <v/>
      </c>
      <c r="AA722" s="36" t="str">
        <f t="shared" si="102"/>
        <v/>
      </c>
      <c r="AC722" s="41" t="str">
        <f>IF($B722="", "", IF(OR($B722&lt;'Intro &amp; Setup'!$BM$3, $B722&gt;'Intro &amp; Setup'!$BM$5), "X", ""))</f>
        <v/>
      </c>
      <c r="AE722" s="41" t="str">
        <f t="shared" si="103"/>
        <v/>
      </c>
      <c r="AG722" s="41" t="str">
        <f>IF($F722="", "", IF(COUNTIF('Intro &amp; Setup'!$T$17:$T$26, $F722)=0, "X", ""))</f>
        <v/>
      </c>
      <c r="AI722" s="41" t="str">
        <f t="shared" si="104"/>
        <v/>
      </c>
    </row>
    <row r="723" spans="1:35" x14ac:dyDescent="0.25">
      <c r="A723" s="21"/>
      <c r="B723" s="238"/>
      <c r="C723" s="239"/>
      <c r="D723" s="239"/>
      <c r="E723" s="239"/>
      <c r="F723" s="240"/>
      <c r="G723" s="239"/>
      <c r="H723" s="241"/>
      <c r="I723" s="21"/>
      <c r="L723" s="68" t="str">
        <f t="shared" si="105"/>
        <v/>
      </c>
      <c r="N723" s="71" t="str">
        <f>IF($L723="", "", IFERROR(INDEX('Intro &amp; Setup'!$J$23:$J$32, MATCH($L723, 'Intro &amp; Setup'!$B$23:$B$32, 0)), ""))</f>
        <v/>
      </c>
      <c r="O723" s="71" t="str">
        <f>IF($L723="", "", IFERROR(INDEX('Intro &amp; Setup'!$N$23:$N$32, MATCH($L723, 'Intro &amp; Setup'!$B$23:$B$32, 0)), ""))</f>
        <v/>
      </c>
      <c r="Q723" s="63" t="str">
        <f>IF($H723="", "", SUM($H$11:$H723))</f>
        <v/>
      </c>
      <c r="R723" s="28" t="str">
        <f>IF($L723="", "", SUMIF($L$11:$L723, $L723, $H$11:$H723))</f>
        <v/>
      </c>
      <c r="S723" s="27" t="str">
        <f>IF('Intro &amp; Setup'!$BM$13='Intro &amp; Setup'!$BM$12, $R723, $Q723)</f>
        <v/>
      </c>
      <c r="T723" s="28" t="str">
        <f t="shared" si="99"/>
        <v/>
      </c>
      <c r="U723" s="8" t="str">
        <f t="shared" si="100"/>
        <v/>
      </c>
      <c r="V723" s="28" t="str">
        <f>IF($T723="", "", $T723-SUM($V$11:$V722))</f>
        <v/>
      </c>
      <c r="W723" s="28" t="str">
        <f>IF($U723="", "", $U723-SUM($W$11:$W722))</f>
        <v/>
      </c>
      <c r="X723" s="28" t="str">
        <f t="shared" si="101"/>
        <v/>
      </c>
      <c r="Y723" s="34" t="str">
        <f t="shared" si="106"/>
        <v/>
      </c>
      <c r="Z723" s="35" t="str">
        <f t="shared" si="107"/>
        <v/>
      </c>
      <c r="AA723" s="36" t="str">
        <f t="shared" si="102"/>
        <v/>
      </c>
      <c r="AC723" s="41" t="str">
        <f>IF($B723="", "", IF(OR($B723&lt;'Intro &amp; Setup'!$BM$3, $B723&gt;'Intro &amp; Setup'!$BM$5), "X", ""))</f>
        <v/>
      </c>
      <c r="AE723" s="41" t="str">
        <f t="shared" si="103"/>
        <v/>
      </c>
      <c r="AG723" s="41" t="str">
        <f>IF($F723="", "", IF(COUNTIF('Intro &amp; Setup'!$T$17:$T$26, $F723)=0, "X", ""))</f>
        <v/>
      </c>
      <c r="AI723" s="41" t="str">
        <f t="shared" si="104"/>
        <v/>
      </c>
    </row>
    <row r="724" spans="1:35" x14ac:dyDescent="0.25">
      <c r="A724" s="21"/>
      <c r="B724" s="238"/>
      <c r="C724" s="239"/>
      <c r="D724" s="239"/>
      <c r="E724" s="239"/>
      <c r="F724" s="240"/>
      <c r="G724" s="239"/>
      <c r="H724" s="241"/>
      <c r="I724" s="21"/>
      <c r="L724" s="68" t="str">
        <f t="shared" si="105"/>
        <v/>
      </c>
      <c r="N724" s="71" t="str">
        <f>IF($L724="", "", IFERROR(INDEX('Intro &amp; Setup'!$J$23:$J$32, MATCH($L724, 'Intro &amp; Setup'!$B$23:$B$32, 0)), ""))</f>
        <v/>
      </c>
      <c r="O724" s="71" t="str">
        <f>IF($L724="", "", IFERROR(INDEX('Intro &amp; Setup'!$N$23:$N$32, MATCH($L724, 'Intro &amp; Setup'!$B$23:$B$32, 0)), ""))</f>
        <v/>
      </c>
      <c r="Q724" s="63" t="str">
        <f>IF($H724="", "", SUM($H$11:$H724))</f>
        <v/>
      </c>
      <c r="R724" s="28" t="str">
        <f>IF($L724="", "", SUMIF($L$11:$L724, $L724, $H$11:$H724))</f>
        <v/>
      </c>
      <c r="S724" s="27" t="str">
        <f>IF('Intro &amp; Setup'!$BM$13='Intro &amp; Setup'!$BM$12, $R724, $Q724)</f>
        <v/>
      </c>
      <c r="T724" s="28" t="str">
        <f t="shared" si="99"/>
        <v/>
      </c>
      <c r="U724" s="8" t="str">
        <f t="shared" si="100"/>
        <v/>
      </c>
      <c r="V724" s="28" t="str">
        <f>IF($T724="", "", $T724-SUM($V$11:$V723))</f>
        <v/>
      </c>
      <c r="W724" s="28" t="str">
        <f>IF($U724="", "", $U724-SUM($W$11:$W723))</f>
        <v/>
      </c>
      <c r="X724" s="28" t="str">
        <f t="shared" si="101"/>
        <v/>
      </c>
      <c r="Y724" s="34" t="str">
        <f t="shared" si="106"/>
        <v/>
      </c>
      <c r="Z724" s="35" t="str">
        <f t="shared" si="107"/>
        <v/>
      </c>
      <c r="AA724" s="36" t="str">
        <f t="shared" si="102"/>
        <v/>
      </c>
      <c r="AC724" s="41" t="str">
        <f>IF($B724="", "", IF(OR($B724&lt;'Intro &amp; Setup'!$BM$3, $B724&gt;'Intro &amp; Setup'!$BM$5), "X", ""))</f>
        <v/>
      </c>
      <c r="AE724" s="41" t="str">
        <f t="shared" si="103"/>
        <v/>
      </c>
      <c r="AG724" s="41" t="str">
        <f>IF($F724="", "", IF(COUNTIF('Intro &amp; Setup'!$T$17:$T$26, $F724)=0, "X", ""))</f>
        <v/>
      </c>
      <c r="AI724" s="41" t="str">
        <f t="shared" si="104"/>
        <v/>
      </c>
    </row>
    <row r="725" spans="1:35" x14ac:dyDescent="0.25">
      <c r="A725" s="21"/>
      <c r="B725" s="238"/>
      <c r="C725" s="239"/>
      <c r="D725" s="239"/>
      <c r="E725" s="239"/>
      <c r="F725" s="240"/>
      <c r="G725" s="239"/>
      <c r="H725" s="241"/>
      <c r="I725" s="21"/>
      <c r="L725" s="68" t="str">
        <f t="shared" si="105"/>
        <v/>
      </c>
      <c r="N725" s="71" t="str">
        <f>IF($L725="", "", IFERROR(INDEX('Intro &amp; Setup'!$J$23:$J$32, MATCH($L725, 'Intro &amp; Setup'!$B$23:$B$32, 0)), ""))</f>
        <v/>
      </c>
      <c r="O725" s="71" t="str">
        <f>IF($L725="", "", IFERROR(INDEX('Intro &amp; Setup'!$N$23:$N$32, MATCH($L725, 'Intro &amp; Setup'!$B$23:$B$32, 0)), ""))</f>
        <v/>
      </c>
      <c r="Q725" s="63" t="str">
        <f>IF($H725="", "", SUM($H$11:$H725))</f>
        <v/>
      </c>
      <c r="R725" s="28" t="str">
        <f>IF($L725="", "", SUMIF($L$11:$L725, $L725, $H$11:$H725))</f>
        <v/>
      </c>
      <c r="S725" s="27" t="str">
        <f>IF('Intro &amp; Setup'!$BM$13='Intro &amp; Setup'!$BM$12, $R725, $Q725)</f>
        <v/>
      </c>
      <c r="T725" s="28" t="str">
        <f t="shared" si="99"/>
        <v/>
      </c>
      <c r="U725" s="8" t="str">
        <f t="shared" si="100"/>
        <v/>
      </c>
      <c r="V725" s="28" t="str">
        <f>IF($T725="", "", $T725-SUM($V$11:$V724))</f>
        <v/>
      </c>
      <c r="W725" s="28" t="str">
        <f>IF($U725="", "", $U725-SUM($W$11:$W724))</f>
        <v/>
      </c>
      <c r="X725" s="28" t="str">
        <f t="shared" si="101"/>
        <v/>
      </c>
      <c r="Y725" s="34" t="str">
        <f t="shared" si="106"/>
        <v/>
      </c>
      <c r="Z725" s="35" t="str">
        <f t="shared" si="107"/>
        <v/>
      </c>
      <c r="AA725" s="36" t="str">
        <f t="shared" si="102"/>
        <v/>
      </c>
      <c r="AC725" s="41" t="str">
        <f>IF($B725="", "", IF(OR($B725&lt;'Intro &amp; Setup'!$BM$3, $B725&gt;'Intro &amp; Setup'!$BM$5), "X", ""))</f>
        <v/>
      </c>
      <c r="AE725" s="41" t="str">
        <f t="shared" si="103"/>
        <v/>
      </c>
      <c r="AG725" s="41" t="str">
        <f>IF($F725="", "", IF(COUNTIF('Intro &amp; Setup'!$T$17:$T$26, $F725)=0, "X", ""))</f>
        <v/>
      </c>
      <c r="AI725" s="41" t="str">
        <f t="shared" si="104"/>
        <v/>
      </c>
    </row>
    <row r="726" spans="1:35" x14ac:dyDescent="0.25">
      <c r="A726" s="21"/>
      <c r="B726" s="238"/>
      <c r="C726" s="239"/>
      <c r="D726" s="239"/>
      <c r="E726" s="239"/>
      <c r="F726" s="240"/>
      <c r="G726" s="239"/>
      <c r="H726" s="241"/>
      <c r="I726" s="21"/>
      <c r="L726" s="68" t="str">
        <f t="shared" si="105"/>
        <v/>
      </c>
      <c r="N726" s="71" t="str">
        <f>IF($L726="", "", IFERROR(INDEX('Intro &amp; Setup'!$J$23:$J$32, MATCH($L726, 'Intro &amp; Setup'!$B$23:$B$32, 0)), ""))</f>
        <v/>
      </c>
      <c r="O726" s="71" t="str">
        <f>IF($L726="", "", IFERROR(INDEX('Intro &amp; Setup'!$N$23:$N$32, MATCH($L726, 'Intro &amp; Setup'!$B$23:$B$32, 0)), ""))</f>
        <v/>
      </c>
      <c r="Q726" s="63" t="str">
        <f>IF($H726="", "", SUM($H$11:$H726))</f>
        <v/>
      </c>
      <c r="R726" s="28" t="str">
        <f>IF($L726="", "", SUMIF($L$11:$L726, $L726, $H$11:$H726))</f>
        <v/>
      </c>
      <c r="S726" s="27" t="str">
        <f>IF('Intro &amp; Setup'!$BM$13='Intro &amp; Setup'!$BM$12, $R726, $Q726)</f>
        <v/>
      </c>
      <c r="T726" s="28" t="str">
        <f t="shared" si="99"/>
        <v/>
      </c>
      <c r="U726" s="8" t="str">
        <f t="shared" si="100"/>
        <v/>
      </c>
      <c r="V726" s="28" t="str">
        <f>IF($T726="", "", $T726-SUM($V$11:$V725))</f>
        <v/>
      </c>
      <c r="W726" s="28" t="str">
        <f>IF($U726="", "", $U726-SUM($W$11:$W725))</f>
        <v/>
      </c>
      <c r="X726" s="28" t="str">
        <f t="shared" si="101"/>
        <v/>
      </c>
      <c r="Y726" s="34" t="str">
        <f t="shared" si="106"/>
        <v/>
      </c>
      <c r="Z726" s="35" t="str">
        <f t="shared" si="107"/>
        <v/>
      </c>
      <c r="AA726" s="36" t="str">
        <f t="shared" si="102"/>
        <v/>
      </c>
      <c r="AC726" s="41" t="str">
        <f>IF($B726="", "", IF(OR($B726&lt;'Intro &amp; Setup'!$BM$3, $B726&gt;'Intro &amp; Setup'!$BM$5), "X", ""))</f>
        <v/>
      </c>
      <c r="AE726" s="41" t="str">
        <f t="shared" si="103"/>
        <v/>
      </c>
      <c r="AG726" s="41" t="str">
        <f>IF($F726="", "", IF(COUNTIF('Intro &amp; Setup'!$T$17:$T$26, $F726)=0, "X", ""))</f>
        <v/>
      </c>
      <c r="AI726" s="41" t="str">
        <f t="shared" si="104"/>
        <v/>
      </c>
    </row>
    <row r="727" spans="1:35" x14ac:dyDescent="0.25">
      <c r="A727" s="21"/>
      <c r="B727" s="238"/>
      <c r="C727" s="239"/>
      <c r="D727" s="239"/>
      <c r="E727" s="239"/>
      <c r="F727" s="240"/>
      <c r="G727" s="239"/>
      <c r="H727" s="241"/>
      <c r="I727" s="21"/>
      <c r="L727" s="68" t="str">
        <f t="shared" si="105"/>
        <v/>
      </c>
      <c r="N727" s="71" t="str">
        <f>IF($L727="", "", IFERROR(INDEX('Intro &amp; Setup'!$J$23:$J$32, MATCH($L727, 'Intro &amp; Setup'!$B$23:$B$32, 0)), ""))</f>
        <v/>
      </c>
      <c r="O727" s="71" t="str">
        <f>IF($L727="", "", IFERROR(INDEX('Intro &amp; Setup'!$N$23:$N$32, MATCH($L727, 'Intro &amp; Setup'!$B$23:$B$32, 0)), ""))</f>
        <v/>
      </c>
      <c r="Q727" s="63" t="str">
        <f>IF($H727="", "", SUM($H$11:$H727))</f>
        <v/>
      </c>
      <c r="R727" s="28" t="str">
        <f>IF($L727="", "", SUMIF($L$11:$L727, $L727, $H$11:$H727))</f>
        <v/>
      </c>
      <c r="S727" s="27" t="str">
        <f>IF('Intro &amp; Setup'!$BM$13='Intro &amp; Setup'!$BM$12, $R727, $Q727)</f>
        <v/>
      </c>
      <c r="T727" s="28" t="str">
        <f t="shared" si="99"/>
        <v/>
      </c>
      <c r="U727" s="8" t="str">
        <f t="shared" si="100"/>
        <v/>
      </c>
      <c r="V727" s="28" t="str">
        <f>IF($T727="", "", $T727-SUM($V$11:$V726))</f>
        <v/>
      </c>
      <c r="W727" s="28" t="str">
        <f>IF($U727="", "", $U727-SUM($W$11:$W726))</f>
        <v/>
      </c>
      <c r="X727" s="28" t="str">
        <f t="shared" si="101"/>
        <v/>
      </c>
      <c r="Y727" s="34" t="str">
        <f t="shared" si="106"/>
        <v/>
      </c>
      <c r="Z727" s="35" t="str">
        <f t="shared" si="107"/>
        <v/>
      </c>
      <c r="AA727" s="36" t="str">
        <f t="shared" si="102"/>
        <v/>
      </c>
      <c r="AC727" s="41" t="str">
        <f>IF($B727="", "", IF(OR($B727&lt;'Intro &amp; Setup'!$BM$3, $B727&gt;'Intro &amp; Setup'!$BM$5), "X", ""))</f>
        <v/>
      </c>
      <c r="AE727" s="41" t="str">
        <f t="shared" si="103"/>
        <v/>
      </c>
      <c r="AG727" s="41" t="str">
        <f>IF($F727="", "", IF(COUNTIF('Intro &amp; Setup'!$T$17:$T$26, $F727)=0, "X", ""))</f>
        <v/>
      </c>
      <c r="AI727" s="41" t="str">
        <f t="shared" si="104"/>
        <v/>
      </c>
    </row>
    <row r="728" spans="1:35" x14ac:dyDescent="0.25">
      <c r="A728" s="21"/>
      <c r="B728" s="238"/>
      <c r="C728" s="239"/>
      <c r="D728" s="239"/>
      <c r="E728" s="239"/>
      <c r="F728" s="240"/>
      <c r="G728" s="239"/>
      <c r="H728" s="241"/>
      <c r="I728" s="21"/>
      <c r="L728" s="68" t="str">
        <f t="shared" si="105"/>
        <v/>
      </c>
      <c r="N728" s="71" t="str">
        <f>IF($L728="", "", IFERROR(INDEX('Intro &amp; Setup'!$J$23:$J$32, MATCH($L728, 'Intro &amp; Setup'!$B$23:$B$32, 0)), ""))</f>
        <v/>
      </c>
      <c r="O728" s="71" t="str">
        <f>IF($L728="", "", IFERROR(INDEX('Intro &amp; Setup'!$N$23:$N$32, MATCH($L728, 'Intro &amp; Setup'!$B$23:$B$32, 0)), ""))</f>
        <v/>
      </c>
      <c r="Q728" s="63" t="str">
        <f>IF($H728="", "", SUM($H$11:$H728))</f>
        <v/>
      </c>
      <c r="R728" s="28" t="str">
        <f>IF($L728="", "", SUMIF($L$11:$L728, $L728, $H$11:$H728))</f>
        <v/>
      </c>
      <c r="S728" s="27" t="str">
        <f>IF('Intro &amp; Setup'!$BM$13='Intro &amp; Setup'!$BM$12, $R728, $Q728)</f>
        <v/>
      </c>
      <c r="T728" s="28" t="str">
        <f t="shared" si="99"/>
        <v/>
      </c>
      <c r="U728" s="8" t="str">
        <f t="shared" si="100"/>
        <v/>
      </c>
      <c r="V728" s="28" t="str">
        <f>IF($T728="", "", $T728-SUM($V$11:$V727))</f>
        <v/>
      </c>
      <c r="W728" s="28" t="str">
        <f>IF($U728="", "", $U728-SUM($W$11:$W727))</f>
        <v/>
      </c>
      <c r="X728" s="28" t="str">
        <f t="shared" si="101"/>
        <v/>
      </c>
      <c r="Y728" s="34" t="str">
        <f t="shared" si="106"/>
        <v/>
      </c>
      <c r="Z728" s="35" t="str">
        <f t="shared" si="107"/>
        <v/>
      </c>
      <c r="AA728" s="36" t="str">
        <f t="shared" si="102"/>
        <v/>
      </c>
      <c r="AC728" s="41" t="str">
        <f>IF($B728="", "", IF(OR($B728&lt;'Intro &amp; Setup'!$BM$3, $B728&gt;'Intro &amp; Setup'!$BM$5), "X", ""))</f>
        <v/>
      </c>
      <c r="AE728" s="41" t="str">
        <f t="shared" si="103"/>
        <v/>
      </c>
      <c r="AG728" s="41" t="str">
        <f>IF($F728="", "", IF(COUNTIF('Intro &amp; Setup'!$T$17:$T$26, $F728)=0, "X", ""))</f>
        <v/>
      </c>
      <c r="AI728" s="41" t="str">
        <f t="shared" si="104"/>
        <v/>
      </c>
    </row>
    <row r="729" spans="1:35" x14ac:dyDescent="0.25">
      <c r="A729" s="21"/>
      <c r="B729" s="238"/>
      <c r="C729" s="239"/>
      <c r="D729" s="239"/>
      <c r="E729" s="239"/>
      <c r="F729" s="240"/>
      <c r="G729" s="239"/>
      <c r="H729" s="241"/>
      <c r="I729" s="21"/>
      <c r="L729" s="68" t="str">
        <f t="shared" si="105"/>
        <v/>
      </c>
      <c r="N729" s="71" t="str">
        <f>IF($L729="", "", IFERROR(INDEX('Intro &amp; Setup'!$J$23:$J$32, MATCH($L729, 'Intro &amp; Setup'!$B$23:$B$32, 0)), ""))</f>
        <v/>
      </c>
      <c r="O729" s="71" t="str">
        <f>IF($L729="", "", IFERROR(INDEX('Intro &amp; Setup'!$N$23:$N$32, MATCH($L729, 'Intro &amp; Setup'!$B$23:$B$32, 0)), ""))</f>
        <v/>
      </c>
      <c r="Q729" s="63" t="str">
        <f>IF($H729="", "", SUM($H$11:$H729))</f>
        <v/>
      </c>
      <c r="R729" s="28" t="str">
        <f>IF($L729="", "", SUMIF($L$11:$L729, $L729, $H$11:$H729))</f>
        <v/>
      </c>
      <c r="S729" s="27" t="str">
        <f>IF('Intro &amp; Setup'!$BM$13='Intro &amp; Setup'!$BM$12, $R729, $Q729)</f>
        <v/>
      </c>
      <c r="T729" s="28" t="str">
        <f t="shared" si="99"/>
        <v/>
      </c>
      <c r="U729" s="8" t="str">
        <f t="shared" si="100"/>
        <v/>
      </c>
      <c r="V729" s="28" t="str">
        <f>IF($T729="", "", $T729-SUM($V$11:$V728))</f>
        <v/>
      </c>
      <c r="W729" s="28" t="str">
        <f>IF($U729="", "", $U729-SUM($W$11:$W728))</f>
        <v/>
      </c>
      <c r="X729" s="28" t="str">
        <f t="shared" si="101"/>
        <v/>
      </c>
      <c r="Y729" s="34" t="str">
        <f t="shared" si="106"/>
        <v/>
      </c>
      <c r="Z729" s="35" t="str">
        <f t="shared" si="107"/>
        <v/>
      </c>
      <c r="AA729" s="36" t="str">
        <f t="shared" si="102"/>
        <v/>
      </c>
      <c r="AC729" s="41" t="str">
        <f>IF($B729="", "", IF(OR($B729&lt;'Intro &amp; Setup'!$BM$3, $B729&gt;'Intro &amp; Setup'!$BM$5), "X", ""))</f>
        <v/>
      </c>
      <c r="AE729" s="41" t="str">
        <f t="shared" si="103"/>
        <v/>
      </c>
      <c r="AG729" s="41" t="str">
        <f>IF($F729="", "", IF(COUNTIF('Intro &amp; Setup'!$T$17:$T$26, $F729)=0, "X", ""))</f>
        <v/>
      </c>
      <c r="AI729" s="41" t="str">
        <f t="shared" si="104"/>
        <v/>
      </c>
    </row>
    <row r="730" spans="1:35" x14ac:dyDescent="0.25">
      <c r="A730" s="21"/>
      <c r="B730" s="238"/>
      <c r="C730" s="239"/>
      <c r="D730" s="239"/>
      <c r="E730" s="239"/>
      <c r="F730" s="240"/>
      <c r="G730" s="239"/>
      <c r="H730" s="241"/>
      <c r="I730" s="21"/>
      <c r="L730" s="68" t="str">
        <f t="shared" si="105"/>
        <v/>
      </c>
      <c r="N730" s="71" t="str">
        <f>IF($L730="", "", IFERROR(INDEX('Intro &amp; Setup'!$J$23:$J$32, MATCH($L730, 'Intro &amp; Setup'!$B$23:$B$32, 0)), ""))</f>
        <v/>
      </c>
      <c r="O730" s="71" t="str">
        <f>IF($L730="", "", IFERROR(INDEX('Intro &amp; Setup'!$N$23:$N$32, MATCH($L730, 'Intro &amp; Setup'!$B$23:$B$32, 0)), ""))</f>
        <v/>
      </c>
      <c r="Q730" s="63" t="str">
        <f>IF($H730="", "", SUM($H$11:$H730))</f>
        <v/>
      </c>
      <c r="R730" s="28" t="str">
        <f>IF($L730="", "", SUMIF($L$11:$L730, $L730, $H$11:$H730))</f>
        <v/>
      </c>
      <c r="S730" s="27" t="str">
        <f>IF('Intro &amp; Setup'!$BM$13='Intro &amp; Setup'!$BM$12, $R730, $Q730)</f>
        <v/>
      </c>
      <c r="T730" s="28" t="str">
        <f t="shared" si="99"/>
        <v/>
      </c>
      <c r="U730" s="8" t="str">
        <f t="shared" si="100"/>
        <v/>
      </c>
      <c r="V730" s="28" t="str">
        <f>IF($T730="", "", $T730-SUM($V$11:$V729))</f>
        <v/>
      </c>
      <c r="W730" s="28" t="str">
        <f>IF($U730="", "", $U730-SUM($W$11:$W729))</f>
        <v/>
      </c>
      <c r="X730" s="28" t="str">
        <f t="shared" si="101"/>
        <v/>
      </c>
      <c r="Y730" s="34" t="str">
        <f t="shared" si="106"/>
        <v/>
      </c>
      <c r="Z730" s="35" t="str">
        <f t="shared" si="107"/>
        <v/>
      </c>
      <c r="AA730" s="36" t="str">
        <f t="shared" si="102"/>
        <v/>
      </c>
      <c r="AC730" s="41" t="str">
        <f>IF($B730="", "", IF(OR($B730&lt;'Intro &amp; Setup'!$BM$3, $B730&gt;'Intro &amp; Setup'!$BM$5), "X", ""))</f>
        <v/>
      </c>
      <c r="AE730" s="41" t="str">
        <f t="shared" si="103"/>
        <v/>
      </c>
      <c r="AG730" s="41" t="str">
        <f>IF($F730="", "", IF(COUNTIF('Intro &amp; Setup'!$T$17:$T$26, $F730)=0, "X", ""))</f>
        <v/>
      </c>
      <c r="AI730" s="41" t="str">
        <f t="shared" si="104"/>
        <v/>
      </c>
    </row>
    <row r="731" spans="1:35" x14ac:dyDescent="0.25">
      <c r="A731" s="21"/>
      <c r="B731" s="238"/>
      <c r="C731" s="239"/>
      <c r="D731" s="239"/>
      <c r="E731" s="239"/>
      <c r="F731" s="240"/>
      <c r="G731" s="239"/>
      <c r="H731" s="241"/>
      <c r="I731" s="21"/>
      <c r="L731" s="68" t="str">
        <f t="shared" si="105"/>
        <v/>
      </c>
      <c r="N731" s="71" t="str">
        <f>IF($L731="", "", IFERROR(INDEX('Intro &amp; Setup'!$J$23:$J$32, MATCH($L731, 'Intro &amp; Setup'!$B$23:$B$32, 0)), ""))</f>
        <v/>
      </c>
      <c r="O731" s="71" t="str">
        <f>IF($L731="", "", IFERROR(INDEX('Intro &amp; Setup'!$N$23:$N$32, MATCH($L731, 'Intro &amp; Setup'!$B$23:$B$32, 0)), ""))</f>
        <v/>
      </c>
      <c r="Q731" s="63" t="str">
        <f>IF($H731="", "", SUM($H$11:$H731))</f>
        <v/>
      </c>
      <c r="R731" s="28" t="str">
        <f>IF($L731="", "", SUMIF($L$11:$L731, $L731, $H$11:$H731))</f>
        <v/>
      </c>
      <c r="S731" s="27" t="str">
        <f>IF('Intro &amp; Setup'!$BM$13='Intro &amp; Setup'!$BM$12, $R731, $Q731)</f>
        <v/>
      </c>
      <c r="T731" s="28" t="str">
        <f t="shared" si="99"/>
        <v/>
      </c>
      <c r="U731" s="8" t="str">
        <f t="shared" si="100"/>
        <v/>
      </c>
      <c r="V731" s="28" t="str">
        <f>IF($T731="", "", $T731-SUM($V$11:$V730))</f>
        <v/>
      </c>
      <c r="W731" s="28" t="str">
        <f>IF($U731="", "", $U731-SUM($W$11:$W730))</f>
        <v/>
      </c>
      <c r="X731" s="28" t="str">
        <f t="shared" si="101"/>
        <v/>
      </c>
      <c r="Y731" s="34" t="str">
        <f t="shared" si="106"/>
        <v/>
      </c>
      <c r="Z731" s="35" t="str">
        <f t="shared" si="107"/>
        <v/>
      </c>
      <c r="AA731" s="36" t="str">
        <f t="shared" si="102"/>
        <v/>
      </c>
      <c r="AC731" s="41" t="str">
        <f>IF($B731="", "", IF(OR($B731&lt;'Intro &amp; Setup'!$BM$3, $B731&gt;'Intro &amp; Setup'!$BM$5), "X", ""))</f>
        <v/>
      </c>
      <c r="AE731" s="41" t="str">
        <f t="shared" si="103"/>
        <v/>
      </c>
      <c r="AG731" s="41" t="str">
        <f>IF($F731="", "", IF(COUNTIF('Intro &amp; Setup'!$T$17:$T$26, $F731)=0, "X", ""))</f>
        <v/>
      </c>
      <c r="AI731" s="41" t="str">
        <f t="shared" si="104"/>
        <v/>
      </c>
    </row>
    <row r="732" spans="1:35" x14ac:dyDescent="0.25">
      <c r="A732" s="21"/>
      <c r="B732" s="238"/>
      <c r="C732" s="239"/>
      <c r="D732" s="239"/>
      <c r="E732" s="239"/>
      <c r="F732" s="240"/>
      <c r="G732" s="239"/>
      <c r="H732" s="241"/>
      <c r="I732" s="21"/>
      <c r="L732" s="68" t="str">
        <f t="shared" si="105"/>
        <v/>
      </c>
      <c r="N732" s="71" t="str">
        <f>IF($L732="", "", IFERROR(INDEX('Intro &amp; Setup'!$J$23:$J$32, MATCH($L732, 'Intro &amp; Setup'!$B$23:$B$32, 0)), ""))</f>
        <v/>
      </c>
      <c r="O732" s="71" t="str">
        <f>IF($L732="", "", IFERROR(INDEX('Intro &amp; Setup'!$N$23:$N$32, MATCH($L732, 'Intro &amp; Setup'!$B$23:$B$32, 0)), ""))</f>
        <v/>
      </c>
      <c r="Q732" s="63" t="str">
        <f>IF($H732="", "", SUM($H$11:$H732))</f>
        <v/>
      </c>
      <c r="R732" s="28" t="str">
        <f>IF($L732="", "", SUMIF($L$11:$L732, $L732, $H$11:$H732))</f>
        <v/>
      </c>
      <c r="S732" s="27" t="str">
        <f>IF('Intro &amp; Setup'!$BM$13='Intro &amp; Setup'!$BM$12, $R732, $Q732)</f>
        <v/>
      </c>
      <c r="T732" s="28" t="str">
        <f t="shared" si="99"/>
        <v/>
      </c>
      <c r="U732" s="8" t="str">
        <f t="shared" si="100"/>
        <v/>
      </c>
      <c r="V732" s="28" t="str">
        <f>IF($T732="", "", $T732-SUM($V$11:$V731))</f>
        <v/>
      </c>
      <c r="W732" s="28" t="str">
        <f>IF($U732="", "", $U732-SUM($W$11:$W731))</f>
        <v/>
      </c>
      <c r="X732" s="28" t="str">
        <f t="shared" si="101"/>
        <v/>
      </c>
      <c r="Y732" s="34" t="str">
        <f t="shared" si="106"/>
        <v/>
      </c>
      <c r="Z732" s="35" t="str">
        <f t="shared" si="107"/>
        <v/>
      </c>
      <c r="AA732" s="36" t="str">
        <f t="shared" si="102"/>
        <v/>
      </c>
      <c r="AC732" s="41" t="str">
        <f>IF($B732="", "", IF(OR($B732&lt;'Intro &amp; Setup'!$BM$3, $B732&gt;'Intro &amp; Setup'!$BM$5), "X", ""))</f>
        <v/>
      </c>
      <c r="AE732" s="41" t="str">
        <f t="shared" si="103"/>
        <v/>
      </c>
      <c r="AG732" s="41" t="str">
        <f>IF($F732="", "", IF(COUNTIF('Intro &amp; Setup'!$T$17:$T$26, $F732)=0, "X", ""))</f>
        <v/>
      </c>
      <c r="AI732" s="41" t="str">
        <f t="shared" si="104"/>
        <v/>
      </c>
    </row>
    <row r="733" spans="1:35" x14ac:dyDescent="0.25">
      <c r="A733" s="21"/>
      <c r="B733" s="238"/>
      <c r="C733" s="239"/>
      <c r="D733" s="239"/>
      <c r="E733" s="239"/>
      <c r="F733" s="240"/>
      <c r="G733" s="239"/>
      <c r="H733" s="241"/>
      <c r="I733" s="21"/>
      <c r="L733" s="68" t="str">
        <f t="shared" si="105"/>
        <v/>
      </c>
      <c r="N733" s="71" t="str">
        <f>IF($L733="", "", IFERROR(INDEX('Intro &amp; Setup'!$J$23:$J$32, MATCH($L733, 'Intro &amp; Setup'!$B$23:$B$32, 0)), ""))</f>
        <v/>
      </c>
      <c r="O733" s="71" t="str">
        <f>IF($L733="", "", IFERROR(INDEX('Intro &amp; Setup'!$N$23:$N$32, MATCH($L733, 'Intro &amp; Setup'!$B$23:$B$32, 0)), ""))</f>
        <v/>
      </c>
      <c r="Q733" s="63" t="str">
        <f>IF($H733="", "", SUM($H$11:$H733))</f>
        <v/>
      </c>
      <c r="R733" s="28" t="str">
        <f>IF($L733="", "", SUMIF($L$11:$L733, $L733, $H$11:$H733))</f>
        <v/>
      </c>
      <c r="S733" s="27" t="str">
        <f>IF('Intro &amp; Setup'!$BM$13='Intro &amp; Setup'!$BM$12, $R733, $Q733)</f>
        <v/>
      </c>
      <c r="T733" s="28" t="str">
        <f t="shared" si="99"/>
        <v/>
      </c>
      <c r="U733" s="8" t="str">
        <f t="shared" si="100"/>
        <v/>
      </c>
      <c r="V733" s="28" t="str">
        <f>IF($T733="", "", $T733-SUM($V$11:$V732))</f>
        <v/>
      </c>
      <c r="W733" s="28" t="str">
        <f>IF($U733="", "", $U733-SUM($W$11:$W732))</f>
        <v/>
      </c>
      <c r="X733" s="28" t="str">
        <f t="shared" si="101"/>
        <v/>
      </c>
      <c r="Y733" s="34" t="str">
        <f t="shared" si="106"/>
        <v/>
      </c>
      <c r="Z733" s="35" t="str">
        <f t="shared" si="107"/>
        <v/>
      </c>
      <c r="AA733" s="36" t="str">
        <f t="shared" si="102"/>
        <v/>
      </c>
      <c r="AC733" s="41" t="str">
        <f>IF($B733="", "", IF(OR($B733&lt;'Intro &amp; Setup'!$BM$3, $B733&gt;'Intro &amp; Setup'!$BM$5), "X", ""))</f>
        <v/>
      </c>
      <c r="AE733" s="41" t="str">
        <f t="shared" si="103"/>
        <v/>
      </c>
      <c r="AG733" s="41" t="str">
        <f>IF($F733="", "", IF(COUNTIF('Intro &amp; Setup'!$T$17:$T$26, $F733)=0, "X", ""))</f>
        <v/>
      </c>
      <c r="AI733" s="41" t="str">
        <f t="shared" si="104"/>
        <v/>
      </c>
    </row>
    <row r="734" spans="1:35" x14ac:dyDescent="0.25">
      <c r="A734" s="21"/>
      <c r="B734" s="238"/>
      <c r="C734" s="239"/>
      <c r="D734" s="239"/>
      <c r="E734" s="239"/>
      <c r="F734" s="240"/>
      <c r="G734" s="239"/>
      <c r="H734" s="241"/>
      <c r="I734" s="21"/>
      <c r="L734" s="68" t="str">
        <f t="shared" si="105"/>
        <v/>
      </c>
      <c r="N734" s="71" t="str">
        <f>IF($L734="", "", IFERROR(INDEX('Intro &amp; Setup'!$J$23:$J$32, MATCH($L734, 'Intro &amp; Setup'!$B$23:$B$32, 0)), ""))</f>
        <v/>
      </c>
      <c r="O734" s="71" t="str">
        <f>IF($L734="", "", IFERROR(INDEX('Intro &amp; Setup'!$N$23:$N$32, MATCH($L734, 'Intro &amp; Setup'!$B$23:$B$32, 0)), ""))</f>
        <v/>
      </c>
      <c r="Q734" s="63" t="str">
        <f>IF($H734="", "", SUM($H$11:$H734))</f>
        <v/>
      </c>
      <c r="R734" s="28" t="str">
        <f>IF($L734="", "", SUMIF($L$11:$L734, $L734, $H$11:$H734))</f>
        <v/>
      </c>
      <c r="S734" s="27" t="str">
        <f>IF('Intro &amp; Setup'!$BM$13='Intro &amp; Setup'!$BM$12, $R734, $Q734)</f>
        <v/>
      </c>
      <c r="T734" s="28" t="str">
        <f t="shared" si="99"/>
        <v/>
      </c>
      <c r="U734" s="8" t="str">
        <f t="shared" si="100"/>
        <v/>
      </c>
      <c r="V734" s="28" t="str">
        <f>IF($T734="", "", $T734-SUM($V$11:$V733))</f>
        <v/>
      </c>
      <c r="W734" s="28" t="str">
        <f>IF($U734="", "", $U734-SUM($W$11:$W733))</f>
        <v/>
      </c>
      <c r="X734" s="28" t="str">
        <f t="shared" si="101"/>
        <v/>
      </c>
      <c r="Y734" s="34" t="str">
        <f t="shared" si="106"/>
        <v/>
      </c>
      <c r="Z734" s="35" t="str">
        <f t="shared" si="107"/>
        <v/>
      </c>
      <c r="AA734" s="36" t="str">
        <f t="shared" si="102"/>
        <v/>
      </c>
      <c r="AC734" s="41" t="str">
        <f>IF($B734="", "", IF(OR($B734&lt;'Intro &amp; Setup'!$BM$3, $B734&gt;'Intro &amp; Setup'!$BM$5), "X", ""))</f>
        <v/>
      </c>
      <c r="AE734" s="41" t="str">
        <f t="shared" si="103"/>
        <v/>
      </c>
      <c r="AG734" s="41" t="str">
        <f>IF($F734="", "", IF(COUNTIF('Intro &amp; Setup'!$T$17:$T$26, $F734)=0, "X", ""))</f>
        <v/>
      </c>
      <c r="AI734" s="41" t="str">
        <f t="shared" si="104"/>
        <v/>
      </c>
    </row>
    <row r="735" spans="1:35" x14ac:dyDescent="0.25">
      <c r="A735" s="21"/>
      <c r="B735" s="238"/>
      <c r="C735" s="239"/>
      <c r="D735" s="239"/>
      <c r="E735" s="239"/>
      <c r="F735" s="240"/>
      <c r="G735" s="239"/>
      <c r="H735" s="241"/>
      <c r="I735" s="21"/>
      <c r="L735" s="68" t="str">
        <f t="shared" si="105"/>
        <v/>
      </c>
      <c r="N735" s="71" t="str">
        <f>IF($L735="", "", IFERROR(INDEX('Intro &amp; Setup'!$J$23:$J$32, MATCH($L735, 'Intro &amp; Setup'!$B$23:$B$32, 0)), ""))</f>
        <v/>
      </c>
      <c r="O735" s="71" t="str">
        <f>IF($L735="", "", IFERROR(INDEX('Intro &amp; Setup'!$N$23:$N$32, MATCH($L735, 'Intro &amp; Setup'!$B$23:$B$32, 0)), ""))</f>
        <v/>
      </c>
      <c r="Q735" s="63" t="str">
        <f>IF($H735="", "", SUM($H$11:$H735))</f>
        <v/>
      </c>
      <c r="R735" s="28" t="str">
        <f>IF($L735="", "", SUMIF($L$11:$L735, $L735, $H$11:$H735))</f>
        <v/>
      </c>
      <c r="S735" s="27" t="str">
        <f>IF('Intro &amp; Setup'!$BM$13='Intro &amp; Setup'!$BM$12, $R735, $Q735)</f>
        <v/>
      </c>
      <c r="T735" s="28" t="str">
        <f t="shared" si="99"/>
        <v/>
      </c>
      <c r="U735" s="8" t="str">
        <f t="shared" si="100"/>
        <v/>
      </c>
      <c r="V735" s="28" t="str">
        <f>IF($T735="", "", $T735-SUM($V$11:$V734))</f>
        <v/>
      </c>
      <c r="W735" s="28" t="str">
        <f>IF($U735="", "", $U735-SUM($W$11:$W734))</f>
        <v/>
      </c>
      <c r="X735" s="28" t="str">
        <f t="shared" si="101"/>
        <v/>
      </c>
      <c r="Y735" s="34" t="str">
        <f t="shared" si="106"/>
        <v/>
      </c>
      <c r="Z735" s="35" t="str">
        <f t="shared" si="107"/>
        <v/>
      </c>
      <c r="AA735" s="36" t="str">
        <f t="shared" si="102"/>
        <v/>
      </c>
      <c r="AC735" s="41" t="str">
        <f>IF($B735="", "", IF(OR($B735&lt;'Intro &amp; Setup'!$BM$3, $B735&gt;'Intro &amp; Setup'!$BM$5), "X", ""))</f>
        <v/>
      </c>
      <c r="AE735" s="41" t="str">
        <f t="shared" si="103"/>
        <v/>
      </c>
      <c r="AG735" s="41" t="str">
        <f>IF($F735="", "", IF(COUNTIF('Intro &amp; Setup'!$T$17:$T$26, $F735)=0, "X", ""))</f>
        <v/>
      </c>
      <c r="AI735" s="41" t="str">
        <f t="shared" si="104"/>
        <v/>
      </c>
    </row>
    <row r="736" spans="1:35" x14ac:dyDescent="0.25">
      <c r="A736" s="21"/>
      <c r="B736" s="238"/>
      <c r="C736" s="239"/>
      <c r="D736" s="239"/>
      <c r="E736" s="239"/>
      <c r="F736" s="240"/>
      <c r="G736" s="239"/>
      <c r="H736" s="241"/>
      <c r="I736" s="21"/>
      <c r="L736" s="68" t="str">
        <f t="shared" si="105"/>
        <v/>
      </c>
      <c r="N736" s="71" t="str">
        <f>IF($L736="", "", IFERROR(INDEX('Intro &amp; Setup'!$J$23:$J$32, MATCH($L736, 'Intro &amp; Setup'!$B$23:$B$32, 0)), ""))</f>
        <v/>
      </c>
      <c r="O736" s="71" t="str">
        <f>IF($L736="", "", IFERROR(INDEX('Intro &amp; Setup'!$N$23:$N$32, MATCH($L736, 'Intro &amp; Setup'!$B$23:$B$32, 0)), ""))</f>
        <v/>
      </c>
      <c r="Q736" s="63" t="str">
        <f>IF($H736="", "", SUM($H$11:$H736))</f>
        <v/>
      </c>
      <c r="R736" s="28" t="str">
        <f>IF($L736="", "", SUMIF($L$11:$L736, $L736, $H$11:$H736))</f>
        <v/>
      </c>
      <c r="S736" s="27" t="str">
        <f>IF('Intro &amp; Setup'!$BM$13='Intro &amp; Setup'!$BM$12, $R736, $Q736)</f>
        <v/>
      </c>
      <c r="T736" s="28" t="str">
        <f t="shared" si="99"/>
        <v/>
      </c>
      <c r="U736" s="8" t="str">
        <f t="shared" si="100"/>
        <v/>
      </c>
      <c r="V736" s="28" t="str">
        <f>IF($T736="", "", $T736-SUM($V$11:$V735))</f>
        <v/>
      </c>
      <c r="W736" s="28" t="str">
        <f>IF($U736="", "", $U736-SUM($W$11:$W735))</f>
        <v/>
      </c>
      <c r="X736" s="28" t="str">
        <f t="shared" si="101"/>
        <v/>
      </c>
      <c r="Y736" s="34" t="str">
        <f t="shared" si="106"/>
        <v/>
      </c>
      <c r="Z736" s="35" t="str">
        <f t="shared" si="107"/>
        <v/>
      </c>
      <c r="AA736" s="36" t="str">
        <f t="shared" si="102"/>
        <v/>
      </c>
      <c r="AC736" s="41" t="str">
        <f>IF($B736="", "", IF(OR($B736&lt;'Intro &amp; Setup'!$BM$3, $B736&gt;'Intro &amp; Setup'!$BM$5), "X", ""))</f>
        <v/>
      </c>
      <c r="AE736" s="41" t="str">
        <f t="shared" si="103"/>
        <v/>
      </c>
      <c r="AG736" s="41" t="str">
        <f>IF($F736="", "", IF(COUNTIF('Intro &amp; Setup'!$T$17:$T$26, $F736)=0, "X", ""))</f>
        <v/>
      </c>
      <c r="AI736" s="41" t="str">
        <f t="shared" si="104"/>
        <v/>
      </c>
    </row>
    <row r="737" spans="1:35" x14ac:dyDescent="0.25">
      <c r="A737" s="21"/>
      <c r="B737" s="238"/>
      <c r="C737" s="239"/>
      <c r="D737" s="239"/>
      <c r="E737" s="239"/>
      <c r="F737" s="240"/>
      <c r="G737" s="239"/>
      <c r="H737" s="241"/>
      <c r="I737" s="21"/>
      <c r="L737" s="68" t="str">
        <f t="shared" si="105"/>
        <v/>
      </c>
      <c r="N737" s="71" t="str">
        <f>IF($L737="", "", IFERROR(INDEX('Intro &amp; Setup'!$J$23:$J$32, MATCH($L737, 'Intro &amp; Setup'!$B$23:$B$32, 0)), ""))</f>
        <v/>
      </c>
      <c r="O737" s="71" t="str">
        <f>IF($L737="", "", IFERROR(INDEX('Intro &amp; Setup'!$N$23:$N$32, MATCH($L737, 'Intro &amp; Setup'!$B$23:$B$32, 0)), ""))</f>
        <v/>
      </c>
      <c r="Q737" s="63" t="str">
        <f>IF($H737="", "", SUM($H$11:$H737))</f>
        <v/>
      </c>
      <c r="R737" s="28" t="str">
        <f>IF($L737="", "", SUMIF($L$11:$L737, $L737, $H$11:$H737))</f>
        <v/>
      </c>
      <c r="S737" s="27" t="str">
        <f>IF('Intro &amp; Setup'!$BM$13='Intro &amp; Setup'!$BM$12, $R737, $Q737)</f>
        <v/>
      </c>
      <c r="T737" s="28" t="str">
        <f t="shared" si="99"/>
        <v/>
      </c>
      <c r="U737" s="8" t="str">
        <f t="shared" si="100"/>
        <v/>
      </c>
      <c r="V737" s="28" t="str">
        <f>IF($T737="", "", $T737-SUM($V$11:$V736))</f>
        <v/>
      </c>
      <c r="W737" s="28" t="str">
        <f>IF($U737="", "", $U737-SUM($W$11:$W736))</f>
        <v/>
      </c>
      <c r="X737" s="28" t="str">
        <f t="shared" si="101"/>
        <v/>
      </c>
      <c r="Y737" s="34" t="str">
        <f t="shared" si="106"/>
        <v/>
      </c>
      <c r="Z737" s="35" t="str">
        <f t="shared" si="107"/>
        <v/>
      </c>
      <c r="AA737" s="36" t="str">
        <f t="shared" si="102"/>
        <v/>
      </c>
      <c r="AC737" s="41" t="str">
        <f>IF($B737="", "", IF(OR($B737&lt;'Intro &amp; Setup'!$BM$3, $B737&gt;'Intro &amp; Setup'!$BM$5), "X", ""))</f>
        <v/>
      </c>
      <c r="AE737" s="41" t="str">
        <f t="shared" si="103"/>
        <v/>
      </c>
      <c r="AG737" s="41" t="str">
        <f>IF($F737="", "", IF(COUNTIF('Intro &amp; Setup'!$T$17:$T$26, $F737)=0, "X", ""))</f>
        <v/>
      </c>
      <c r="AI737" s="41" t="str">
        <f t="shared" si="104"/>
        <v/>
      </c>
    </row>
    <row r="738" spans="1:35" x14ac:dyDescent="0.25">
      <c r="A738" s="21"/>
      <c r="B738" s="238"/>
      <c r="C738" s="239"/>
      <c r="D738" s="239"/>
      <c r="E738" s="239"/>
      <c r="F738" s="240"/>
      <c r="G738" s="239"/>
      <c r="H738" s="241"/>
      <c r="I738" s="21"/>
      <c r="L738" s="68" t="str">
        <f t="shared" si="105"/>
        <v/>
      </c>
      <c r="N738" s="71" t="str">
        <f>IF($L738="", "", IFERROR(INDEX('Intro &amp; Setup'!$J$23:$J$32, MATCH($L738, 'Intro &amp; Setup'!$B$23:$B$32, 0)), ""))</f>
        <v/>
      </c>
      <c r="O738" s="71" t="str">
        <f>IF($L738="", "", IFERROR(INDEX('Intro &amp; Setup'!$N$23:$N$32, MATCH($L738, 'Intro &amp; Setup'!$B$23:$B$32, 0)), ""))</f>
        <v/>
      </c>
      <c r="Q738" s="63" t="str">
        <f>IF($H738="", "", SUM($H$11:$H738))</f>
        <v/>
      </c>
      <c r="R738" s="28" t="str">
        <f>IF($L738="", "", SUMIF($L$11:$L738, $L738, $H$11:$H738))</f>
        <v/>
      </c>
      <c r="S738" s="27" t="str">
        <f>IF('Intro &amp; Setup'!$BM$13='Intro &amp; Setup'!$BM$12, $R738, $Q738)</f>
        <v/>
      </c>
      <c r="T738" s="28" t="str">
        <f t="shared" si="99"/>
        <v/>
      </c>
      <c r="U738" s="8" t="str">
        <f t="shared" si="100"/>
        <v/>
      </c>
      <c r="V738" s="28" t="str">
        <f>IF($T738="", "", $T738-SUM($V$11:$V737))</f>
        <v/>
      </c>
      <c r="W738" s="28" t="str">
        <f>IF($U738="", "", $U738-SUM($W$11:$W737))</f>
        <v/>
      </c>
      <c r="X738" s="28" t="str">
        <f t="shared" si="101"/>
        <v/>
      </c>
      <c r="Y738" s="34" t="str">
        <f t="shared" si="106"/>
        <v/>
      </c>
      <c r="Z738" s="35" t="str">
        <f t="shared" si="107"/>
        <v/>
      </c>
      <c r="AA738" s="36" t="str">
        <f t="shared" si="102"/>
        <v/>
      </c>
      <c r="AC738" s="41" t="str">
        <f>IF($B738="", "", IF(OR($B738&lt;'Intro &amp; Setup'!$BM$3, $B738&gt;'Intro &amp; Setup'!$BM$5), "X", ""))</f>
        <v/>
      </c>
      <c r="AE738" s="41" t="str">
        <f t="shared" si="103"/>
        <v/>
      </c>
      <c r="AG738" s="41" t="str">
        <f>IF($F738="", "", IF(COUNTIF('Intro &amp; Setup'!$T$17:$T$26, $F738)=0, "X", ""))</f>
        <v/>
      </c>
      <c r="AI738" s="41" t="str">
        <f t="shared" si="104"/>
        <v/>
      </c>
    </row>
    <row r="739" spans="1:35" x14ac:dyDescent="0.25">
      <c r="A739" s="21"/>
      <c r="B739" s="238"/>
      <c r="C739" s="239"/>
      <c r="D739" s="239"/>
      <c r="E739" s="239"/>
      <c r="F739" s="240"/>
      <c r="G739" s="239"/>
      <c r="H739" s="241"/>
      <c r="I739" s="21"/>
      <c r="L739" s="68" t="str">
        <f t="shared" si="105"/>
        <v/>
      </c>
      <c r="N739" s="71" t="str">
        <f>IF($L739="", "", IFERROR(INDEX('Intro &amp; Setup'!$J$23:$J$32, MATCH($L739, 'Intro &amp; Setup'!$B$23:$B$32, 0)), ""))</f>
        <v/>
      </c>
      <c r="O739" s="71" t="str">
        <f>IF($L739="", "", IFERROR(INDEX('Intro &amp; Setup'!$N$23:$N$32, MATCH($L739, 'Intro &amp; Setup'!$B$23:$B$32, 0)), ""))</f>
        <v/>
      </c>
      <c r="Q739" s="63" t="str">
        <f>IF($H739="", "", SUM($H$11:$H739))</f>
        <v/>
      </c>
      <c r="R739" s="28" t="str">
        <f>IF($L739="", "", SUMIF($L$11:$L739, $L739, $H$11:$H739))</f>
        <v/>
      </c>
      <c r="S739" s="27" t="str">
        <f>IF('Intro &amp; Setup'!$BM$13='Intro &amp; Setup'!$BM$12, $R739, $Q739)</f>
        <v/>
      </c>
      <c r="T739" s="28" t="str">
        <f t="shared" si="99"/>
        <v/>
      </c>
      <c r="U739" s="8" t="str">
        <f t="shared" si="100"/>
        <v/>
      </c>
      <c r="V739" s="28" t="str">
        <f>IF($T739="", "", $T739-SUM($V$11:$V738))</f>
        <v/>
      </c>
      <c r="W739" s="28" t="str">
        <f>IF($U739="", "", $U739-SUM($W$11:$W738))</f>
        <v/>
      </c>
      <c r="X739" s="28" t="str">
        <f t="shared" si="101"/>
        <v/>
      </c>
      <c r="Y739" s="34" t="str">
        <f t="shared" si="106"/>
        <v/>
      </c>
      <c r="Z739" s="35" t="str">
        <f t="shared" si="107"/>
        <v/>
      </c>
      <c r="AA739" s="36" t="str">
        <f t="shared" si="102"/>
        <v/>
      </c>
      <c r="AC739" s="41" t="str">
        <f>IF($B739="", "", IF(OR($B739&lt;'Intro &amp; Setup'!$BM$3, $B739&gt;'Intro &amp; Setup'!$BM$5), "X", ""))</f>
        <v/>
      </c>
      <c r="AE739" s="41" t="str">
        <f t="shared" si="103"/>
        <v/>
      </c>
      <c r="AG739" s="41" t="str">
        <f>IF($F739="", "", IF(COUNTIF('Intro &amp; Setup'!$T$17:$T$26, $F739)=0, "X", ""))</f>
        <v/>
      </c>
      <c r="AI739" s="41" t="str">
        <f t="shared" si="104"/>
        <v/>
      </c>
    </row>
    <row r="740" spans="1:35" x14ac:dyDescent="0.25">
      <c r="A740" s="21"/>
      <c r="B740" s="238"/>
      <c r="C740" s="239"/>
      <c r="D740" s="239"/>
      <c r="E740" s="239"/>
      <c r="F740" s="240"/>
      <c r="G740" s="239"/>
      <c r="H740" s="241"/>
      <c r="I740" s="21"/>
      <c r="L740" s="68" t="str">
        <f t="shared" si="105"/>
        <v/>
      </c>
      <c r="N740" s="71" t="str">
        <f>IF($L740="", "", IFERROR(INDEX('Intro &amp; Setup'!$J$23:$J$32, MATCH($L740, 'Intro &amp; Setup'!$B$23:$B$32, 0)), ""))</f>
        <v/>
      </c>
      <c r="O740" s="71" t="str">
        <f>IF($L740="", "", IFERROR(INDEX('Intro &amp; Setup'!$N$23:$N$32, MATCH($L740, 'Intro &amp; Setup'!$B$23:$B$32, 0)), ""))</f>
        <v/>
      </c>
      <c r="Q740" s="63" t="str">
        <f>IF($H740="", "", SUM($H$11:$H740))</f>
        <v/>
      </c>
      <c r="R740" s="28" t="str">
        <f>IF($L740="", "", SUMIF($L$11:$L740, $L740, $H$11:$H740))</f>
        <v/>
      </c>
      <c r="S740" s="27" t="str">
        <f>IF('Intro &amp; Setup'!$BM$13='Intro &amp; Setup'!$BM$12, $R740, $Q740)</f>
        <v/>
      </c>
      <c r="T740" s="28" t="str">
        <f t="shared" si="99"/>
        <v/>
      </c>
      <c r="U740" s="8" t="str">
        <f t="shared" si="100"/>
        <v/>
      </c>
      <c r="V740" s="28" t="str">
        <f>IF($T740="", "", $T740-SUM($V$11:$V739))</f>
        <v/>
      </c>
      <c r="W740" s="28" t="str">
        <f>IF($U740="", "", $U740-SUM($W$11:$W739))</f>
        <v/>
      </c>
      <c r="X740" s="28" t="str">
        <f t="shared" si="101"/>
        <v/>
      </c>
      <c r="Y740" s="34" t="str">
        <f t="shared" si="106"/>
        <v/>
      </c>
      <c r="Z740" s="35" t="str">
        <f t="shared" si="107"/>
        <v/>
      </c>
      <c r="AA740" s="36" t="str">
        <f t="shared" si="102"/>
        <v/>
      </c>
      <c r="AC740" s="41" t="str">
        <f>IF($B740="", "", IF(OR($B740&lt;'Intro &amp; Setup'!$BM$3, $B740&gt;'Intro &amp; Setup'!$BM$5), "X", ""))</f>
        <v/>
      </c>
      <c r="AE740" s="41" t="str">
        <f t="shared" si="103"/>
        <v/>
      </c>
      <c r="AG740" s="41" t="str">
        <f>IF($F740="", "", IF(COUNTIF('Intro &amp; Setup'!$T$17:$T$26, $F740)=0, "X", ""))</f>
        <v/>
      </c>
      <c r="AI740" s="41" t="str">
        <f t="shared" si="104"/>
        <v/>
      </c>
    </row>
    <row r="741" spans="1:35" x14ac:dyDescent="0.25">
      <c r="A741" s="21"/>
      <c r="B741" s="238"/>
      <c r="C741" s="239"/>
      <c r="D741" s="239"/>
      <c r="E741" s="239"/>
      <c r="F741" s="240"/>
      <c r="G741" s="239"/>
      <c r="H741" s="241"/>
      <c r="I741" s="21"/>
      <c r="L741" s="68" t="str">
        <f t="shared" si="105"/>
        <v/>
      </c>
      <c r="N741" s="71" t="str">
        <f>IF($L741="", "", IFERROR(INDEX('Intro &amp; Setup'!$J$23:$J$32, MATCH($L741, 'Intro &amp; Setup'!$B$23:$B$32, 0)), ""))</f>
        <v/>
      </c>
      <c r="O741" s="71" t="str">
        <f>IF($L741="", "", IFERROR(INDEX('Intro &amp; Setup'!$N$23:$N$32, MATCH($L741, 'Intro &amp; Setup'!$B$23:$B$32, 0)), ""))</f>
        <v/>
      </c>
      <c r="Q741" s="63" t="str">
        <f>IF($H741="", "", SUM($H$11:$H741))</f>
        <v/>
      </c>
      <c r="R741" s="28" t="str">
        <f>IF($L741="", "", SUMIF($L$11:$L741, $L741, $H$11:$H741))</f>
        <v/>
      </c>
      <c r="S741" s="27" t="str">
        <f>IF('Intro &amp; Setup'!$BM$13='Intro &amp; Setup'!$BM$12, $R741, $Q741)</f>
        <v/>
      </c>
      <c r="T741" s="28" t="str">
        <f t="shared" si="99"/>
        <v/>
      </c>
      <c r="U741" s="8" t="str">
        <f t="shared" si="100"/>
        <v/>
      </c>
      <c r="V741" s="28" t="str">
        <f>IF($T741="", "", $T741-SUM($V$11:$V740))</f>
        <v/>
      </c>
      <c r="W741" s="28" t="str">
        <f>IF($U741="", "", $U741-SUM($W$11:$W740))</f>
        <v/>
      </c>
      <c r="X741" s="28" t="str">
        <f t="shared" si="101"/>
        <v/>
      </c>
      <c r="Y741" s="34" t="str">
        <f t="shared" si="106"/>
        <v/>
      </c>
      <c r="Z741" s="35" t="str">
        <f t="shared" si="107"/>
        <v/>
      </c>
      <c r="AA741" s="36" t="str">
        <f t="shared" si="102"/>
        <v/>
      </c>
      <c r="AC741" s="41" t="str">
        <f>IF($B741="", "", IF(OR($B741&lt;'Intro &amp; Setup'!$BM$3, $B741&gt;'Intro &amp; Setup'!$BM$5), "X", ""))</f>
        <v/>
      </c>
      <c r="AE741" s="41" t="str">
        <f t="shared" si="103"/>
        <v/>
      </c>
      <c r="AG741" s="41" t="str">
        <f>IF($F741="", "", IF(COUNTIF('Intro &amp; Setup'!$T$17:$T$26, $F741)=0, "X", ""))</f>
        <v/>
      </c>
      <c r="AI741" s="41" t="str">
        <f t="shared" si="104"/>
        <v/>
      </c>
    </row>
    <row r="742" spans="1:35" x14ac:dyDescent="0.25">
      <c r="A742" s="21"/>
      <c r="B742" s="238"/>
      <c r="C742" s="239"/>
      <c r="D742" s="239"/>
      <c r="E742" s="239"/>
      <c r="F742" s="240"/>
      <c r="G742" s="239"/>
      <c r="H742" s="241"/>
      <c r="I742" s="21"/>
      <c r="L742" s="68" t="str">
        <f t="shared" si="105"/>
        <v/>
      </c>
      <c r="N742" s="71" t="str">
        <f>IF($L742="", "", IFERROR(INDEX('Intro &amp; Setup'!$J$23:$J$32, MATCH($L742, 'Intro &amp; Setup'!$B$23:$B$32, 0)), ""))</f>
        <v/>
      </c>
      <c r="O742" s="71" t="str">
        <f>IF($L742="", "", IFERROR(INDEX('Intro &amp; Setup'!$N$23:$N$32, MATCH($L742, 'Intro &amp; Setup'!$B$23:$B$32, 0)), ""))</f>
        <v/>
      </c>
      <c r="Q742" s="63" t="str">
        <f>IF($H742="", "", SUM($H$11:$H742))</f>
        <v/>
      </c>
      <c r="R742" s="28" t="str">
        <f>IF($L742="", "", SUMIF($L$11:$L742, $L742, $H$11:$H742))</f>
        <v/>
      </c>
      <c r="S742" s="27" t="str">
        <f>IF('Intro &amp; Setup'!$BM$13='Intro &amp; Setup'!$BM$12, $R742, $Q742)</f>
        <v/>
      </c>
      <c r="T742" s="28" t="str">
        <f t="shared" si="99"/>
        <v/>
      </c>
      <c r="U742" s="8" t="str">
        <f t="shared" si="100"/>
        <v/>
      </c>
      <c r="V742" s="28" t="str">
        <f>IF($T742="", "", $T742-SUM($V$11:$V741))</f>
        <v/>
      </c>
      <c r="W742" s="28" t="str">
        <f>IF($U742="", "", $U742-SUM($W$11:$W741))</f>
        <v/>
      </c>
      <c r="X742" s="28" t="str">
        <f t="shared" si="101"/>
        <v/>
      </c>
      <c r="Y742" s="34" t="str">
        <f t="shared" si="106"/>
        <v/>
      </c>
      <c r="Z742" s="35" t="str">
        <f t="shared" si="107"/>
        <v/>
      </c>
      <c r="AA742" s="36" t="str">
        <f t="shared" si="102"/>
        <v/>
      </c>
      <c r="AC742" s="41" t="str">
        <f>IF($B742="", "", IF(OR($B742&lt;'Intro &amp; Setup'!$BM$3, $B742&gt;'Intro &amp; Setup'!$BM$5), "X", ""))</f>
        <v/>
      </c>
      <c r="AE742" s="41" t="str">
        <f t="shared" si="103"/>
        <v/>
      </c>
      <c r="AG742" s="41" t="str">
        <f>IF($F742="", "", IF(COUNTIF('Intro &amp; Setup'!$T$17:$T$26, $F742)=0, "X", ""))</f>
        <v/>
      </c>
      <c r="AI742" s="41" t="str">
        <f t="shared" si="104"/>
        <v/>
      </c>
    </row>
    <row r="743" spans="1:35" x14ac:dyDescent="0.25">
      <c r="A743" s="21"/>
      <c r="B743" s="238"/>
      <c r="C743" s="239"/>
      <c r="D743" s="239"/>
      <c r="E743" s="239"/>
      <c r="F743" s="240"/>
      <c r="G743" s="239"/>
      <c r="H743" s="241"/>
      <c r="I743" s="21"/>
      <c r="L743" s="68" t="str">
        <f t="shared" si="105"/>
        <v/>
      </c>
      <c r="N743" s="71" t="str">
        <f>IF($L743="", "", IFERROR(INDEX('Intro &amp; Setup'!$J$23:$J$32, MATCH($L743, 'Intro &amp; Setup'!$B$23:$B$32, 0)), ""))</f>
        <v/>
      </c>
      <c r="O743" s="71" t="str">
        <f>IF($L743="", "", IFERROR(INDEX('Intro &amp; Setup'!$N$23:$N$32, MATCH($L743, 'Intro &amp; Setup'!$B$23:$B$32, 0)), ""))</f>
        <v/>
      </c>
      <c r="Q743" s="63" t="str">
        <f>IF($H743="", "", SUM($H$11:$H743))</f>
        <v/>
      </c>
      <c r="R743" s="28" t="str">
        <f>IF($L743="", "", SUMIF($L$11:$L743, $L743, $H$11:$H743))</f>
        <v/>
      </c>
      <c r="S743" s="27" t="str">
        <f>IF('Intro &amp; Setup'!$BM$13='Intro &amp; Setup'!$BM$12, $R743, $Q743)</f>
        <v/>
      </c>
      <c r="T743" s="28" t="str">
        <f t="shared" si="99"/>
        <v/>
      </c>
      <c r="U743" s="8" t="str">
        <f t="shared" si="100"/>
        <v/>
      </c>
      <c r="V743" s="28" t="str">
        <f>IF($T743="", "", $T743-SUM($V$11:$V742))</f>
        <v/>
      </c>
      <c r="W743" s="28" t="str">
        <f>IF($U743="", "", $U743-SUM($W$11:$W742))</f>
        <v/>
      </c>
      <c r="X743" s="28" t="str">
        <f t="shared" si="101"/>
        <v/>
      </c>
      <c r="Y743" s="34" t="str">
        <f t="shared" si="106"/>
        <v/>
      </c>
      <c r="Z743" s="35" t="str">
        <f t="shared" si="107"/>
        <v/>
      </c>
      <c r="AA743" s="36" t="str">
        <f t="shared" si="102"/>
        <v/>
      </c>
      <c r="AC743" s="41" t="str">
        <f>IF($B743="", "", IF(OR($B743&lt;'Intro &amp; Setup'!$BM$3, $B743&gt;'Intro &amp; Setup'!$BM$5), "X", ""))</f>
        <v/>
      </c>
      <c r="AE743" s="41" t="str">
        <f t="shared" si="103"/>
        <v/>
      </c>
      <c r="AG743" s="41" t="str">
        <f>IF($F743="", "", IF(COUNTIF('Intro &amp; Setup'!$T$17:$T$26, $F743)=0, "X", ""))</f>
        <v/>
      </c>
      <c r="AI743" s="41" t="str">
        <f t="shared" si="104"/>
        <v/>
      </c>
    </row>
    <row r="744" spans="1:35" x14ac:dyDescent="0.25">
      <c r="A744" s="21"/>
      <c r="B744" s="238"/>
      <c r="C744" s="239"/>
      <c r="D744" s="239"/>
      <c r="E744" s="239"/>
      <c r="F744" s="240"/>
      <c r="G744" s="239"/>
      <c r="H744" s="241"/>
      <c r="I744" s="21"/>
      <c r="L744" s="68" t="str">
        <f t="shared" si="105"/>
        <v/>
      </c>
      <c r="N744" s="71" t="str">
        <f>IF($L744="", "", IFERROR(INDEX('Intro &amp; Setup'!$J$23:$J$32, MATCH($L744, 'Intro &amp; Setup'!$B$23:$B$32, 0)), ""))</f>
        <v/>
      </c>
      <c r="O744" s="71" t="str">
        <f>IF($L744="", "", IFERROR(INDEX('Intro &amp; Setup'!$N$23:$N$32, MATCH($L744, 'Intro &amp; Setup'!$B$23:$B$32, 0)), ""))</f>
        <v/>
      </c>
      <c r="Q744" s="63" t="str">
        <f>IF($H744="", "", SUM($H$11:$H744))</f>
        <v/>
      </c>
      <c r="R744" s="28" t="str">
        <f>IF($L744="", "", SUMIF($L$11:$L744, $L744, $H$11:$H744))</f>
        <v/>
      </c>
      <c r="S744" s="27" t="str">
        <f>IF('Intro &amp; Setup'!$BM$13='Intro &amp; Setup'!$BM$12, $R744, $Q744)</f>
        <v/>
      </c>
      <c r="T744" s="28" t="str">
        <f t="shared" si="99"/>
        <v/>
      </c>
      <c r="U744" s="8" t="str">
        <f t="shared" si="100"/>
        <v/>
      </c>
      <c r="V744" s="28" t="str">
        <f>IF($T744="", "", $T744-SUM($V$11:$V743))</f>
        <v/>
      </c>
      <c r="W744" s="28" t="str">
        <f>IF($U744="", "", $U744-SUM($W$11:$W743))</f>
        <v/>
      </c>
      <c r="X744" s="28" t="str">
        <f t="shared" si="101"/>
        <v/>
      </c>
      <c r="Y744" s="34" t="str">
        <f t="shared" si="106"/>
        <v/>
      </c>
      <c r="Z744" s="35" t="str">
        <f t="shared" si="107"/>
        <v/>
      </c>
      <c r="AA744" s="36" t="str">
        <f t="shared" si="102"/>
        <v/>
      </c>
      <c r="AC744" s="41" t="str">
        <f>IF($B744="", "", IF(OR($B744&lt;'Intro &amp; Setup'!$BM$3, $B744&gt;'Intro &amp; Setup'!$BM$5), "X", ""))</f>
        <v/>
      </c>
      <c r="AE744" s="41" t="str">
        <f t="shared" si="103"/>
        <v/>
      </c>
      <c r="AG744" s="41" t="str">
        <f>IF($F744="", "", IF(COUNTIF('Intro &amp; Setup'!$T$17:$T$26, $F744)=0, "X", ""))</f>
        <v/>
      </c>
      <c r="AI744" s="41" t="str">
        <f t="shared" si="104"/>
        <v/>
      </c>
    </row>
    <row r="745" spans="1:35" x14ac:dyDescent="0.25">
      <c r="A745" s="21"/>
      <c r="B745" s="238"/>
      <c r="C745" s="239"/>
      <c r="D745" s="239"/>
      <c r="E745" s="239"/>
      <c r="F745" s="240"/>
      <c r="G745" s="239"/>
      <c r="H745" s="241"/>
      <c r="I745" s="21"/>
      <c r="L745" s="68" t="str">
        <f t="shared" si="105"/>
        <v/>
      </c>
      <c r="N745" s="71" t="str">
        <f>IF($L745="", "", IFERROR(INDEX('Intro &amp; Setup'!$J$23:$J$32, MATCH($L745, 'Intro &amp; Setup'!$B$23:$B$32, 0)), ""))</f>
        <v/>
      </c>
      <c r="O745" s="71" t="str">
        <f>IF($L745="", "", IFERROR(INDEX('Intro &amp; Setup'!$N$23:$N$32, MATCH($L745, 'Intro &amp; Setup'!$B$23:$B$32, 0)), ""))</f>
        <v/>
      </c>
      <c r="Q745" s="63" t="str">
        <f>IF($H745="", "", SUM($H$11:$H745))</f>
        <v/>
      </c>
      <c r="R745" s="28" t="str">
        <f>IF($L745="", "", SUMIF($L$11:$L745, $L745, $H$11:$H745))</f>
        <v/>
      </c>
      <c r="S745" s="27" t="str">
        <f>IF('Intro &amp; Setup'!$BM$13='Intro &amp; Setup'!$BM$12, $R745, $Q745)</f>
        <v/>
      </c>
      <c r="T745" s="28" t="str">
        <f t="shared" si="99"/>
        <v/>
      </c>
      <c r="U745" s="8" t="str">
        <f t="shared" si="100"/>
        <v/>
      </c>
      <c r="V745" s="28" t="str">
        <f>IF($T745="", "", $T745-SUM($V$11:$V744))</f>
        <v/>
      </c>
      <c r="W745" s="28" t="str">
        <f>IF($U745="", "", $U745-SUM($W$11:$W744))</f>
        <v/>
      </c>
      <c r="X745" s="28" t="str">
        <f t="shared" si="101"/>
        <v/>
      </c>
      <c r="Y745" s="34" t="str">
        <f t="shared" si="106"/>
        <v/>
      </c>
      <c r="Z745" s="35" t="str">
        <f t="shared" si="107"/>
        <v/>
      </c>
      <c r="AA745" s="36" t="str">
        <f t="shared" si="102"/>
        <v/>
      </c>
      <c r="AC745" s="41" t="str">
        <f>IF($B745="", "", IF(OR($B745&lt;'Intro &amp; Setup'!$BM$3, $B745&gt;'Intro &amp; Setup'!$BM$5), "X", ""))</f>
        <v/>
      </c>
      <c r="AE745" s="41" t="str">
        <f t="shared" si="103"/>
        <v/>
      </c>
      <c r="AG745" s="41" t="str">
        <f>IF($F745="", "", IF(COUNTIF('Intro &amp; Setup'!$T$17:$T$26, $F745)=0, "X", ""))</f>
        <v/>
      </c>
      <c r="AI745" s="41" t="str">
        <f t="shared" si="104"/>
        <v/>
      </c>
    </row>
    <row r="746" spans="1:35" x14ac:dyDescent="0.25">
      <c r="A746" s="21"/>
      <c r="B746" s="238"/>
      <c r="C746" s="239"/>
      <c r="D746" s="239"/>
      <c r="E746" s="239"/>
      <c r="F746" s="240"/>
      <c r="G746" s="239"/>
      <c r="H746" s="241"/>
      <c r="I746" s="21"/>
      <c r="L746" s="68" t="str">
        <f t="shared" si="105"/>
        <v/>
      </c>
      <c r="N746" s="71" t="str">
        <f>IF($L746="", "", IFERROR(INDEX('Intro &amp; Setup'!$J$23:$J$32, MATCH($L746, 'Intro &amp; Setup'!$B$23:$B$32, 0)), ""))</f>
        <v/>
      </c>
      <c r="O746" s="71" t="str">
        <f>IF($L746="", "", IFERROR(INDEX('Intro &amp; Setup'!$N$23:$N$32, MATCH($L746, 'Intro &amp; Setup'!$B$23:$B$32, 0)), ""))</f>
        <v/>
      </c>
      <c r="Q746" s="63" t="str">
        <f>IF($H746="", "", SUM($H$11:$H746))</f>
        <v/>
      </c>
      <c r="R746" s="28" t="str">
        <f>IF($L746="", "", SUMIF($L$11:$L746, $L746, $H$11:$H746))</f>
        <v/>
      </c>
      <c r="S746" s="27" t="str">
        <f>IF('Intro &amp; Setup'!$BM$13='Intro &amp; Setup'!$BM$12, $R746, $Q746)</f>
        <v/>
      </c>
      <c r="T746" s="28" t="str">
        <f t="shared" si="99"/>
        <v/>
      </c>
      <c r="U746" s="8" t="str">
        <f t="shared" si="100"/>
        <v/>
      </c>
      <c r="V746" s="28" t="str">
        <f>IF($T746="", "", $T746-SUM($V$11:$V745))</f>
        <v/>
      </c>
      <c r="W746" s="28" t="str">
        <f>IF($U746="", "", $U746-SUM($W$11:$W745))</f>
        <v/>
      </c>
      <c r="X746" s="28" t="str">
        <f t="shared" si="101"/>
        <v/>
      </c>
      <c r="Y746" s="34" t="str">
        <f t="shared" si="106"/>
        <v/>
      </c>
      <c r="Z746" s="35" t="str">
        <f t="shared" si="107"/>
        <v/>
      </c>
      <c r="AA746" s="36" t="str">
        <f t="shared" si="102"/>
        <v/>
      </c>
      <c r="AC746" s="41" t="str">
        <f>IF($B746="", "", IF(OR($B746&lt;'Intro &amp; Setup'!$BM$3, $B746&gt;'Intro &amp; Setup'!$BM$5), "X", ""))</f>
        <v/>
      </c>
      <c r="AE746" s="41" t="str">
        <f t="shared" si="103"/>
        <v/>
      </c>
      <c r="AG746" s="41" t="str">
        <f>IF($F746="", "", IF(COUNTIF('Intro &amp; Setup'!$T$17:$T$26, $F746)=0, "X", ""))</f>
        <v/>
      </c>
      <c r="AI746" s="41" t="str">
        <f t="shared" si="104"/>
        <v/>
      </c>
    </row>
    <row r="747" spans="1:35" x14ac:dyDescent="0.25">
      <c r="A747" s="21"/>
      <c r="B747" s="238"/>
      <c r="C747" s="239"/>
      <c r="D747" s="239"/>
      <c r="E747" s="239"/>
      <c r="F747" s="240"/>
      <c r="G747" s="239"/>
      <c r="H747" s="241"/>
      <c r="I747" s="21"/>
      <c r="L747" s="68" t="str">
        <f t="shared" si="105"/>
        <v/>
      </c>
      <c r="N747" s="71" t="str">
        <f>IF($L747="", "", IFERROR(INDEX('Intro &amp; Setup'!$J$23:$J$32, MATCH($L747, 'Intro &amp; Setup'!$B$23:$B$32, 0)), ""))</f>
        <v/>
      </c>
      <c r="O747" s="71" t="str">
        <f>IF($L747="", "", IFERROR(INDEX('Intro &amp; Setup'!$N$23:$N$32, MATCH($L747, 'Intro &amp; Setup'!$B$23:$B$32, 0)), ""))</f>
        <v/>
      </c>
      <c r="Q747" s="63" t="str">
        <f>IF($H747="", "", SUM($H$11:$H747))</f>
        <v/>
      </c>
      <c r="R747" s="28" t="str">
        <f>IF($L747="", "", SUMIF($L$11:$L747, $L747, $H$11:$H747))</f>
        <v/>
      </c>
      <c r="S747" s="27" t="str">
        <f>IF('Intro &amp; Setup'!$BM$13='Intro &amp; Setup'!$BM$12, $R747, $Q747)</f>
        <v/>
      </c>
      <c r="T747" s="28" t="str">
        <f t="shared" si="99"/>
        <v/>
      </c>
      <c r="U747" s="8" t="str">
        <f t="shared" si="100"/>
        <v/>
      </c>
      <c r="V747" s="28" t="str">
        <f>IF($T747="", "", $T747-SUM($V$11:$V746))</f>
        <v/>
      </c>
      <c r="W747" s="28" t="str">
        <f>IF($U747="", "", $U747-SUM($W$11:$W746))</f>
        <v/>
      </c>
      <c r="X747" s="28" t="str">
        <f t="shared" si="101"/>
        <v/>
      </c>
      <c r="Y747" s="34" t="str">
        <f t="shared" si="106"/>
        <v/>
      </c>
      <c r="Z747" s="35" t="str">
        <f t="shared" si="107"/>
        <v/>
      </c>
      <c r="AA747" s="36" t="str">
        <f t="shared" si="102"/>
        <v/>
      </c>
      <c r="AC747" s="41" t="str">
        <f>IF($B747="", "", IF(OR($B747&lt;'Intro &amp; Setup'!$BM$3, $B747&gt;'Intro &amp; Setup'!$BM$5), "X", ""))</f>
        <v/>
      </c>
      <c r="AE747" s="41" t="str">
        <f t="shared" si="103"/>
        <v/>
      </c>
      <c r="AG747" s="41" t="str">
        <f>IF($F747="", "", IF(COUNTIF('Intro &amp; Setup'!$T$17:$T$26, $F747)=0, "X", ""))</f>
        <v/>
      </c>
      <c r="AI747" s="41" t="str">
        <f t="shared" si="104"/>
        <v/>
      </c>
    </row>
    <row r="748" spans="1:35" x14ac:dyDescent="0.25">
      <c r="A748" s="21"/>
      <c r="B748" s="238"/>
      <c r="C748" s="239"/>
      <c r="D748" s="239"/>
      <c r="E748" s="239"/>
      <c r="F748" s="240"/>
      <c r="G748" s="239"/>
      <c r="H748" s="241"/>
      <c r="I748" s="21"/>
      <c r="L748" s="68" t="str">
        <f t="shared" si="105"/>
        <v/>
      </c>
      <c r="N748" s="71" t="str">
        <f>IF($L748="", "", IFERROR(INDEX('Intro &amp; Setup'!$J$23:$J$32, MATCH($L748, 'Intro &amp; Setup'!$B$23:$B$32, 0)), ""))</f>
        <v/>
      </c>
      <c r="O748" s="71" t="str">
        <f>IF($L748="", "", IFERROR(INDEX('Intro &amp; Setup'!$N$23:$N$32, MATCH($L748, 'Intro &amp; Setup'!$B$23:$B$32, 0)), ""))</f>
        <v/>
      </c>
      <c r="Q748" s="63" t="str">
        <f>IF($H748="", "", SUM($H$11:$H748))</f>
        <v/>
      </c>
      <c r="R748" s="28" t="str">
        <f>IF($L748="", "", SUMIF($L$11:$L748, $L748, $H$11:$H748))</f>
        <v/>
      </c>
      <c r="S748" s="27" t="str">
        <f>IF('Intro &amp; Setup'!$BM$13='Intro &amp; Setup'!$BM$12, $R748, $Q748)</f>
        <v/>
      </c>
      <c r="T748" s="28" t="str">
        <f t="shared" si="99"/>
        <v/>
      </c>
      <c r="U748" s="8" t="str">
        <f t="shared" si="100"/>
        <v/>
      </c>
      <c r="V748" s="28" t="str">
        <f>IF($T748="", "", $T748-SUM($V$11:$V747))</f>
        <v/>
      </c>
      <c r="W748" s="28" t="str">
        <f>IF($U748="", "", $U748-SUM($W$11:$W747))</f>
        <v/>
      </c>
      <c r="X748" s="28" t="str">
        <f t="shared" si="101"/>
        <v/>
      </c>
      <c r="Y748" s="34" t="str">
        <f t="shared" si="106"/>
        <v/>
      </c>
      <c r="Z748" s="35" t="str">
        <f t="shared" si="107"/>
        <v/>
      </c>
      <c r="AA748" s="36" t="str">
        <f t="shared" si="102"/>
        <v/>
      </c>
      <c r="AC748" s="41" t="str">
        <f>IF($B748="", "", IF(OR($B748&lt;'Intro &amp; Setup'!$BM$3, $B748&gt;'Intro &amp; Setup'!$BM$5), "X", ""))</f>
        <v/>
      </c>
      <c r="AE748" s="41" t="str">
        <f t="shared" si="103"/>
        <v/>
      </c>
      <c r="AG748" s="41" t="str">
        <f>IF($F748="", "", IF(COUNTIF('Intro &amp; Setup'!$T$17:$T$26, $F748)=0, "X", ""))</f>
        <v/>
      </c>
      <c r="AI748" s="41" t="str">
        <f t="shared" si="104"/>
        <v/>
      </c>
    </row>
    <row r="749" spans="1:35" x14ac:dyDescent="0.25">
      <c r="A749" s="21"/>
      <c r="B749" s="238"/>
      <c r="C749" s="239"/>
      <c r="D749" s="239"/>
      <c r="E749" s="239"/>
      <c r="F749" s="240"/>
      <c r="G749" s="239"/>
      <c r="H749" s="241"/>
      <c r="I749" s="21"/>
      <c r="L749" s="68" t="str">
        <f t="shared" si="105"/>
        <v/>
      </c>
      <c r="N749" s="71" t="str">
        <f>IF($L749="", "", IFERROR(INDEX('Intro &amp; Setup'!$J$23:$J$32, MATCH($L749, 'Intro &amp; Setup'!$B$23:$B$32, 0)), ""))</f>
        <v/>
      </c>
      <c r="O749" s="71" t="str">
        <f>IF($L749="", "", IFERROR(INDEX('Intro &amp; Setup'!$N$23:$N$32, MATCH($L749, 'Intro &amp; Setup'!$B$23:$B$32, 0)), ""))</f>
        <v/>
      </c>
      <c r="Q749" s="63" t="str">
        <f>IF($H749="", "", SUM($H$11:$H749))</f>
        <v/>
      </c>
      <c r="R749" s="28" t="str">
        <f>IF($L749="", "", SUMIF($L$11:$L749, $L749, $H$11:$H749))</f>
        <v/>
      </c>
      <c r="S749" s="27" t="str">
        <f>IF('Intro &amp; Setup'!$BM$13='Intro &amp; Setup'!$BM$12, $R749, $Q749)</f>
        <v/>
      </c>
      <c r="T749" s="28" t="str">
        <f t="shared" si="99"/>
        <v/>
      </c>
      <c r="U749" s="8" t="str">
        <f t="shared" si="100"/>
        <v/>
      </c>
      <c r="V749" s="28" t="str">
        <f>IF($T749="", "", $T749-SUM($V$11:$V748))</f>
        <v/>
      </c>
      <c r="W749" s="28" t="str">
        <f>IF($U749="", "", $U749-SUM($W$11:$W748))</f>
        <v/>
      </c>
      <c r="X749" s="28" t="str">
        <f t="shared" si="101"/>
        <v/>
      </c>
      <c r="Y749" s="34" t="str">
        <f t="shared" si="106"/>
        <v/>
      </c>
      <c r="Z749" s="35" t="str">
        <f t="shared" si="107"/>
        <v/>
      </c>
      <c r="AA749" s="36" t="str">
        <f t="shared" si="102"/>
        <v/>
      </c>
      <c r="AC749" s="41" t="str">
        <f>IF($B749="", "", IF(OR($B749&lt;'Intro &amp; Setup'!$BM$3, $B749&gt;'Intro &amp; Setup'!$BM$5), "X", ""))</f>
        <v/>
      </c>
      <c r="AE749" s="41" t="str">
        <f t="shared" si="103"/>
        <v/>
      </c>
      <c r="AG749" s="41" t="str">
        <f>IF($F749="", "", IF(COUNTIF('Intro &amp; Setup'!$T$17:$T$26, $F749)=0, "X", ""))</f>
        <v/>
      </c>
      <c r="AI749" s="41" t="str">
        <f t="shared" si="104"/>
        <v/>
      </c>
    </row>
    <row r="750" spans="1:35" x14ac:dyDescent="0.25">
      <c r="A750" s="21"/>
      <c r="B750" s="238"/>
      <c r="C750" s="239"/>
      <c r="D750" s="239"/>
      <c r="E750" s="239"/>
      <c r="F750" s="240"/>
      <c r="G750" s="239"/>
      <c r="H750" s="241"/>
      <c r="I750" s="21"/>
      <c r="L750" s="68" t="str">
        <f t="shared" si="105"/>
        <v/>
      </c>
      <c r="N750" s="71" t="str">
        <f>IF($L750="", "", IFERROR(INDEX('Intro &amp; Setup'!$J$23:$J$32, MATCH($L750, 'Intro &amp; Setup'!$B$23:$B$32, 0)), ""))</f>
        <v/>
      </c>
      <c r="O750" s="71" t="str">
        <f>IF($L750="", "", IFERROR(INDEX('Intro &amp; Setup'!$N$23:$N$32, MATCH($L750, 'Intro &amp; Setup'!$B$23:$B$32, 0)), ""))</f>
        <v/>
      </c>
      <c r="Q750" s="63" t="str">
        <f>IF($H750="", "", SUM($H$11:$H750))</f>
        <v/>
      </c>
      <c r="R750" s="28" t="str">
        <f>IF($L750="", "", SUMIF($L$11:$L750, $L750, $H$11:$H750))</f>
        <v/>
      </c>
      <c r="S750" s="27" t="str">
        <f>IF('Intro &amp; Setup'!$BM$13='Intro &amp; Setup'!$BM$12, $R750, $Q750)</f>
        <v/>
      </c>
      <c r="T750" s="28" t="str">
        <f t="shared" si="99"/>
        <v/>
      </c>
      <c r="U750" s="8" t="str">
        <f t="shared" si="100"/>
        <v/>
      </c>
      <c r="V750" s="28" t="str">
        <f>IF($T750="", "", $T750-SUM($V$11:$V749))</f>
        <v/>
      </c>
      <c r="W750" s="28" t="str">
        <f>IF($U750="", "", $U750-SUM($W$11:$W749))</f>
        <v/>
      </c>
      <c r="X750" s="28" t="str">
        <f t="shared" si="101"/>
        <v/>
      </c>
      <c r="Y750" s="34" t="str">
        <f t="shared" si="106"/>
        <v/>
      </c>
      <c r="Z750" s="35" t="str">
        <f t="shared" si="107"/>
        <v/>
      </c>
      <c r="AA750" s="36" t="str">
        <f t="shared" si="102"/>
        <v/>
      </c>
      <c r="AC750" s="41" t="str">
        <f>IF($B750="", "", IF(OR($B750&lt;'Intro &amp; Setup'!$BM$3, $B750&gt;'Intro &amp; Setup'!$BM$5), "X", ""))</f>
        <v/>
      </c>
      <c r="AE750" s="41" t="str">
        <f t="shared" si="103"/>
        <v/>
      </c>
      <c r="AG750" s="41" t="str">
        <f>IF($F750="", "", IF(COUNTIF('Intro &amp; Setup'!$T$17:$T$26, $F750)=0, "X", ""))</f>
        <v/>
      </c>
      <c r="AI750" s="41" t="str">
        <f t="shared" si="104"/>
        <v/>
      </c>
    </row>
    <row r="751" spans="1:35" x14ac:dyDescent="0.25">
      <c r="A751" s="21"/>
      <c r="B751" s="238"/>
      <c r="C751" s="239"/>
      <c r="D751" s="239"/>
      <c r="E751" s="239"/>
      <c r="F751" s="240"/>
      <c r="G751" s="239"/>
      <c r="H751" s="241"/>
      <c r="I751" s="21"/>
      <c r="L751" s="68" t="str">
        <f t="shared" si="105"/>
        <v/>
      </c>
      <c r="N751" s="71" t="str">
        <f>IF($L751="", "", IFERROR(INDEX('Intro &amp; Setup'!$J$23:$J$32, MATCH($L751, 'Intro &amp; Setup'!$B$23:$B$32, 0)), ""))</f>
        <v/>
      </c>
      <c r="O751" s="71" t="str">
        <f>IF($L751="", "", IFERROR(INDEX('Intro &amp; Setup'!$N$23:$N$32, MATCH($L751, 'Intro &amp; Setup'!$B$23:$B$32, 0)), ""))</f>
        <v/>
      </c>
      <c r="Q751" s="63" t="str">
        <f>IF($H751="", "", SUM($H$11:$H751))</f>
        <v/>
      </c>
      <c r="R751" s="28" t="str">
        <f>IF($L751="", "", SUMIF($L$11:$L751, $L751, $H$11:$H751))</f>
        <v/>
      </c>
      <c r="S751" s="27" t="str">
        <f>IF('Intro &amp; Setup'!$BM$13='Intro &amp; Setup'!$BM$12, $R751, $Q751)</f>
        <v/>
      </c>
      <c r="T751" s="28" t="str">
        <f t="shared" si="99"/>
        <v/>
      </c>
      <c r="U751" s="8" t="str">
        <f t="shared" si="100"/>
        <v/>
      </c>
      <c r="V751" s="28" t="str">
        <f>IF($T751="", "", $T751-SUM($V$11:$V750))</f>
        <v/>
      </c>
      <c r="W751" s="28" t="str">
        <f>IF($U751="", "", $U751-SUM($W$11:$W750))</f>
        <v/>
      </c>
      <c r="X751" s="28" t="str">
        <f t="shared" si="101"/>
        <v/>
      </c>
      <c r="Y751" s="34" t="str">
        <f t="shared" si="106"/>
        <v/>
      </c>
      <c r="Z751" s="35" t="str">
        <f t="shared" si="107"/>
        <v/>
      </c>
      <c r="AA751" s="36" t="str">
        <f t="shared" si="102"/>
        <v/>
      </c>
      <c r="AC751" s="41" t="str">
        <f>IF($B751="", "", IF(OR($B751&lt;'Intro &amp; Setup'!$BM$3, $B751&gt;'Intro &amp; Setup'!$BM$5), "X", ""))</f>
        <v/>
      </c>
      <c r="AE751" s="41" t="str">
        <f t="shared" si="103"/>
        <v/>
      </c>
      <c r="AG751" s="41" t="str">
        <f>IF($F751="", "", IF(COUNTIF('Intro &amp; Setup'!$T$17:$T$26, $F751)=0, "X", ""))</f>
        <v/>
      </c>
      <c r="AI751" s="41" t="str">
        <f t="shared" si="104"/>
        <v/>
      </c>
    </row>
    <row r="752" spans="1:35" x14ac:dyDescent="0.25">
      <c r="A752" s="21"/>
      <c r="B752" s="238"/>
      <c r="C752" s="239"/>
      <c r="D752" s="239"/>
      <c r="E752" s="239"/>
      <c r="F752" s="240"/>
      <c r="G752" s="239"/>
      <c r="H752" s="241"/>
      <c r="I752" s="21"/>
      <c r="L752" s="68" t="str">
        <f t="shared" si="105"/>
        <v/>
      </c>
      <c r="N752" s="71" t="str">
        <f>IF($L752="", "", IFERROR(INDEX('Intro &amp; Setup'!$J$23:$J$32, MATCH($L752, 'Intro &amp; Setup'!$B$23:$B$32, 0)), ""))</f>
        <v/>
      </c>
      <c r="O752" s="71" t="str">
        <f>IF($L752="", "", IFERROR(INDEX('Intro &amp; Setup'!$N$23:$N$32, MATCH($L752, 'Intro &amp; Setup'!$B$23:$B$32, 0)), ""))</f>
        <v/>
      </c>
      <c r="Q752" s="63" t="str">
        <f>IF($H752="", "", SUM($H$11:$H752))</f>
        <v/>
      </c>
      <c r="R752" s="28" t="str">
        <f>IF($L752="", "", SUMIF($L$11:$L752, $L752, $H$11:$H752))</f>
        <v/>
      </c>
      <c r="S752" s="27" t="str">
        <f>IF('Intro &amp; Setup'!$BM$13='Intro &amp; Setup'!$BM$12, $R752, $Q752)</f>
        <v/>
      </c>
      <c r="T752" s="28" t="str">
        <f t="shared" si="99"/>
        <v/>
      </c>
      <c r="U752" s="8" t="str">
        <f t="shared" si="100"/>
        <v/>
      </c>
      <c r="V752" s="28" t="str">
        <f>IF($T752="", "", $T752-SUM($V$11:$V751))</f>
        <v/>
      </c>
      <c r="W752" s="28" t="str">
        <f>IF($U752="", "", $U752-SUM($W$11:$W751))</f>
        <v/>
      </c>
      <c r="X752" s="28" t="str">
        <f t="shared" si="101"/>
        <v/>
      </c>
      <c r="Y752" s="34" t="str">
        <f t="shared" si="106"/>
        <v/>
      </c>
      <c r="Z752" s="35" t="str">
        <f t="shared" si="107"/>
        <v/>
      </c>
      <c r="AA752" s="36" t="str">
        <f t="shared" si="102"/>
        <v/>
      </c>
      <c r="AC752" s="41" t="str">
        <f>IF($B752="", "", IF(OR($B752&lt;'Intro &amp; Setup'!$BM$3, $B752&gt;'Intro &amp; Setup'!$BM$5), "X", ""))</f>
        <v/>
      </c>
      <c r="AE752" s="41" t="str">
        <f t="shared" si="103"/>
        <v/>
      </c>
      <c r="AG752" s="41" t="str">
        <f>IF($F752="", "", IF(COUNTIF('Intro &amp; Setup'!$T$17:$T$26, $F752)=0, "X", ""))</f>
        <v/>
      </c>
      <c r="AI752" s="41" t="str">
        <f t="shared" si="104"/>
        <v/>
      </c>
    </row>
    <row r="753" spans="1:35" x14ac:dyDescent="0.25">
      <c r="A753" s="21"/>
      <c r="B753" s="238"/>
      <c r="C753" s="239"/>
      <c r="D753" s="239"/>
      <c r="E753" s="239"/>
      <c r="F753" s="240"/>
      <c r="G753" s="239"/>
      <c r="H753" s="241"/>
      <c r="I753" s="21"/>
      <c r="L753" s="68" t="str">
        <f t="shared" si="105"/>
        <v/>
      </c>
      <c r="N753" s="71" t="str">
        <f>IF($L753="", "", IFERROR(INDEX('Intro &amp; Setup'!$J$23:$J$32, MATCH($L753, 'Intro &amp; Setup'!$B$23:$B$32, 0)), ""))</f>
        <v/>
      </c>
      <c r="O753" s="71" t="str">
        <f>IF($L753="", "", IFERROR(INDEX('Intro &amp; Setup'!$N$23:$N$32, MATCH($L753, 'Intro &amp; Setup'!$B$23:$B$32, 0)), ""))</f>
        <v/>
      </c>
      <c r="Q753" s="63" t="str">
        <f>IF($H753="", "", SUM($H$11:$H753))</f>
        <v/>
      </c>
      <c r="R753" s="28" t="str">
        <f>IF($L753="", "", SUMIF($L$11:$L753, $L753, $H$11:$H753))</f>
        <v/>
      </c>
      <c r="S753" s="27" t="str">
        <f>IF('Intro &amp; Setup'!$BM$13='Intro &amp; Setup'!$BM$12, $R753, $Q753)</f>
        <v/>
      </c>
      <c r="T753" s="28" t="str">
        <f t="shared" si="99"/>
        <v/>
      </c>
      <c r="U753" s="8" t="str">
        <f t="shared" si="100"/>
        <v/>
      </c>
      <c r="V753" s="28" t="str">
        <f>IF($T753="", "", $T753-SUM($V$11:$V752))</f>
        <v/>
      </c>
      <c r="W753" s="28" t="str">
        <f>IF($U753="", "", $U753-SUM($W$11:$W752))</f>
        <v/>
      </c>
      <c r="X753" s="28" t="str">
        <f t="shared" si="101"/>
        <v/>
      </c>
      <c r="Y753" s="34" t="str">
        <f t="shared" si="106"/>
        <v/>
      </c>
      <c r="Z753" s="35" t="str">
        <f t="shared" si="107"/>
        <v/>
      </c>
      <c r="AA753" s="36" t="str">
        <f t="shared" si="102"/>
        <v/>
      </c>
      <c r="AC753" s="41" t="str">
        <f>IF($B753="", "", IF(OR($B753&lt;'Intro &amp; Setup'!$BM$3, $B753&gt;'Intro &amp; Setup'!$BM$5), "X", ""))</f>
        <v/>
      </c>
      <c r="AE753" s="41" t="str">
        <f t="shared" si="103"/>
        <v/>
      </c>
      <c r="AG753" s="41" t="str">
        <f>IF($F753="", "", IF(COUNTIF('Intro &amp; Setup'!$T$17:$T$26, $F753)=0, "X", ""))</f>
        <v/>
      </c>
      <c r="AI753" s="41" t="str">
        <f t="shared" si="104"/>
        <v/>
      </c>
    </row>
    <row r="754" spans="1:35" x14ac:dyDescent="0.25">
      <c r="A754" s="21"/>
      <c r="B754" s="238"/>
      <c r="C754" s="239"/>
      <c r="D754" s="239"/>
      <c r="E754" s="239"/>
      <c r="F754" s="240"/>
      <c r="G754" s="239"/>
      <c r="H754" s="241"/>
      <c r="I754" s="21"/>
      <c r="L754" s="68" t="str">
        <f t="shared" si="105"/>
        <v/>
      </c>
      <c r="N754" s="71" t="str">
        <f>IF($L754="", "", IFERROR(INDEX('Intro &amp; Setup'!$J$23:$J$32, MATCH($L754, 'Intro &amp; Setup'!$B$23:$B$32, 0)), ""))</f>
        <v/>
      </c>
      <c r="O754" s="71" t="str">
        <f>IF($L754="", "", IFERROR(INDEX('Intro &amp; Setup'!$N$23:$N$32, MATCH($L754, 'Intro &amp; Setup'!$B$23:$B$32, 0)), ""))</f>
        <v/>
      </c>
      <c r="Q754" s="63" t="str">
        <f>IF($H754="", "", SUM($H$11:$H754))</f>
        <v/>
      </c>
      <c r="R754" s="28" t="str">
        <f>IF($L754="", "", SUMIF($L$11:$L754, $L754, $H$11:$H754))</f>
        <v/>
      </c>
      <c r="S754" s="27" t="str">
        <f>IF('Intro &amp; Setup'!$BM$13='Intro &amp; Setup'!$BM$12, $R754, $Q754)</f>
        <v/>
      </c>
      <c r="T754" s="28" t="str">
        <f t="shared" si="99"/>
        <v/>
      </c>
      <c r="U754" s="8" t="str">
        <f t="shared" si="100"/>
        <v/>
      </c>
      <c r="V754" s="28" t="str">
        <f>IF($T754="", "", $T754-SUM($V$11:$V753))</f>
        <v/>
      </c>
      <c r="W754" s="28" t="str">
        <f>IF($U754="", "", $U754-SUM($W$11:$W753))</f>
        <v/>
      </c>
      <c r="X754" s="28" t="str">
        <f t="shared" si="101"/>
        <v/>
      </c>
      <c r="Y754" s="34" t="str">
        <f t="shared" si="106"/>
        <v/>
      </c>
      <c r="Z754" s="35" t="str">
        <f t="shared" si="107"/>
        <v/>
      </c>
      <c r="AA754" s="36" t="str">
        <f t="shared" si="102"/>
        <v/>
      </c>
      <c r="AC754" s="41" t="str">
        <f>IF($B754="", "", IF(OR($B754&lt;'Intro &amp; Setup'!$BM$3, $B754&gt;'Intro &amp; Setup'!$BM$5), "X", ""))</f>
        <v/>
      </c>
      <c r="AE754" s="41" t="str">
        <f t="shared" si="103"/>
        <v/>
      </c>
      <c r="AG754" s="41" t="str">
        <f>IF($F754="", "", IF(COUNTIF('Intro &amp; Setup'!$T$17:$T$26, $F754)=0, "X", ""))</f>
        <v/>
      </c>
      <c r="AI754" s="41" t="str">
        <f t="shared" si="104"/>
        <v/>
      </c>
    </row>
    <row r="755" spans="1:35" x14ac:dyDescent="0.25">
      <c r="A755" s="21"/>
      <c r="B755" s="238"/>
      <c r="C755" s="239"/>
      <c r="D755" s="239"/>
      <c r="E755" s="239"/>
      <c r="F755" s="240"/>
      <c r="G755" s="239"/>
      <c r="H755" s="241"/>
      <c r="I755" s="21"/>
      <c r="L755" s="68" t="str">
        <f t="shared" si="105"/>
        <v/>
      </c>
      <c r="N755" s="71" t="str">
        <f>IF($L755="", "", IFERROR(INDEX('Intro &amp; Setup'!$J$23:$J$32, MATCH($L755, 'Intro &amp; Setup'!$B$23:$B$32, 0)), ""))</f>
        <v/>
      </c>
      <c r="O755" s="71" t="str">
        <f>IF($L755="", "", IFERROR(INDEX('Intro &amp; Setup'!$N$23:$N$32, MATCH($L755, 'Intro &amp; Setup'!$B$23:$B$32, 0)), ""))</f>
        <v/>
      </c>
      <c r="Q755" s="63" t="str">
        <f>IF($H755="", "", SUM($H$11:$H755))</f>
        <v/>
      </c>
      <c r="R755" s="28" t="str">
        <f>IF($L755="", "", SUMIF($L$11:$L755, $L755, $H$11:$H755))</f>
        <v/>
      </c>
      <c r="S755" s="27" t="str">
        <f>IF('Intro &amp; Setup'!$BM$13='Intro &amp; Setup'!$BM$12, $R755, $Q755)</f>
        <v/>
      </c>
      <c r="T755" s="28" t="str">
        <f t="shared" si="99"/>
        <v/>
      </c>
      <c r="U755" s="8" t="str">
        <f t="shared" si="100"/>
        <v/>
      </c>
      <c r="V755" s="28" t="str">
        <f>IF($T755="", "", $T755-SUM($V$11:$V754))</f>
        <v/>
      </c>
      <c r="W755" s="28" t="str">
        <f>IF($U755="", "", $U755-SUM($W$11:$W754))</f>
        <v/>
      </c>
      <c r="X755" s="28" t="str">
        <f t="shared" si="101"/>
        <v/>
      </c>
      <c r="Y755" s="34" t="str">
        <f t="shared" si="106"/>
        <v/>
      </c>
      <c r="Z755" s="35" t="str">
        <f t="shared" si="107"/>
        <v/>
      </c>
      <c r="AA755" s="36" t="str">
        <f t="shared" si="102"/>
        <v/>
      </c>
      <c r="AC755" s="41" t="str">
        <f>IF($B755="", "", IF(OR($B755&lt;'Intro &amp; Setup'!$BM$3, $B755&gt;'Intro &amp; Setup'!$BM$5), "X", ""))</f>
        <v/>
      </c>
      <c r="AE755" s="41" t="str">
        <f t="shared" si="103"/>
        <v/>
      </c>
      <c r="AG755" s="41" t="str">
        <f>IF($F755="", "", IF(COUNTIF('Intro &amp; Setup'!$T$17:$T$26, $F755)=0, "X", ""))</f>
        <v/>
      </c>
      <c r="AI755" s="41" t="str">
        <f t="shared" si="104"/>
        <v/>
      </c>
    </row>
    <row r="756" spans="1:35" x14ac:dyDescent="0.25">
      <c r="A756" s="21"/>
      <c r="B756" s="238"/>
      <c r="C756" s="239"/>
      <c r="D756" s="239"/>
      <c r="E756" s="239"/>
      <c r="F756" s="240"/>
      <c r="G756" s="239"/>
      <c r="H756" s="241"/>
      <c r="I756" s="21"/>
      <c r="L756" s="68" t="str">
        <f t="shared" si="105"/>
        <v/>
      </c>
      <c r="N756" s="71" t="str">
        <f>IF($L756="", "", IFERROR(INDEX('Intro &amp; Setup'!$J$23:$J$32, MATCH($L756, 'Intro &amp; Setup'!$B$23:$B$32, 0)), ""))</f>
        <v/>
      </c>
      <c r="O756" s="71" t="str">
        <f>IF($L756="", "", IFERROR(INDEX('Intro &amp; Setup'!$N$23:$N$32, MATCH($L756, 'Intro &amp; Setup'!$B$23:$B$32, 0)), ""))</f>
        <v/>
      </c>
      <c r="Q756" s="63" t="str">
        <f>IF($H756="", "", SUM($H$11:$H756))</f>
        <v/>
      </c>
      <c r="R756" s="28" t="str">
        <f>IF($L756="", "", SUMIF($L$11:$L756, $L756, $H$11:$H756))</f>
        <v/>
      </c>
      <c r="S756" s="27" t="str">
        <f>IF('Intro &amp; Setup'!$BM$13='Intro &amp; Setup'!$BM$12, $R756, $Q756)</f>
        <v/>
      </c>
      <c r="T756" s="28" t="str">
        <f t="shared" si="99"/>
        <v/>
      </c>
      <c r="U756" s="8" t="str">
        <f t="shared" si="100"/>
        <v/>
      </c>
      <c r="V756" s="28" t="str">
        <f>IF($T756="", "", $T756-SUM($V$11:$V755))</f>
        <v/>
      </c>
      <c r="W756" s="28" t="str">
        <f>IF($U756="", "", $U756-SUM($W$11:$W755))</f>
        <v/>
      </c>
      <c r="X756" s="28" t="str">
        <f t="shared" si="101"/>
        <v/>
      </c>
      <c r="Y756" s="34" t="str">
        <f t="shared" si="106"/>
        <v/>
      </c>
      <c r="Z756" s="35" t="str">
        <f t="shared" si="107"/>
        <v/>
      </c>
      <c r="AA756" s="36" t="str">
        <f t="shared" si="102"/>
        <v/>
      </c>
      <c r="AC756" s="41" t="str">
        <f>IF($B756="", "", IF(OR($B756&lt;'Intro &amp; Setup'!$BM$3, $B756&gt;'Intro &amp; Setup'!$BM$5), "X", ""))</f>
        <v/>
      </c>
      <c r="AE756" s="41" t="str">
        <f t="shared" si="103"/>
        <v/>
      </c>
      <c r="AG756" s="41" t="str">
        <f>IF($F756="", "", IF(COUNTIF('Intro &amp; Setup'!$T$17:$T$26, $F756)=0, "X", ""))</f>
        <v/>
      </c>
      <c r="AI756" s="41" t="str">
        <f t="shared" si="104"/>
        <v/>
      </c>
    </row>
    <row r="757" spans="1:35" x14ac:dyDescent="0.25">
      <c r="A757" s="21"/>
      <c r="B757" s="238"/>
      <c r="C757" s="239"/>
      <c r="D757" s="239"/>
      <c r="E757" s="239"/>
      <c r="F757" s="240"/>
      <c r="G757" s="239"/>
      <c r="H757" s="241"/>
      <c r="I757" s="21"/>
      <c r="L757" s="68" t="str">
        <f t="shared" si="105"/>
        <v/>
      </c>
      <c r="N757" s="71" t="str">
        <f>IF($L757="", "", IFERROR(INDEX('Intro &amp; Setup'!$J$23:$J$32, MATCH($L757, 'Intro &amp; Setup'!$B$23:$B$32, 0)), ""))</f>
        <v/>
      </c>
      <c r="O757" s="71" t="str">
        <f>IF($L757="", "", IFERROR(INDEX('Intro &amp; Setup'!$N$23:$N$32, MATCH($L757, 'Intro &amp; Setup'!$B$23:$B$32, 0)), ""))</f>
        <v/>
      </c>
      <c r="Q757" s="63" t="str">
        <f>IF($H757="", "", SUM($H$11:$H757))</f>
        <v/>
      </c>
      <c r="R757" s="28" t="str">
        <f>IF($L757="", "", SUMIF($L$11:$L757, $L757, $H$11:$H757))</f>
        <v/>
      </c>
      <c r="S757" s="27" t="str">
        <f>IF('Intro &amp; Setup'!$BM$13='Intro &amp; Setup'!$BM$12, $R757, $Q757)</f>
        <v/>
      </c>
      <c r="T757" s="28" t="str">
        <f t="shared" si="99"/>
        <v/>
      </c>
      <c r="U757" s="8" t="str">
        <f t="shared" si="100"/>
        <v/>
      </c>
      <c r="V757" s="28" t="str">
        <f>IF($T757="", "", $T757-SUM($V$11:$V756))</f>
        <v/>
      </c>
      <c r="W757" s="28" t="str">
        <f>IF($U757="", "", $U757-SUM($W$11:$W756))</f>
        <v/>
      </c>
      <c r="X757" s="28" t="str">
        <f t="shared" si="101"/>
        <v/>
      </c>
      <c r="Y757" s="34" t="str">
        <f t="shared" si="106"/>
        <v/>
      </c>
      <c r="Z757" s="35" t="str">
        <f t="shared" si="107"/>
        <v/>
      </c>
      <c r="AA757" s="36" t="str">
        <f t="shared" si="102"/>
        <v/>
      </c>
      <c r="AC757" s="41" t="str">
        <f>IF($B757="", "", IF(OR($B757&lt;'Intro &amp; Setup'!$BM$3, $B757&gt;'Intro &amp; Setup'!$BM$5), "X", ""))</f>
        <v/>
      </c>
      <c r="AE757" s="41" t="str">
        <f t="shared" si="103"/>
        <v/>
      </c>
      <c r="AG757" s="41" t="str">
        <f>IF($F757="", "", IF(COUNTIF('Intro &amp; Setup'!$T$17:$T$26, $F757)=0, "X", ""))</f>
        <v/>
      </c>
      <c r="AI757" s="41" t="str">
        <f t="shared" si="104"/>
        <v/>
      </c>
    </row>
    <row r="758" spans="1:35" x14ac:dyDescent="0.25">
      <c r="A758" s="21"/>
      <c r="B758" s="238"/>
      <c r="C758" s="239"/>
      <c r="D758" s="239"/>
      <c r="E758" s="239"/>
      <c r="F758" s="240"/>
      <c r="G758" s="239"/>
      <c r="H758" s="241"/>
      <c r="I758" s="21"/>
      <c r="L758" s="68" t="str">
        <f t="shared" si="105"/>
        <v/>
      </c>
      <c r="N758" s="71" t="str">
        <f>IF($L758="", "", IFERROR(INDEX('Intro &amp; Setup'!$J$23:$J$32, MATCH($L758, 'Intro &amp; Setup'!$B$23:$B$32, 0)), ""))</f>
        <v/>
      </c>
      <c r="O758" s="71" t="str">
        <f>IF($L758="", "", IFERROR(INDEX('Intro &amp; Setup'!$N$23:$N$32, MATCH($L758, 'Intro &amp; Setup'!$B$23:$B$32, 0)), ""))</f>
        <v/>
      </c>
      <c r="Q758" s="63" t="str">
        <f>IF($H758="", "", SUM($H$11:$H758))</f>
        <v/>
      </c>
      <c r="R758" s="28" t="str">
        <f>IF($L758="", "", SUMIF($L$11:$L758, $L758, $H$11:$H758))</f>
        <v/>
      </c>
      <c r="S758" s="27" t="str">
        <f>IF('Intro &amp; Setup'!$BM$13='Intro &amp; Setup'!$BM$12, $R758, $Q758)</f>
        <v/>
      </c>
      <c r="T758" s="28" t="str">
        <f t="shared" si="99"/>
        <v/>
      </c>
      <c r="U758" s="8" t="str">
        <f t="shared" si="100"/>
        <v/>
      </c>
      <c r="V758" s="28" t="str">
        <f>IF($T758="", "", $T758-SUM($V$11:$V757))</f>
        <v/>
      </c>
      <c r="W758" s="28" t="str">
        <f>IF($U758="", "", $U758-SUM($W$11:$W757))</f>
        <v/>
      </c>
      <c r="X758" s="28" t="str">
        <f t="shared" si="101"/>
        <v/>
      </c>
      <c r="Y758" s="34" t="str">
        <f t="shared" si="106"/>
        <v/>
      </c>
      <c r="Z758" s="35" t="str">
        <f t="shared" si="107"/>
        <v/>
      </c>
      <c r="AA758" s="36" t="str">
        <f t="shared" si="102"/>
        <v/>
      </c>
      <c r="AC758" s="41" t="str">
        <f>IF($B758="", "", IF(OR($B758&lt;'Intro &amp; Setup'!$BM$3, $B758&gt;'Intro &amp; Setup'!$BM$5), "X", ""))</f>
        <v/>
      </c>
      <c r="AE758" s="41" t="str">
        <f t="shared" si="103"/>
        <v/>
      </c>
      <c r="AG758" s="41" t="str">
        <f>IF($F758="", "", IF(COUNTIF('Intro &amp; Setup'!$T$17:$T$26, $F758)=0, "X", ""))</f>
        <v/>
      </c>
      <c r="AI758" s="41" t="str">
        <f t="shared" si="104"/>
        <v/>
      </c>
    </row>
    <row r="759" spans="1:35" x14ac:dyDescent="0.25">
      <c r="A759" s="21"/>
      <c r="B759" s="238"/>
      <c r="C759" s="239"/>
      <c r="D759" s="239"/>
      <c r="E759" s="239"/>
      <c r="F759" s="240"/>
      <c r="G759" s="239"/>
      <c r="H759" s="241"/>
      <c r="I759" s="21"/>
      <c r="L759" s="68" t="str">
        <f t="shared" si="105"/>
        <v/>
      </c>
      <c r="N759" s="71" t="str">
        <f>IF($L759="", "", IFERROR(INDEX('Intro &amp; Setup'!$J$23:$J$32, MATCH($L759, 'Intro &amp; Setup'!$B$23:$B$32, 0)), ""))</f>
        <v/>
      </c>
      <c r="O759" s="71" t="str">
        <f>IF($L759="", "", IFERROR(INDEX('Intro &amp; Setup'!$N$23:$N$32, MATCH($L759, 'Intro &amp; Setup'!$B$23:$B$32, 0)), ""))</f>
        <v/>
      </c>
      <c r="Q759" s="63" t="str">
        <f>IF($H759="", "", SUM($H$11:$H759))</f>
        <v/>
      </c>
      <c r="R759" s="28" t="str">
        <f>IF($L759="", "", SUMIF($L$11:$L759, $L759, $H$11:$H759))</f>
        <v/>
      </c>
      <c r="S759" s="27" t="str">
        <f>IF('Intro &amp; Setup'!$BM$13='Intro &amp; Setup'!$BM$12, $R759, $Q759)</f>
        <v/>
      </c>
      <c r="T759" s="28" t="str">
        <f t="shared" si="99"/>
        <v/>
      </c>
      <c r="U759" s="8" t="str">
        <f t="shared" si="100"/>
        <v/>
      </c>
      <c r="V759" s="28" t="str">
        <f>IF($T759="", "", $T759-SUM($V$11:$V758))</f>
        <v/>
      </c>
      <c r="W759" s="28" t="str">
        <f>IF($U759="", "", $U759-SUM($W$11:$W758))</f>
        <v/>
      </c>
      <c r="X759" s="28" t="str">
        <f t="shared" si="101"/>
        <v/>
      </c>
      <c r="Y759" s="34" t="str">
        <f t="shared" si="106"/>
        <v/>
      </c>
      <c r="Z759" s="35" t="str">
        <f t="shared" si="107"/>
        <v/>
      </c>
      <c r="AA759" s="36" t="str">
        <f t="shared" si="102"/>
        <v/>
      </c>
      <c r="AC759" s="41" t="str">
        <f>IF($B759="", "", IF(OR($B759&lt;'Intro &amp; Setup'!$BM$3, $B759&gt;'Intro &amp; Setup'!$BM$5), "X", ""))</f>
        <v/>
      </c>
      <c r="AE759" s="41" t="str">
        <f t="shared" si="103"/>
        <v/>
      </c>
      <c r="AG759" s="41" t="str">
        <f>IF($F759="", "", IF(COUNTIF('Intro &amp; Setup'!$T$17:$T$26, $F759)=0, "X", ""))</f>
        <v/>
      </c>
      <c r="AI759" s="41" t="str">
        <f t="shared" si="104"/>
        <v/>
      </c>
    </row>
    <row r="760" spans="1:35" x14ac:dyDescent="0.25">
      <c r="A760" s="21"/>
      <c r="B760" s="238"/>
      <c r="C760" s="239"/>
      <c r="D760" s="239"/>
      <c r="E760" s="239"/>
      <c r="F760" s="240"/>
      <c r="G760" s="239"/>
      <c r="H760" s="241"/>
      <c r="I760" s="21"/>
      <c r="L760" s="68" t="str">
        <f t="shared" si="105"/>
        <v/>
      </c>
      <c r="N760" s="71" t="str">
        <f>IF($L760="", "", IFERROR(INDEX('Intro &amp; Setup'!$J$23:$J$32, MATCH($L760, 'Intro &amp; Setup'!$B$23:$B$32, 0)), ""))</f>
        <v/>
      </c>
      <c r="O760" s="71" t="str">
        <f>IF($L760="", "", IFERROR(INDEX('Intro &amp; Setup'!$N$23:$N$32, MATCH($L760, 'Intro &amp; Setup'!$B$23:$B$32, 0)), ""))</f>
        <v/>
      </c>
      <c r="Q760" s="63" t="str">
        <f>IF($H760="", "", SUM($H$11:$H760))</f>
        <v/>
      </c>
      <c r="R760" s="28" t="str">
        <f>IF($L760="", "", SUMIF($L$11:$L760, $L760, $H$11:$H760))</f>
        <v/>
      </c>
      <c r="S760" s="27" t="str">
        <f>IF('Intro &amp; Setup'!$BM$13='Intro &amp; Setup'!$BM$12, $R760, $Q760)</f>
        <v/>
      </c>
      <c r="T760" s="28" t="str">
        <f t="shared" si="99"/>
        <v/>
      </c>
      <c r="U760" s="8" t="str">
        <f t="shared" si="100"/>
        <v/>
      </c>
      <c r="V760" s="28" t="str">
        <f>IF($T760="", "", $T760-SUM($V$11:$V759))</f>
        <v/>
      </c>
      <c r="W760" s="28" t="str">
        <f>IF($U760="", "", $U760-SUM($W$11:$W759))</f>
        <v/>
      </c>
      <c r="X760" s="28" t="str">
        <f t="shared" si="101"/>
        <v/>
      </c>
      <c r="Y760" s="34" t="str">
        <f t="shared" si="106"/>
        <v/>
      </c>
      <c r="Z760" s="35" t="str">
        <f t="shared" si="107"/>
        <v/>
      </c>
      <c r="AA760" s="36" t="str">
        <f t="shared" si="102"/>
        <v/>
      </c>
      <c r="AC760" s="41" t="str">
        <f>IF($B760="", "", IF(OR($B760&lt;'Intro &amp; Setup'!$BM$3, $B760&gt;'Intro &amp; Setup'!$BM$5), "X", ""))</f>
        <v/>
      </c>
      <c r="AE760" s="41" t="str">
        <f t="shared" si="103"/>
        <v/>
      </c>
      <c r="AG760" s="41" t="str">
        <f>IF($F760="", "", IF(COUNTIF('Intro &amp; Setup'!$T$17:$T$26, $F760)=0, "X", ""))</f>
        <v/>
      </c>
      <c r="AI760" s="41" t="str">
        <f t="shared" si="104"/>
        <v/>
      </c>
    </row>
    <row r="761" spans="1:35" x14ac:dyDescent="0.25">
      <c r="A761" s="21"/>
      <c r="B761" s="238"/>
      <c r="C761" s="239"/>
      <c r="D761" s="239"/>
      <c r="E761" s="239"/>
      <c r="F761" s="240"/>
      <c r="G761" s="239"/>
      <c r="H761" s="241"/>
      <c r="I761" s="21"/>
      <c r="L761" s="68" t="str">
        <f t="shared" si="105"/>
        <v/>
      </c>
      <c r="N761" s="71" t="str">
        <f>IF($L761="", "", IFERROR(INDEX('Intro &amp; Setup'!$J$23:$J$32, MATCH($L761, 'Intro &amp; Setup'!$B$23:$B$32, 0)), ""))</f>
        <v/>
      </c>
      <c r="O761" s="71" t="str">
        <f>IF($L761="", "", IFERROR(INDEX('Intro &amp; Setup'!$N$23:$N$32, MATCH($L761, 'Intro &amp; Setup'!$B$23:$B$32, 0)), ""))</f>
        <v/>
      </c>
      <c r="Q761" s="63" t="str">
        <f>IF($H761="", "", SUM($H$11:$H761))</f>
        <v/>
      </c>
      <c r="R761" s="28" t="str">
        <f>IF($L761="", "", SUMIF($L$11:$L761, $L761, $H$11:$H761))</f>
        <v/>
      </c>
      <c r="S761" s="27" t="str">
        <f>IF('Intro &amp; Setup'!$BM$13='Intro &amp; Setup'!$BM$12, $R761, $Q761)</f>
        <v/>
      </c>
      <c r="T761" s="28" t="str">
        <f t="shared" si="99"/>
        <v/>
      </c>
      <c r="U761" s="8" t="str">
        <f t="shared" si="100"/>
        <v/>
      </c>
      <c r="V761" s="28" t="str">
        <f>IF($T761="", "", $T761-SUM($V$11:$V760))</f>
        <v/>
      </c>
      <c r="W761" s="28" t="str">
        <f>IF($U761="", "", $U761-SUM($W$11:$W760))</f>
        <v/>
      </c>
      <c r="X761" s="28" t="str">
        <f t="shared" si="101"/>
        <v/>
      </c>
      <c r="Y761" s="34" t="str">
        <f t="shared" si="106"/>
        <v/>
      </c>
      <c r="Z761" s="35" t="str">
        <f t="shared" si="107"/>
        <v/>
      </c>
      <c r="AA761" s="36" t="str">
        <f t="shared" si="102"/>
        <v/>
      </c>
      <c r="AC761" s="41" t="str">
        <f>IF($B761="", "", IF(OR($B761&lt;'Intro &amp; Setup'!$BM$3, $B761&gt;'Intro &amp; Setup'!$BM$5), "X", ""))</f>
        <v/>
      </c>
      <c r="AE761" s="41" t="str">
        <f t="shared" si="103"/>
        <v/>
      </c>
      <c r="AG761" s="41" t="str">
        <f>IF($F761="", "", IF(COUNTIF('Intro &amp; Setup'!$T$17:$T$26, $F761)=0, "X", ""))</f>
        <v/>
      </c>
      <c r="AI761" s="41" t="str">
        <f t="shared" si="104"/>
        <v/>
      </c>
    </row>
    <row r="762" spans="1:35" x14ac:dyDescent="0.25">
      <c r="A762" s="21"/>
      <c r="B762" s="238"/>
      <c r="C762" s="239"/>
      <c r="D762" s="239"/>
      <c r="E762" s="239"/>
      <c r="F762" s="240"/>
      <c r="G762" s="239"/>
      <c r="H762" s="241"/>
      <c r="I762" s="21"/>
      <c r="L762" s="68" t="str">
        <f t="shared" si="105"/>
        <v/>
      </c>
      <c r="N762" s="71" t="str">
        <f>IF($L762="", "", IFERROR(INDEX('Intro &amp; Setup'!$J$23:$J$32, MATCH($L762, 'Intro &amp; Setup'!$B$23:$B$32, 0)), ""))</f>
        <v/>
      </c>
      <c r="O762" s="71" t="str">
        <f>IF($L762="", "", IFERROR(INDEX('Intro &amp; Setup'!$N$23:$N$32, MATCH($L762, 'Intro &amp; Setup'!$B$23:$B$32, 0)), ""))</f>
        <v/>
      </c>
      <c r="Q762" s="63" t="str">
        <f>IF($H762="", "", SUM($H$11:$H762))</f>
        <v/>
      </c>
      <c r="R762" s="28" t="str">
        <f>IF($L762="", "", SUMIF($L$11:$L762, $L762, $H$11:$H762))</f>
        <v/>
      </c>
      <c r="S762" s="27" t="str">
        <f>IF('Intro &amp; Setup'!$BM$13='Intro &amp; Setup'!$BM$12, $R762, $Q762)</f>
        <v/>
      </c>
      <c r="T762" s="28" t="str">
        <f t="shared" si="99"/>
        <v/>
      </c>
      <c r="U762" s="8" t="str">
        <f t="shared" si="100"/>
        <v/>
      </c>
      <c r="V762" s="28" t="str">
        <f>IF($T762="", "", $T762-SUM($V$11:$V761))</f>
        <v/>
      </c>
      <c r="W762" s="28" t="str">
        <f>IF($U762="", "", $U762-SUM($W$11:$W761))</f>
        <v/>
      </c>
      <c r="X762" s="28" t="str">
        <f t="shared" si="101"/>
        <v/>
      </c>
      <c r="Y762" s="34" t="str">
        <f t="shared" si="106"/>
        <v/>
      </c>
      <c r="Z762" s="35" t="str">
        <f t="shared" si="107"/>
        <v/>
      </c>
      <c r="AA762" s="36" t="str">
        <f t="shared" si="102"/>
        <v/>
      </c>
      <c r="AC762" s="41" t="str">
        <f>IF($B762="", "", IF(OR($B762&lt;'Intro &amp; Setup'!$BM$3, $B762&gt;'Intro &amp; Setup'!$BM$5), "X", ""))</f>
        <v/>
      </c>
      <c r="AE762" s="41" t="str">
        <f t="shared" si="103"/>
        <v/>
      </c>
      <c r="AG762" s="41" t="str">
        <f>IF($F762="", "", IF(COUNTIF('Intro &amp; Setup'!$T$17:$T$26, $F762)=0, "X", ""))</f>
        <v/>
      </c>
      <c r="AI762" s="41" t="str">
        <f t="shared" si="104"/>
        <v/>
      </c>
    </row>
    <row r="763" spans="1:35" x14ac:dyDescent="0.25">
      <c r="A763" s="21"/>
      <c r="B763" s="238"/>
      <c r="C763" s="239"/>
      <c r="D763" s="239"/>
      <c r="E763" s="239"/>
      <c r="F763" s="240"/>
      <c r="G763" s="239"/>
      <c r="H763" s="241"/>
      <c r="I763" s="21"/>
      <c r="L763" s="68" t="str">
        <f t="shared" si="105"/>
        <v/>
      </c>
      <c r="N763" s="71" t="str">
        <f>IF($L763="", "", IFERROR(INDEX('Intro &amp; Setup'!$J$23:$J$32, MATCH($L763, 'Intro &amp; Setup'!$B$23:$B$32, 0)), ""))</f>
        <v/>
      </c>
      <c r="O763" s="71" t="str">
        <f>IF($L763="", "", IFERROR(INDEX('Intro &amp; Setup'!$N$23:$N$32, MATCH($L763, 'Intro &amp; Setup'!$B$23:$B$32, 0)), ""))</f>
        <v/>
      </c>
      <c r="Q763" s="63" t="str">
        <f>IF($H763="", "", SUM($H$11:$H763))</f>
        <v/>
      </c>
      <c r="R763" s="28" t="str">
        <f>IF($L763="", "", SUMIF($L$11:$L763, $L763, $H$11:$H763))</f>
        <v/>
      </c>
      <c r="S763" s="27" t="str">
        <f>IF('Intro &amp; Setup'!$BM$13='Intro &amp; Setup'!$BM$12, $R763, $Q763)</f>
        <v/>
      </c>
      <c r="T763" s="28" t="str">
        <f t="shared" si="99"/>
        <v/>
      </c>
      <c r="U763" s="8" t="str">
        <f t="shared" si="100"/>
        <v/>
      </c>
      <c r="V763" s="28" t="str">
        <f>IF($T763="", "", $T763-SUM($V$11:$V762))</f>
        <v/>
      </c>
      <c r="W763" s="28" t="str">
        <f>IF($U763="", "", $U763-SUM($W$11:$W762))</f>
        <v/>
      </c>
      <c r="X763" s="28" t="str">
        <f t="shared" si="101"/>
        <v/>
      </c>
      <c r="Y763" s="34" t="str">
        <f t="shared" si="106"/>
        <v/>
      </c>
      <c r="Z763" s="35" t="str">
        <f t="shared" si="107"/>
        <v/>
      </c>
      <c r="AA763" s="36" t="str">
        <f t="shared" si="102"/>
        <v/>
      </c>
      <c r="AC763" s="41" t="str">
        <f>IF($B763="", "", IF(OR($B763&lt;'Intro &amp; Setup'!$BM$3, $B763&gt;'Intro &amp; Setup'!$BM$5), "X", ""))</f>
        <v/>
      </c>
      <c r="AE763" s="41" t="str">
        <f t="shared" si="103"/>
        <v/>
      </c>
      <c r="AG763" s="41" t="str">
        <f>IF($F763="", "", IF(COUNTIF('Intro &amp; Setup'!$T$17:$T$26, $F763)=0, "X", ""))</f>
        <v/>
      </c>
      <c r="AI763" s="41" t="str">
        <f t="shared" si="104"/>
        <v/>
      </c>
    </row>
    <row r="764" spans="1:35" x14ac:dyDescent="0.25">
      <c r="A764" s="21"/>
      <c r="B764" s="238"/>
      <c r="C764" s="239"/>
      <c r="D764" s="239"/>
      <c r="E764" s="239"/>
      <c r="F764" s="240"/>
      <c r="G764" s="239"/>
      <c r="H764" s="241"/>
      <c r="I764" s="21"/>
      <c r="L764" s="68" t="str">
        <f t="shared" si="105"/>
        <v/>
      </c>
      <c r="N764" s="71" t="str">
        <f>IF($L764="", "", IFERROR(INDEX('Intro &amp; Setup'!$J$23:$J$32, MATCH($L764, 'Intro &amp; Setup'!$B$23:$B$32, 0)), ""))</f>
        <v/>
      </c>
      <c r="O764" s="71" t="str">
        <f>IF($L764="", "", IFERROR(INDEX('Intro &amp; Setup'!$N$23:$N$32, MATCH($L764, 'Intro &amp; Setup'!$B$23:$B$32, 0)), ""))</f>
        <v/>
      </c>
      <c r="Q764" s="63" t="str">
        <f>IF($H764="", "", SUM($H$11:$H764))</f>
        <v/>
      </c>
      <c r="R764" s="28" t="str">
        <f>IF($L764="", "", SUMIF($L$11:$L764, $L764, $H$11:$H764))</f>
        <v/>
      </c>
      <c r="S764" s="27" t="str">
        <f>IF('Intro &amp; Setup'!$BM$13='Intro &amp; Setup'!$BM$12, $R764, $Q764)</f>
        <v/>
      </c>
      <c r="T764" s="28" t="str">
        <f t="shared" si="99"/>
        <v/>
      </c>
      <c r="U764" s="8" t="str">
        <f t="shared" si="100"/>
        <v/>
      </c>
      <c r="V764" s="28" t="str">
        <f>IF($T764="", "", $T764-SUM($V$11:$V763))</f>
        <v/>
      </c>
      <c r="W764" s="28" t="str">
        <f>IF($U764="", "", $U764-SUM($W$11:$W763))</f>
        <v/>
      </c>
      <c r="X764" s="28" t="str">
        <f t="shared" si="101"/>
        <v/>
      </c>
      <c r="Y764" s="34" t="str">
        <f t="shared" si="106"/>
        <v/>
      </c>
      <c r="Z764" s="35" t="str">
        <f t="shared" si="107"/>
        <v/>
      </c>
      <c r="AA764" s="36" t="str">
        <f t="shared" si="102"/>
        <v/>
      </c>
      <c r="AC764" s="41" t="str">
        <f>IF($B764="", "", IF(OR($B764&lt;'Intro &amp; Setup'!$BM$3, $B764&gt;'Intro &amp; Setup'!$BM$5), "X", ""))</f>
        <v/>
      </c>
      <c r="AE764" s="41" t="str">
        <f t="shared" si="103"/>
        <v/>
      </c>
      <c r="AG764" s="41" t="str">
        <f>IF($F764="", "", IF(COUNTIF('Intro &amp; Setup'!$T$17:$T$26, $F764)=0, "X", ""))</f>
        <v/>
      </c>
      <c r="AI764" s="41" t="str">
        <f t="shared" si="104"/>
        <v/>
      </c>
    </row>
    <row r="765" spans="1:35" x14ac:dyDescent="0.25">
      <c r="A765" s="21"/>
      <c r="B765" s="238"/>
      <c r="C765" s="239"/>
      <c r="D765" s="239"/>
      <c r="E765" s="239"/>
      <c r="F765" s="240"/>
      <c r="G765" s="239"/>
      <c r="H765" s="241"/>
      <c r="I765" s="21"/>
      <c r="L765" s="68" t="str">
        <f t="shared" si="105"/>
        <v/>
      </c>
      <c r="N765" s="71" t="str">
        <f>IF($L765="", "", IFERROR(INDEX('Intro &amp; Setup'!$J$23:$J$32, MATCH($L765, 'Intro &amp; Setup'!$B$23:$B$32, 0)), ""))</f>
        <v/>
      </c>
      <c r="O765" s="71" t="str">
        <f>IF($L765="", "", IFERROR(INDEX('Intro &amp; Setup'!$N$23:$N$32, MATCH($L765, 'Intro &amp; Setup'!$B$23:$B$32, 0)), ""))</f>
        <v/>
      </c>
      <c r="Q765" s="63" t="str">
        <f>IF($H765="", "", SUM($H$11:$H765))</f>
        <v/>
      </c>
      <c r="R765" s="28" t="str">
        <f>IF($L765="", "", SUMIF($L$11:$L765, $L765, $H$11:$H765))</f>
        <v/>
      </c>
      <c r="S765" s="27" t="str">
        <f>IF('Intro &amp; Setup'!$BM$13='Intro &amp; Setup'!$BM$12, $R765, $Q765)</f>
        <v/>
      </c>
      <c r="T765" s="28" t="str">
        <f t="shared" si="99"/>
        <v/>
      </c>
      <c r="U765" s="8" t="str">
        <f t="shared" si="100"/>
        <v/>
      </c>
      <c r="V765" s="28" t="str">
        <f>IF($T765="", "", $T765-SUM($V$11:$V764))</f>
        <v/>
      </c>
      <c r="W765" s="28" t="str">
        <f>IF($U765="", "", $U765-SUM($W$11:$W764))</f>
        <v/>
      </c>
      <c r="X765" s="28" t="str">
        <f t="shared" si="101"/>
        <v/>
      </c>
      <c r="Y765" s="34" t="str">
        <f t="shared" si="106"/>
        <v/>
      </c>
      <c r="Z765" s="35" t="str">
        <f t="shared" si="107"/>
        <v/>
      </c>
      <c r="AA765" s="36" t="str">
        <f t="shared" si="102"/>
        <v/>
      </c>
      <c r="AC765" s="41" t="str">
        <f>IF($B765="", "", IF(OR($B765&lt;'Intro &amp; Setup'!$BM$3, $B765&gt;'Intro &amp; Setup'!$BM$5), "X", ""))</f>
        <v/>
      </c>
      <c r="AE765" s="41" t="str">
        <f t="shared" si="103"/>
        <v/>
      </c>
      <c r="AG765" s="41" t="str">
        <f>IF($F765="", "", IF(COUNTIF('Intro &amp; Setup'!$T$17:$T$26, $F765)=0, "X", ""))</f>
        <v/>
      </c>
      <c r="AI765" s="41" t="str">
        <f t="shared" si="104"/>
        <v/>
      </c>
    </row>
    <row r="766" spans="1:35" x14ac:dyDescent="0.25">
      <c r="A766" s="21"/>
      <c r="B766" s="238"/>
      <c r="C766" s="239"/>
      <c r="D766" s="239"/>
      <c r="E766" s="239"/>
      <c r="F766" s="240"/>
      <c r="G766" s="239"/>
      <c r="H766" s="241"/>
      <c r="I766" s="21"/>
      <c r="L766" s="68" t="str">
        <f t="shared" si="105"/>
        <v/>
      </c>
      <c r="N766" s="71" t="str">
        <f>IF($L766="", "", IFERROR(INDEX('Intro &amp; Setup'!$J$23:$J$32, MATCH($L766, 'Intro &amp; Setup'!$B$23:$B$32, 0)), ""))</f>
        <v/>
      </c>
      <c r="O766" s="71" t="str">
        <f>IF($L766="", "", IFERROR(INDEX('Intro &amp; Setup'!$N$23:$N$32, MATCH($L766, 'Intro &amp; Setup'!$B$23:$B$32, 0)), ""))</f>
        <v/>
      </c>
      <c r="Q766" s="63" t="str">
        <f>IF($H766="", "", SUM($H$11:$H766))</f>
        <v/>
      </c>
      <c r="R766" s="28" t="str">
        <f>IF($L766="", "", SUMIF($L$11:$L766, $L766, $H$11:$H766))</f>
        <v/>
      </c>
      <c r="S766" s="27" t="str">
        <f>IF('Intro &amp; Setup'!$BM$13='Intro &amp; Setup'!$BM$12, $R766, $Q766)</f>
        <v/>
      </c>
      <c r="T766" s="28" t="str">
        <f t="shared" si="99"/>
        <v/>
      </c>
      <c r="U766" s="8" t="str">
        <f t="shared" si="100"/>
        <v/>
      </c>
      <c r="V766" s="28" t="str">
        <f>IF($T766="", "", $T766-SUM($V$11:$V765))</f>
        <v/>
      </c>
      <c r="W766" s="28" t="str">
        <f>IF($U766="", "", $U766-SUM($W$11:$W765))</f>
        <v/>
      </c>
      <c r="X766" s="28" t="str">
        <f t="shared" si="101"/>
        <v/>
      </c>
      <c r="Y766" s="34" t="str">
        <f t="shared" si="106"/>
        <v/>
      </c>
      <c r="Z766" s="35" t="str">
        <f t="shared" si="107"/>
        <v/>
      </c>
      <c r="AA766" s="36" t="str">
        <f t="shared" si="102"/>
        <v/>
      </c>
      <c r="AC766" s="41" t="str">
        <f>IF($B766="", "", IF(OR($B766&lt;'Intro &amp; Setup'!$BM$3, $B766&gt;'Intro &amp; Setup'!$BM$5), "X", ""))</f>
        <v/>
      </c>
      <c r="AE766" s="41" t="str">
        <f t="shared" si="103"/>
        <v/>
      </c>
      <c r="AG766" s="41" t="str">
        <f>IF($F766="", "", IF(COUNTIF('Intro &amp; Setup'!$T$17:$T$26, $F766)=0, "X", ""))</f>
        <v/>
      </c>
      <c r="AI766" s="41" t="str">
        <f t="shared" si="104"/>
        <v/>
      </c>
    </row>
    <row r="767" spans="1:35" x14ac:dyDescent="0.25">
      <c r="A767" s="21"/>
      <c r="B767" s="238"/>
      <c r="C767" s="239"/>
      <c r="D767" s="239"/>
      <c r="E767" s="239"/>
      <c r="F767" s="240"/>
      <c r="G767" s="239"/>
      <c r="H767" s="241"/>
      <c r="I767" s="21"/>
      <c r="L767" s="68" t="str">
        <f t="shared" si="105"/>
        <v/>
      </c>
      <c r="N767" s="71" t="str">
        <f>IF($L767="", "", IFERROR(INDEX('Intro &amp; Setup'!$J$23:$J$32, MATCH($L767, 'Intro &amp; Setup'!$B$23:$B$32, 0)), ""))</f>
        <v/>
      </c>
      <c r="O767" s="71" t="str">
        <f>IF($L767="", "", IFERROR(INDEX('Intro &amp; Setup'!$N$23:$N$32, MATCH($L767, 'Intro &amp; Setup'!$B$23:$B$32, 0)), ""))</f>
        <v/>
      </c>
      <c r="Q767" s="63" t="str">
        <f>IF($H767="", "", SUM($H$11:$H767))</f>
        <v/>
      </c>
      <c r="R767" s="28" t="str">
        <f>IF($L767="", "", SUMIF($L$11:$L767, $L767, $H$11:$H767))</f>
        <v/>
      </c>
      <c r="S767" s="27" t="str">
        <f>IF('Intro &amp; Setup'!$BM$13='Intro &amp; Setup'!$BM$12, $R767, $Q767)</f>
        <v/>
      </c>
      <c r="T767" s="28" t="str">
        <f t="shared" si="99"/>
        <v/>
      </c>
      <c r="U767" s="8" t="str">
        <f t="shared" si="100"/>
        <v/>
      </c>
      <c r="V767" s="28" t="str">
        <f>IF($T767="", "", $T767-SUM($V$11:$V766))</f>
        <v/>
      </c>
      <c r="W767" s="28" t="str">
        <f>IF($U767="", "", $U767-SUM($W$11:$W766))</f>
        <v/>
      </c>
      <c r="X767" s="28" t="str">
        <f t="shared" si="101"/>
        <v/>
      </c>
      <c r="Y767" s="34" t="str">
        <f t="shared" si="106"/>
        <v/>
      </c>
      <c r="Z767" s="35" t="str">
        <f t="shared" si="107"/>
        <v/>
      </c>
      <c r="AA767" s="36" t="str">
        <f t="shared" si="102"/>
        <v/>
      </c>
      <c r="AC767" s="41" t="str">
        <f>IF($B767="", "", IF(OR($B767&lt;'Intro &amp; Setup'!$BM$3, $B767&gt;'Intro &amp; Setup'!$BM$5), "X", ""))</f>
        <v/>
      </c>
      <c r="AE767" s="41" t="str">
        <f t="shared" si="103"/>
        <v/>
      </c>
      <c r="AG767" s="41" t="str">
        <f>IF($F767="", "", IF(COUNTIF('Intro &amp; Setup'!$T$17:$T$26, $F767)=0, "X", ""))</f>
        <v/>
      </c>
      <c r="AI767" s="41" t="str">
        <f t="shared" si="104"/>
        <v/>
      </c>
    </row>
    <row r="768" spans="1:35" x14ac:dyDescent="0.25">
      <c r="A768" s="21"/>
      <c r="B768" s="238"/>
      <c r="C768" s="239"/>
      <c r="D768" s="239"/>
      <c r="E768" s="239"/>
      <c r="F768" s="240"/>
      <c r="G768" s="239"/>
      <c r="H768" s="241"/>
      <c r="I768" s="21"/>
      <c r="L768" s="68" t="str">
        <f t="shared" si="105"/>
        <v/>
      </c>
      <c r="N768" s="71" t="str">
        <f>IF($L768="", "", IFERROR(INDEX('Intro &amp; Setup'!$J$23:$J$32, MATCH($L768, 'Intro &amp; Setup'!$B$23:$B$32, 0)), ""))</f>
        <v/>
      </c>
      <c r="O768" s="71" t="str">
        <f>IF($L768="", "", IFERROR(INDEX('Intro &amp; Setup'!$N$23:$N$32, MATCH($L768, 'Intro &amp; Setup'!$B$23:$B$32, 0)), ""))</f>
        <v/>
      </c>
      <c r="Q768" s="63" t="str">
        <f>IF($H768="", "", SUM($H$11:$H768))</f>
        <v/>
      </c>
      <c r="R768" s="28" t="str">
        <f>IF($L768="", "", SUMIF($L$11:$L768, $L768, $H$11:$H768))</f>
        <v/>
      </c>
      <c r="S768" s="27" t="str">
        <f>IF('Intro &amp; Setup'!$BM$13='Intro &amp; Setup'!$BM$12, $R768, $Q768)</f>
        <v/>
      </c>
      <c r="T768" s="28" t="str">
        <f t="shared" si="99"/>
        <v/>
      </c>
      <c r="U768" s="8" t="str">
        <f t="shared" si="100"/>
        <v/>
      </c>
      <c r="V768" s="28" t="str">
        <f>IF($T768="", "", $T768-SUM($V$11:$V767))</f>
        <v/>
      </c>
      <c r="W768" s="28" t="str">
        <f>IF($U768="", "", $U768-SUM($W$11:$W767))</f>
        <v/>
      </c>
      <c r="X768" s="28" t="str">
        <f t="shared" si="101"/>
        <v/>
      </c>
      <c r="Y768" s="34" t="str">
        <f t="shared" si="106"/>
        <v/>
      </c>
      <c r="Z768" s="35" t="str">
        <f t="shared" si="107"/>
        <v/>
      </c>
      <c r="AA768" s="36" t="str">
        <f t="shared" si="102"/>
        <v/>
      </c>
      <c r="AC768" s="41" t="str">
        <f>IF($B768="", "", IF(OR($B768&lt;'Intro &amp; Setup'!$BM$3, $B768&gt;'Intro &amp; Setup'!$BM$5), "X", ""))</f>
        <v/>
      </c>
      <c r="AE768" s="41" t="str">
        <f t="shared" si="103"/>
        <v/>
      </c>
      <c r="AG768" s="41" t="str">
        <f>IF($F768="", "", IF(COUNTIF('Intro &amp; Setup'!$T$17:$T$26, $F768)=0, "X", ""))</f>
        <v/>
      </c>
      <c r="AI768" s="41" t="str">
        <f t="shared" si="104"/>
        <v/>
      </c>
    </row>
    <row r="769" spans="1:35" x14ac:dyDescent="0.25">
      <c r="A769" s="21"/>
      <c r="B769" s="238"/>
      <c r="C769" s="239"/>
      <c r="D769" s="239"/>
      <c r="E769" s="239"/>
      <c r="F769" s="240"/>
      <c r="G769" s="239"/>
      <c r="H769" s="241"/>
      <c r="I769" s="21"/>
      <c r="L769" s="68" t="str">
        <f t="shared" si="105"/>
        <v/>
      </c>
      <c r="N769" s="71" t="str">
        <f>IF($L769="", "", IFERROR(INDEX('Intro &amp; Setup'!$J$23:$J$32, MATCH($L769, 'Intro &amp; Setup'!$B$23:$B$32, 0)), ""))</f>
        <v/>
      </c>
      <c r="O769" s="71" t="str">
        <f>IF($L769="", "", IFERROR(INDEX('Intro &amp; Setup'!$N$23:$N$32, MATCH($L769, 'Intro &amp; Setup'!$B$23:$B$32, 0)), ""))</f>
        <v/>
      </c>
      <c r="Q769" s="63" t="str">
        <f>IF($H769="", "", SUM($H$11:$H769))</f>
        <v/>
      </c>
      <c r="R769" s="28" t="str">
        <f>IF($L769="", "", SUMIF($L$11:$L769, $L769, $H$11:$H769))</f>
        <v/>
      </c>
      <c r="S769" s="27" t="str">
        <f>IF('Intro &amp; Setup'!$BM$13='Intro &amp; Setup'!$BM$12, $R769, $Q769)</f>
        <v/>
      </c>
      <c r="T769" s="28" t="str">
        <f t="shared" si="99"/>
        <v/>
      </c>
      <c r="U769" s="8" t="str">
        <f t="shared" si="100"/>
        <v/>
      </c>
      <c r="V769" s="28" t="str">
        <f>IF($T769="", "", $T769-SUM($V$11:$V768))</f>
        <v/>
      </c>
      <c r="W769" s="28" t="str">
        <f>IF($U769="", "", $U769-SUM($W$11:$W768))</f>
        <v/>
      </c>
      <c r="X769" s="28" t="str">
        <f t="shared" si="101"/>
        <v/>
      </c>
      <c r="Y769" s="34" t="str">
        <f t="shared" si="106"/>
        <v/>
      </c>
      <c r="Z769" s="35" t="str">
        <f t="shared" si="107"/>
        <v/>
      </c>
      <c r="AA769" s="36" t="str">
        <f t="shared" si="102"/>
        <v/>
      </c>
      <c r="AC769" s="41" t="str">
        <f>IF($B769="", "", IF(OR($B769&lt;'Intro &amp; Setup'!$BM$3, $B769&gt;'Intro &amp; Setup'!$BM$5), "X", ""))</f>
        <v/>
      </c>
      <c r="AE769" s="41" t="str">
        <f t="shared" si="103"/>
        <v/>
      </c>
      <c r="AG769" s="41" t="str">
        <f>IF($F769="", "", IF(COUNTIF('Intro &amp; Setup'!$T$17:$T$26, $F769)=0, "X", ""))</f>
        <v/>
      </c>
      <c r="AI769" s="41" t="str">
        <f t="shared" si="104"/>
        <v/>
      </c>
    </row>
    <row r="770" spans="1:35" x14ac:dyDescent="0.25">
      <c r="A770" s="21"/>
      <c r="B770" s="238"/>
      <c r="C770" s="239"/>
      <c r="D770" s="239"/>
      <c r="E770" s="239"/>
      <c r="F770" s="240"/>
      <c r="G770" s="239"/>
      <c r="H770" s="241"/>
      <c r="I770" s="21"/>
      <c r="L770" s="68" t="str">
        <f t="shared" si="105"/>
        <v/>
      </c>
      <c r="N770" s="71" t="str">
        <f>IF($L770="", "", IFERROR(INDEX('Intro &amp; Setup'!$J$23:$J$32, MATCH($L770, 'Intro &amp; Setup'!$B$23:$B$32, 0)), ""))</f>
        <v/>
      </c>
      <c r="O770" s="71" t="str">
        <f>IF($L770="", "", IFERROR(INDEX('Intro &amp; Setup'!$N$23:$N$32, MATCH($L770, 'Intro &amp; Setup'!$B$23:$B$32, 0)), ""))</f>
        <v/>
      </c>
      <c r="Q770" s="63" t="str">
        <f>IF($H770="", "", SUM($H$11:$H770))</f>
        <v/>
      </c>
      <c r="R770" s="28" t="str">
        <f>IF($L770="", "", SUMIF($L$11:$L770, $L770, $H$11:$H770))</f>
        <v/>
      </c>
      <c r="S770" s="27" t="str">
        <f>IF('Intro &amp; Setup'!$BM$13='Intro &amp; Setup'!$BM$12, $R770, $Q770)</f>
        <v/>
      </c>
      <c r="T770" s="28" t="str">
        <f t="shared" si="99"/>
        <v/>
      </c>
      <c r="U770" s="8" t="str">
        <f t="shared" si="100"/>
        <v/>
      </c>
      <c r="V770" s="28" t="str">
        <f>IF($T770="", "", $T770-SUM($V$11:$V769))</f>
        <v/>
      </c>
      <c r="W770" s="28" t="str">
        <f>IF($U770="", "", $U770-SUM($W$11:$W769))</f>
        <v/>
      </c>
      <c r="X770" s="28" t="str">
        <f t="shared" si="101"/>
        <v/>
      </c>
      <c r="Y770" s="34" t="str">
        <f t="shared" si="106"/>
        <v/>
      </c>
      <c r="Z770" s="35" t="str">
        <f t="shared" si="107"/>
        <v/>
      </c>
      <c r="AA770" s="36" t="str">
        <f t="shared" si="102"/>
        <v/>
      </c>
      <c r="AC770" s="41" t="str">
        <f>IF($B770="", "", IF(OR($B770&lt;'Intro &amp; Setup'!$BM$3, $B770&gt;'Intro &amp; Setup'!$BM$5), "X", ""))</f>
        <v/>
      </c>
      <c r="AE770" s="41" t="str">
        <f t="shared" si="103"/>
        <v/>
      </c>
      <c r="AG770" s="41" t="str">
        <f>IF($F770="", "", IF(COUNTIF('Intro &amp; Setup'!$T$17:$T$26, $F770)=0, "X", ""))</f>
        <v/>
      </c>
      <c r="AI770" s="41" t="str">
        <f t="shared" si="104"/>
        <v/>
      </c>
    </row>
    <row r="771" spans="1:35" x14ac:dyDescent="0.25">
      <c r="A771" s="21"/>
      <c r="B771" s="238"/>
      <c r="C771" s="239"/>
      <c r="D771" s="239"/>
      <c r="E771" s="239"/>
      <c r="F771" s="240"/>
      <c r="G771" s="239"/>
      <c r="H771" s="241"/>
      <c r="I771" s="21"/>
      <c r="L771" s="68" t="str">
        <f t="shared" si="105"/>
        <v/>
      </c>
      <c r="N771" s="71" t="str">
        <f>IF($L771="", "", IFERROR(INDEX('Intro &amp; Setup'!$J$23:$J$32, MATCH($L771, 'Intro &amp; Setup'!$B$23:$B$32, 0)), ""))</f>
        <v/>
      </c>
      <c r="O771" s="71" t="str">
        <f>IF($L771="", "", IFERROR(INDEX('Intro &amp; Setup'!$N$23:$N$32, MATCH($L771, 'Intro &amp; Setup'!$B$23:$B$32, 0)), ""))</f>
        <v/>
      </c>
      <c r="Q771" s="63" t="str">
        <f>IF($H771="", "", SUM($H$11:$H771))</f>
        <v/>
      </c>
      <c r="R771" s="28" t="str">
        <f>IF($L771="", "", SUMIF($L$11:$L771, $L771, $H$11:$H771))</f>
        <v/>
      </c>
      <c r="S771" s="27" t="str">
        <f>IF('Intro &amp; Setup'!$BM$13='Intro &amp; Setup'!$BM$12, $R771, $Q771)</f>
        <v/>
      </c>
      <c r="T771" s="28" t="str">
        <f t="shared" si="99"/>
        <v/>
      </c>
      <c r="U771" s="8" t="str">
        <f t="shared" si="100"/>
        <v/>
      </c>
      <c r="V771" s="28" t="str">
        <f>IF($T771="", "", $T771-SUM($V$11:$V770))</f>
        <v/>
      </c>
      <c r="W771" s="28" t="str">
        <f>IF($U771="", "", $U771-SUM($W$11:$W770))</f>
        <v/>
      </c>
      <c r="X771" s="28" t="str">
        <f t="shared" si="101"/>
        <v/>
      </c>
      <c r="Y771" s="34" t="str">
        <f t="shared" si="106"/>
        <v/>
      </c>
      <c r="Z771" s="35" t="str">
        <f t="shared" si="107"/>
        <v/>
      </c>
      <c r="AA771" s="36" t="str">
        <f t="shared" si="102"/>
        <v/>
      </c>
      <c r="AC771" s="41" t="str">
        <f>IF($B771="", "", IF(OR($B771&lt;'Intro &amp; Setup'!$BM$3, $B771&gt;'Intro &amp; Setup'!$BM$5), "X", ""))</f>
        <v/>
      </c>
      <c r="AE771" s="41" t="str">
        <f t="shared" si="103"/>
        <v/>
      </c>
      <c r="AG771" s="41" t="str">
        <f>IF($F771="", "", IF(COUNTIF('Intro &amp; Setup'!$T$17:$T$26, $F771)=0, "X", ""))</f>
        <v/>
      </c>
      <c r="AI771" s="41" t="str">
        <f t="shared" si="104"/>
        <v/>
      </c>
    </row>
    <row r="772" spans="1:35" x14ac:dyDescent="0.25">
      <c r="A772" s="21"/>
      <c r="B772" s="238"/>
      <c r="C772" s="239"/>
      <c r="D772" s="239"/>
      <c r="E772" s="239"/>
      <c r="F772" s="240"/>
      <c r="G772" s="239"/>
      <c r="H772" s="241"/>
      <c r="I772" s="21"/>
      <c r="L772" s="68" t="str">
        <f t="shared" si="105"/>
        <v/>
      </c>
      <c r="N772" s="71" t="str">
        <f>IF($L772="", "", IFERROR(INDEX('Intro &amp; Setup'!$J$23:$J$32, MATCH($L772, 'Intro &amp; Setup'!$B$23:$B$32, 0)), ""))</f>
        <v/>
      </c>
      <c r="O772" s="71" t="str">
        <f>IF($L772="", "", IFERROR(INDEX('Intro &amp; Setup'!$N$23:$N$32, MATCH($L772, 'Intro &amp; Setup'!$B$23:$B$32, 0)), ""))</f>
        <v/>
      </c>
      <c r="Q772" s="63" t="str">
        <f>IF($H772="", "", SUM($H$11:$H772))</f>
        <v/>
      </c>
      <c r="R772" s="28" t="str">
        <f>IF($L772="", "", SUMIF($L$11:$L772, $L772, $H$11:$H772))</f>
        <v/>
      </c>
      <c r="S772" s="27" t="str">
        <f>IF('Intro &amp; Setup'!$BM$13='Intro &amp; Setup'!$BM$12, $R772, $Q772)</f>
        <v/>
      </c>
      <c r="T772" s="28" t="str">
        <f t="shared" si="99"/>
        <v/>
      </c>
      <c r="U772" s="8" t="str">
        <f t="shared" si="100"/>
        <v/>
      </c>
      <c r="V772" s="28" t="str">
        <f>IF($T772="", "", $T772-SUM($V$11:$V771))</f>
        <v/>
      </c>
      <c r="W772" s="28" t="str">
        <f>IF($U772="", "", $U772-SUM($W$11:$W771))</f>
        <v/>
      </c>
      <c r="X772" s="28" t="str">
        <f t="shared" si="101"/>
        <v/>
      </c>
      <c r="Y772" s="34" t="str">
        <f t="shared" si="106"/>
        <v/>
      </c>
      <c r="Z772" s="35" t="str">
        <f t="shared" si="107"/>
        <v/>
      </c>
      <c r="AA772" s="36" t="str">
        <f t="shared" si="102"/>
        <v/>
      </c>
      <c r="AC772" s="41" t="str">
        <f>IF($B772="", "", IF(OR($B772&lt;'Intro &amp; Setup'!$BM$3, $B772&gt;'Intro &amp; Setup'!$BM$5), "X", ""))</f>
        <v/>
      </c>
      <c r="AE772" s="41" t="str">
        <f t="shared" si="103"/>
        <v/>
      </c>
      <c r="AG772" s="41" t="str">
        <f>IF($F772="", "", IF(COUNTIF('Intro &amp; Setup'!$T$17:$T$26, $F772)=0, "X", ""))</f>
        <v/>
      </c>
      <c r="AI772" s="41" t="str">
        <f t="shared" si="104"/>
        <v/>
      </c>
    </row>
    <row r="773" spans="1:35" x14ac:dyDescent="0.25">
      <c r="A773" s="21"/>
      <c r="B773" s="238"/>
      <c r="C773" s="239"/>
      <c r="D773" s="239"/>
      <c r="E773" s="239"/>
      <c r="F773" s="240"/>
      <c r="G773" s="239"/>
      <c r="H773" s="241"/>
      <c r="I773" s="21"/>
      <c r="L773" s="68" t="str">
        <f t="shared" si="105"/>
        <v/>
      </c>
      <c r="N773" s="71" t="str">
        <f>IF($L773="", "", IFERROR(INDEX('Intro &amp; Setup'!$J$23:$J$32, MATCH($L773, 'Intro &amp; Setup'!$B$23:$B$32, 0)), ""))</f>
        <v/>
      </c>
      <c r="O773" s="71" t="str">
        <f>IF($L773="", "", IFERROR(INDEX('Intro &amp; Setup'!$N$23:$N$32, MATCH($L773, 'Intro &amp; Setup'!$B$23:$B$32, 0)), ""))</f>
        <v/>
      </c>
      <c r="Q773" s="63" t="str">
        <f>IF($H773="", "", SUM($H$11:$H773))</f>
        <v/>
      </c>
      <c r="R773" s="28" t="str">
        <f>IF($L773="", "", SUMIF($L$11:$L773, $L773, $H$11:$H773))</f>
        <v/>
      </c>
      <c r="S773" s="27" t="str">
        <f>IF('Intro &amp; Setup'!$BM$13='Intro &amp; Setup'!$BM$12, $R773, $Q773)</f>
        <v/>
      </c>
      <c r="T773" s="28" t="str">
        <f t="shared" si="99"/>
        <v/>
      </c>
      <c r="U773" s="8" t="str">
        <f t="shared" si="100"/>
        <v/>
      </c>
      <c r="V773" s="28" t="str">
        <f>IF($T773="", "", $T773-SUM($V$11:$V772))</f>
        <v/>
      </c>
      <c r="W773" s="28" t="str">
        <f>IF($U773="", "", $U773-SUM($W$11:$W772))</f>
        <v/>
      </c>
      <c r="X773" s="28" t="str">
        <f t="shared" si="101"/>
        <v/>
      </c>
      <c r="Y773" s="34" t="str">
        <f t="shared" si="106"/>
        <v/>
      </c>
      <c r="Z773" s="35" t="str">
        <f t="shared" si="107"/>
        <v/>
      </c>
      <c r="AA773" s="36" t="str">
        <f t="shared" si="102"/>
        <v/>
      </c>
      <c r="AC773" s="41" t="str">
        <f>IF($B773="", "", IF(OR($B773&lt;'Intro &amp; Setup'!$BM$3, $B773&gt;'Intro &amp; Setup'!$BM$5), "X", ""))</f>
        <v/>
      </c>
      <c r="AE773" s="41" t="str">
        <f t="shared" si="103"/>
        <v/>
      </c>
      <c r="AG773" s="41" t="str">
        <f>IF($F773="", "", IF(COUNTIF('Intro &amp; Setup'!$T$17:$T$26, $F773)=0, "X", ""))</f>
        <v/>
      </c>
      <c r="AI773" s="41" t="str">
        <f t="shared" si="104"/>
        <v/>
      </c>
    </row>
    <row r="774" spans="1:35" x14ac:dyDescent="0.25">
      <c r="A774" s="21"/>
      <c r="B774" s="238"/>
      <c r="C774" s="239"/>
      <c r="D774" s="239"/>
      <c r="E774" s="239"/>
      <c r="F774" s="240"/>
      <c r="G774" s="239"/>
      <c r="H774" s="241"/>
      <c r="I774" s="21"/>
      <c r="L774" s="68" t="str">
        <f t="shared" si="105"/>
        <v/>
      </c>
      <c r="N774" s="71" t="str">
        <f>IF($L774="", "", IFERROR(INDEX('Intro &amp; Setup'!$J$23:$J$32, MATCH($L774, 'Intro &amp; Setup'!$B$23:$B$32, 0)), ""))</f>
        <v/>
      </c>
      <c r="O774" s="71" t="str">
        <f>IF($L774="", "", IFERROR(INDEX('Intro &amp; Setup'!$N$23:$N$32, MATCH($L774, 'Intro &amp; Setup'!$B$23:$B$32, 0)), ""))</f>
        <v/>
      </c>
      <c r="Q774" s="63" t="str">
        <f>IF($H774="", "", SUM($H$11:$H774))</f>
        <v/>
      </c>
      <c r="R774" s="28" t="str">
        <f>IF($L774="", "", SUMIF($L$11:$L774, $L774, $H$11:$H774))</f>
        <v/>
      </c>
      <c r="S774" s="27" t="str">
        <f>IF('Intro &amp; Setup'!$BM$13='Intro &amp; Setup'!$BM$12, $R774, $Q774)</f>
        <v/>
      </c>
      <c r="T774" s="28" t="str">
        <f t="shared" si="99"/>
        <v/>
      </c>
      <c r="U774" s="8" t="str">
        <f t="shared" si="100"/>
        <v/>
      </c>
      <c r="V774" s="28" t="str">
        <f>IF($T774="", "", $T774-SUM($V$11:$V773))</f>
        <v/>
      </c>
      <c r="W774" s="28" t="str">
        <f>IF($U774="", "", $U774-SUM($W$11:$W773))</f>
        <v/>
      </c>
      <c r="X774" s="28" t="str">
        <f t="shared" si="101"/>
        <v/>
      </c>
      <c r="Y774" s="34" t="str">
        <f t="shared" si="106"/>
        <v/>
      </c>
      <c r="Z774" s="35" t="str">
        <f t="shared" si="107"/>
        <v/>
      </c>
      <c r="AA774" s="36" t="str">
        <f t="shared" si="102"/>
        <v/>
      </c>
      <c r="AC774" s="41" t="str">
        <f>IF($B774="", "", IF(OR($B774&lt;'Intro &amp; Setup'!$BM$3, $B774&gt;'Intro &amp; Setup'!$BM$5), "X", ""))</f>
        <v/>
      </c>
      <c r="AE774" s="41" t="str">
        <f t="shared" si="103"/>
        <v/>
      </c>
      <c r="AG774" s="41" t="str">
        <f>IF($F774="", "", IF(COUNTIF('Intro &amp; Setup'!$T$17:$T$26, $F774)=0, "X", ""))</f>
        <v/>
      </c>
      <c r="AI774" s="41" t="str">
        <f t="shared" si="104"/>
        <v/>
      </c>
    </row>
    <row r="775" spans="1:35" x14ac:dyDescent="0.25">
      <c r="A775" s="21"/>
      <c r="B775" s="238"/>
      <c r="C775" s="239"/>
      <c r="D775" s="239"/>
      <c r="E775" s="239"/>
      <c r="F775" s="240"/>
      <c r="G775" s="239"/>
      <c r="H775" s="241"/>
      <c r="I775" s="21"/>
      <c r="L775" s="68" t="str">
        <f t="shared" si="105"/>
        <v/>
      </c>
      <c r="N775" s="71" t="str">
        <f>IF($L775="", "", IFERROR(INDEX('Intro &amp; Setup'!$J$23:$J$32, MATCH($L775, 'Intro &amp; Setup'!$B$23:$B$32, 0)), ""))</f>
        <v/>
      </c>
      <c r="O775" s="71" t="str">
        <f>IF($L775="", "", IFERROR(INDEX('Intro &amp; Setup'!$N$23:$N$32, MATCH($L775, 'Intro &amp; Setup'!$B$23:$B$32, 0)), ""))</f>
        <v/>
      </c>
      <c r="Q775" s="63" t="str">
        <f>IF($H775="", "", SUM($H$11:$H775))</f>
        <v/>
      </c>
      <c r="R775" s="28" t="str">
        <f>IF($L775="", "", SUMIF($L$11:$L775, $L775, $H$11:$H775))</f>
        <v/>
      </c>
      <c r="S775" s="27" t="str">
        <f>IF('Intro &amp; Setup'!$BM$13='Intro &amp; Setup'!$BM$12, $R775, $Q775)</f>
        <v/>
      </c>
      <c r="T775" s="28" t="str">
        <f t="shared" si="99"/>
        <v/>
      </c>
      <c r="U775" s="8" t="str">
        <f t="shared" si="100"/>
        <v/>
      </c>
      <c r="V775" s="28" t="str">
        <f>IF($T775="", "", $T775-SUM($V$11:$V774))</f>
        <v/>
      </c>
      <c r="W775" s="28" t="str">
        <f>IF($U775="", "", $U775-SUM($W$11:$W774))</f>
        <v/>
      </c>
      <c r="X775" s="28" t="str">
        <f t="shared" si="101"/>
        <v/>
      </c>
      <c r="Y775" s="34" t="str">
        <f t="shared" si="106"/>
        <v/>
      </c>
      <c r="Z775" s="35" t="str">
        <f t="shared" si="107"/>
        <v/>
      </c>
      <c r="AA775" s="36" t="str">
        <f t="shared" si="102"/>
        <v/>
      </c>
      <c r="AC775" s="41" t="str">
        <f>IF($B775="", "", IF(OR($B775&lt;'Intro &amp; Setup'!$BM$3, $B775&gt;'Intro &amp; Setup'!$BM$5), "X", ""))</f>
        <v/>
      </c>
      <c r="AE775" s="41" t="str">
        <f t="shared" si="103"/>
        <v/>
      </c>
      <c r="AG775" s="41" t="str">
        <f>IF($F775="", "", IF(COUNTIF('Intro &amp; Setup'!$T$17:$T$26, $F775)=0, "X", ""))</f>
        <v/>
      </c>
      <c r="AI775" s="41" t="str">
        <f t="shared" si="104"/>
        <v/>
      </c>
    </row>
    <row r="776" spans="1:35" x14ac:dyDescent="0.25">
      <c r="A776" s="21"/>
      <c r="B776" s="238"/>
      <c r="C776" s="239"/>
      <c r="D776" s="239"/>
      <c r="E776" s="239"/>
      <c r="F776" s="240"/>
      <c r="G776" s="239"/>
      <c r="H776" s="241"/>
      <c r="I776" s="21"/>
      <c r="L776" s="68" t="str">
        <f t="shared" si="105"/>
        <v/>
      </c>
      <c r="N776" s="71" t="str">
        <f>IF($L776="", "", IFERROR(INDEX('Intro &amp; Setup'!$J$23:$J$32, MATCH($L776, 'Intro &amp; Setup'!$B$23:$B$32, 0)), ""))</f>
        <v/>
      </c>
      <c r="O776" s="71" t="str">
        <f>IF($L776="", "", IFERROR(INDEX('Intro &amp; Setup'!$N$23:$N$32, MATCH($L776, 'Intro &amp; Setup'!$B$23:$B$32, 0)), ""))</f>
        <v/>
      </c>
      <c r="Q776" s="63" t="str">
        <f>IF($H776="", "", SUM($H$11:$H776))</f>
        <v/>
      </c>
      <c r="R776" s="28" t="str">
        <f>IF($L776="", "", SUMIF($L$11:$L776, $L776, $H$11:$H776))</f>
        <v/>
      </c>
      <c r="S776" s="27" t="str">
        <f>IF('Intro &amp; Setup'!$BM$13='Intro &amp; Setup'!$BM$12, $R776, $Q776)</f>
        <v/>
      </c>
      <c r="T776" s="28" t="str">
        <f t="shared" si="99"/>
        <v/>
      </c>
      <c r="U776" s="8" t="str">
        <f t="shared" si="100"/>
        <v/>
      </c>
      <c r="V776" s="28" t="str">
        <f>IF($T776="", "", $T776-SUM($V$11:$V775))</f>
        <v/>
      </c>
      <c r="W776" s="28" t="str">
        <f>IF($U776="", "", $U776-SUM($W$11:$W775))</f>
        <v/>
      </c>
      <c r="X776" s="28" t="str">
        <f t="shared" si="101"/>
        <v/>
      </c>
      <c r="Y776" s="34" t="str">
        <f t="shared" si="106"/>
        <v/>
      </c>
      <c r="Z776" s="35" t="str">
        <f t="shared" si="107"/>
        <v/>
      </c>
      <c r="AA776" s="36" t="str">
        <f t="shared" si="102"/>
        <v/>
      </c>
      <c r="AC776" s="41" t="str">
        <f>IF($B776="", "", IF(OR($B776&lt;'Intro &amp; Setup'!$BM$3, $B776&gt;'Intro &amp; Setup'!$BM$5), "X", ""))</f>
        <v/>
      </c>
      <c r="AE776" s="41" t="str">
        <f t="shared" si="103"/>
        <v/>
      </c>
      <c r="AG776" s="41" t="str">
        <f>IF($F776="", "", IF(COUNTIF('Intro &amp; Setup'!$T$17:$T$26, $F776)=0, "X", ""))</f>
        <v/>
      </c>
      <c r="AI776" s="41" t="str">
        <f t="shared" si="104"/>
        <v/>
      </c>
    </row>
    <row r="777" spans="1:35" x14ac:dyDescent="0.25">
      <c r="A777" s="21"/>
      <c r="B777" s="238"/>
      <c r="C777" s="239"/>
      <c r="D777" s="239"/>
      <c r="E777" s="239"/>
      <c r="F777" s="240"/>
      <c r="G777" s="239"/>
      <c r="H777" s="241"/>
      <c r="I777" s="21"/>
      <c r="L777" s="68" t="str">
        <f t="shared" si="105"/>
        <v/>
      </c>
      <c r="N777" s="71" t="str">
        <f>IF($L777="", "", IFERROR(INDEX('Intro &amp; Setup'!$J$23:$J$32, MATCH($L777, 'Intro &amp; Setup'!$B$23:$B$32, 0)), ""))</f>
        <v/>
      </c>
      <c r="O777" s="71" t="str">
        <f>IF($L777="", "", IFERROR(INDEX('Intro &amp; Setup'!$N$23:$N$32, MATCH($L777, 'Intro &amp; Setup'!$B$23:$B$32, 0)), ""))</f>
        <v/>
      </c>
      <c r="Q777" s="63" t="str">
        <f>IF($H777="", "", SUM($H$11:$H777))</f>
        <v/>
      </c>
      <c r="R777" s="28" t="str">
        <f>IF($L777="", "", SUMIF($L$11:$L777, $L777, $H$11:$H777))</f>
        <v/>
      </c>
      <c r="S777" s="27" t="str">
        <f>IF('Intro &amp; Setup'!$BM$13='Intro &amp; Setup'!$BM$12, $R777, $Q777)</f>
        <v/>
      </c>
      <c r="T777" s="28" t="str">
        <f t="shared" si="99"/>
        <v/>
      </c>
      <c r="U777" s="8" t="str">
        <f t="shared" si="100"/>
        <v/>
      </c>
      <c r="V777" s="28" t="str">
        <f>IF($T777="", "", $T777-SUM($V$11:$V776))</f>
        <v/>
      </c>
      <c r="W777" s="28" t="str">
        <f>IF($U777="", "", $U777-SUM($W$11:$W776))</f>
        <v/>
      </c>
      <c r="X777" s="28" t="str">
        <f t="shared" si="101"/>
        <v/>
      </c>
      <c r="Y777" s="34" t="str">
        <f t="shared" si="106"/>
        <v/>
      </c>
      <c r="Z777" s="35" t="str">
        <f t="shared" si="107"/>
        <v/>
      </c>
      <c r="AA777" s="36" t="str">
        <f t="shared" si="102"/>
        <v/>
      </c>
      <c r="AC777" s="41" t="str">
        <f>IF($B777="", "", IF(OR($B777&lt;'Intro &amp; Setup'!$BM$3, $B777&gt;'Intro &amp; Setup'!$BM$5), "X", ""))</f>
        <v/>
      </c>
      <c r="AE777" s="41" t="str">
        <f t="shared" si="103"/>
        <v/>
      </c>
      <c r="AG777" s="41" t="str">
        <f>IF($F777="", "", IF(COUNTIF('Intro &amp; Setup'!$T$17:$T$26, $F777)=0, "X", ""))</f>
        <v/>
      </c>
      <c r="AI777" s="41" t="str">
        <f t="shared" si="104"/>
        <v/>
      </c>
    </row>
    <row r="778" spans="1:35" x14ac:dyDescent="0.25">
      <c r="A778" s="21"/>
      <c r="B778" s="238"/>
      <c r="C778" s="239"/>
      <c r="D778" s="239"/>
      <c r="E778" s="239"/>
      <c r="F778" s="240"/>
      <c r="G778" s="239"/>
      <c r="H778" s="241"/>
      <c r="I778" s="21"/>
      <c r="L778" s="68" t="str">
        <f t="shared" si="105"/>
        <v/>
      </c>
      <c r="N778" s="71" t="str">
        <f>IF($L778="", "", IFERROR(INDEX('Intro &amp; Setup'!$J$23:$J$32, MATCH($L778, 'Intro &amp; Setup'!$B$23:$B$32, 0)), ""))</f>
        <v/>
      </c>
      <c r="O778" s="71" t="str">
        <f>IF($L778="", "", IFERROR(INDEX('Intro &amp; Setup'!$N$23:$N$32, MATCH($L778, 'Intro &amp; Setup'!$B$23:$B$32, 0)), ""))</f>
        <v/>
      </c>
      <c r="Q778" s="63" t="str">
        <f>IF($H778="", "", SUM($H$11:$H778))</f>
        <v/>
      </c>
      <c r="R778" s="28" t="str">
        <f>IF($L778="", "", SUMIF($L$11:$L778, $L778, $H$11:$H778))</f>
        <v/>
      </c>
      <c r="S778" s="27" t="str">
        <f>IF('Intro &amp; Setup'!$BM$13='Intro &amp; Setup'!$BM$12, $R778, $Q778)</f>
        <v/>
      </c>
      <c r="T778" s="28" t="str">
        <f t="shared" si="99"/>
        <v/>
      </c>
      <c r="U778" s="8" t="str">
        <f t="shared" si="100"/>
        <v/>
      </c>
      <c r="V778" s="28" t="str">
        <f>IF($T778="", "", $T778-SUM($V$11:$V777))</f>
        <v/>
      </c>
      <c r="W778" s="28" t="str">
        <f>IF($U778="", "", $U778-SUM($W$11:$W777))</f>
        <v/>
      </c>
      <c r="X778" s="28" t="str">
        <f t="shared" si="101"/>
        <v/>
      </c>
      <c r="Y778" s="34" t="str">
        <f t="shared" si="106"/>
        <v/>
      </c>
      <c r="Z778" s="35" t="str">
        <f t="shared" si="107"/>
        <v/>
      </c>
      <c r="AA778" s="36" t="str">
        <f t="shared" si="102"/>
        <v/>
      </c>
      <c r="AC778" s="41" t="str">
        <f>IF($B778="", "", IF(OR($B778&lt;'Intro &amp; Setup'!$BM$3, $B778&gt;'Intro &amp; Setup'!$BM$5), "X", ""))</f>
        <v/>
      </c>
      <c r="AE778" s="41" t="str">
        <f t="shared" si="103"/>
        <v/>
      </c>
      <c r="AG778" s="41" t="str">
        <f>IF($F778="", "", IF(COUNTIF('Intro &amp; Setup'!$T$17:$T$26, $F778)=0, "X", ""))</f>
        <v/>
      </c>
      <c r="AI778" s="41" t="str">
        <f t="shared" si="104"/>
        <v/>
      </c>
    </row>
    <row r="779" spans="1:35" x14ac:dyDescent="0.25">
      <c r="A779" s="21"/>
      <c r="B779" s="238"/>
      <c r="C779" s="239"/>
      <c r="D779" s="239"/>
      <c r="E779" s="239"/>
      <c r="F779" s="240"/>
      <c r="G779" s="239"/>
      <c r="H779" s="241"/>
      <c r="I779" s="21"/>
      <c r="L779" s="68" t="str">
        <f t="shared" si="105"/>
        <v/>
      </c>
      <c r="N779" s="71" t="str">
        <f>IF($L779="", "", IFERROR(INDEX('Intro &amp; Setup'!$J$23:$J$32, MATCH($L779, 'Intro &amp; Setup'!$B$23:$B$32, 0)), ""))</f>
        <v/>
      </c>
      <c r="O779" s="71" t="str">
        <f>IF($L779="", "", IFERROR(INDEX('Intro &amp; Setup'!$N$23:$N$32, MATCH($L779, 'Intro &amp; Setup'!$B$23:$B$32, 0)), ""))</f>
        <v/>
      </c>
      <c r="Q779" s="63" t="str">
        <f>IF($H779="", "", SUM($H$11:$H779))</f>
        <v/>
      </c>
      <c r="R779" s="28" t="str">
        <f>IF($L779="", "", SUMIF($L$11:$L779, $L779, $H$11:$H779))</f>
        <v/>
      </c>
      <c r="S779" s="27" t="str">
        <f>IF('Intro &amp; Setup'!$BM$13='Intro &amp; Setup'!$BM$12, $R779, $Q779)</f>
        <v/>
      </c>
      <c r="T779" s="28" t="str">
        <f t="shared" ref="T779:T842" si="108">IF($S779="", "", IF($S779&lt;=$T$4, $S779, $T$4))</f>
        <v/>
      </c>
      <c r="U779" s="8" t="str">
        <f t="shared" ref="U779:U842" si="109">IF($S779="", "", IF($S779&lt;=$T$4, 0, $S779-$T$4))</f>
        <v/>
      </c>
      <c r="V779" s="28" t="str">
        <f>IF($T779="", "", $T779-SUM($V$11:$V778))</f>
        <v/>
      </c>
      <c r="W779" s="28" t="str">
        <f>IF($U779="", "", $U779-SUM($W$11:$W778))</f>
        <v/>
      </c>
      <c r="X779" s="28" t="str">
        <f t="shared" ref="X779:X842" si="110">IF($H779="", "", SUM($V779:$W779))</f>
        <v/>
      </c>
      <c r="Y779" s="34" t="str">
        <f t="shared" si="106"/>
        <v/>
      </c>
      <c r="Z779" s="35" t="str">
        <f t="shared" si="107"/>
        <v/>
      </c>
      <c r="AA779" s="36" t="str">
        <f t="shared" ref="AA779:AA842" si="111">IF($H779="", "", SUM($Y779:$Z779))</f>
        <v/>
      </c>
      <c r="AC779" s="41" t="str">
        <f>IF($B779="", "", IF(OR($B779&lt;'Intro &amp; Setup'!$BM$3, $B779&gt;'Intro &amp; Setup'!$BM$5), "X", ""))</f>
        <v/>
      </c>
      <c r="AE779" s="41" t="str">
        <f t="shared" ref="AE779:AE842" si="112">IF(B779="", "", TEXT(B779, "mmm yyyy"))</f>
        <v/>
      </c>
      <c r="AG779" s="41" t="str">
        <f>IF($F779="", "", IF(COUNTIF('Intro &amp; Setup'!$T$17:$T$26, $F779)=0, "X", ""))</f>
        <v/>
      </c>
      <c r="AI779" s="41" t="str">
        <f t="shared" ref="AI779:AI842" si="113">IF($B779="", "", IF(AND(NOT($AE779=""), $F779=""), _xlfn.CONCAT($AE779, " - ", $AI$9), _xlfn.CONCAT($AE779, " - ", $F779)))</f>
        <v/>
      </c>
    </row>
    <row r="780" spans="1:35" x14ac:dyDescent="0.25">
      <c r="A780" s="21"/>
      <c r="B780" s="238"/>
      <c r="C780" s="239"/>
      <c r="D780" s="239"/>
      <c r="E780" s="239"/>
      <c r="F780" s="240"/>
      <c r="G780" s="239"/>
      <c r="H780" s="241"/>
      <c r="I780" s="21"/>
      <c r="L780" s="68" t="str">
        <f t="shared" ref="L780:L843" si="114">IF($H780="", "", IF($E780="", IF($E$3="", "", $E$3), $E780))</f>
        <v/>
      </c>
      <c r="N780" s="71" t="str">
        <f>IF($L780="", "", IFERROR(INDEX('Intro &amp; Setup'!$J$23:$J$32, MATCH($L780, 'Intro &amp; Setup'!$B$23:$B$32, 0)), ""))</f>
        <v/>
      </c>
      <c r="O780" s="71" t="str">
        <f>IF($L780="", "", IFERROR(INDEX('Intro &amp; Setup'!$N$23:$N$32, MATCH($L780, 'Intro &amp; Setup'!$B$23:$B$32, 0)), ""))</f>
        <v/>
      </c>
      <c r="Q780" s="63" t="str">
        <f>IF($H780="", "", SUM($H$11:$H780))</f>
        <v/>
      </c>
      <c r="R780" s="28" t="str">
        <f>IF($L780="", "", SUMIF($L$11:$L780, $L780, $H$11:$H780))</f>
        <v/>
      </c>
      <c r="S780" s="27" t="str">
        <f>IF('Intro &amp; Setup'!$BM$13='Intro &amp; Setup'!$BM$12, $R780, $Q780)</f>
        <v/>
      </c>
      <c r="T780" s="28" t="str">
        <f t="shared" si="108"/>
        <v/>
      </c>
      <c r="U780" s="8" t="str">
        <f t="shared" si="109"/>
        <v/>
      </c>
      <c r="V780" s="28" t="str">
        <f>IF($T780="", "", $T780-SUM($V$11:$V779))</f>
        <v/>
      </c>
      <c r="W780" s="28" t="str">
        <f>IF($U780="", "", $U780-SUM($W$11:$W779))</f>
        <v/>
      </c>
      <c r="X780" s="28" t="str">
        <f t="shared" si="110"/>
        <v/>
      </c>
      <c r="Y780" s="34" t="str">
        <f t="shared" ref="Y780:Y843" si="115">IF($H780="", "", $V780*$N780)</f>
        <v/>
      </c>
      <c r="Z780" s="35" t="str">
        <f t="shared" ref="Z780:Z843" si="116">IF($H780="", "", $W780*$O780)</f>
        <v/>
      </c>
      <c r="AA780" s="36" t="str">
        <f t="shared" si="111"/>
        <v/>
      </c>
      <c r="AC780" s="41" t="str">
        <f>IF($B780="", "", IF(OR($B780&lt;'Intro &amp; Setup'!$BM$3, $B780&gt;'Intro &amp; Setup'!$BM$5), "X", ""))</f>
        <v/>
      </c>
      <c r="AE780" s="41" t="str">
        <f t="shared" si="112"/>
        <v/>
      </c>
      <c r="AG780" s="41" t="str">
        <f>IF($F780="", "", IF(COUNTIF('Intro &amp; Setup'!$T$17:$T$26, $F780)=0, "X", ""))</f>
        <v/>
      </c>
      <c r="AI780" s="41" t="str">
        <f t="shared" si="113"/>
        <v/>
      </c>
    </row>
    <row r="781" spans="1:35" x14ac:dyDescent="0.25">
      <c r="A781" s="21"/>
      <c r="B781" s="238"/>
      <c r="C781" s="239"/>
      <c r="D781" s="239"/>
      <c r="E781" s="239"/>
      <c r="F781" s="240"/>
      <c r="G781" s="239"/>
      <c r="H781" s="241"/>
      <c r="I781" s="21"/>
      <c r="L781" s="68" t="str">
        <f t="shared" si="114"/>
        <v/>
      </c>
      <c r="N781" s="71" t="str">
        <f>IF($L781="", "", IFERROR(INDEX('Intro &amp; Setup'!$J$23:$J$32, MATCH($L781, 'Intro &amp; Setup'!$B$23:$B$32, 0)), ""))</f>
        <v/>
      </c>
      <c r="O781" s="71" t="str">
        <f>IF($L781="", "", IFERROR(INDEX('Intro &amp; Setup'!$N$23:$N$32, MATCH($L781, 'Intro &amp; Setup'!$B$23:$B$32, 0)), ""))</f>
        <v/>
      </c>
      <c r="Q781" s="63" t="str">
        <f>IF($H781="", "", SUM($H$11:$H781))</f>
        <v/>
      </c>
      <c r="R781" s="28" t="str">
        <f>IF($L781="", "", SUMIF($L$11:$L781, $L781, $H$11:$H781))</f>
        <v/>
      </c>
      <c r="S781" s="27" t="str">
        <f>IF('Intro &amp; Setup'!$BM$13='Intro &amp; Setup'!$BM$12, $R781, $Q781)</f>
        <v/>
      </c>
      <c r="T781" s="28" t="str">
        <f t="shared" si="108"/>
        <v/>
      </c>
      <c r="U781" s="8" t="str">
        <f t="shared" si="109"/>
        <v/>
      </c>
      <c r="V781" s="28" t="str">
        <f>IF($T781="", "", $T781-SUM($V$11:$V780))</f>
        <v/>
      </c>
      <c r="W781" s="28" t="str">
        <f>IF($U781="", "", $U781-SUM($W$11:$W780))</f>
        <v/>
      </c>
      <c r="X781" s="28" t="str">
        <f t="shared" si="110"/>
        <v/>
      </c>
      <c r="Y781" s="34" t="str">
        <f t="shared" si="115"/>
        <v/>
      </c>
      <c r="Z781" s="35" t="str">
        <f t="shared" si="116"/>
        <v/>
      </c>
      <c r="AA781" s="36" t="str">
        <f t="shared" si="111"/>
        <v/>
      </c>
      <c r="AC781" s="41" t="str">
        <f>IF($B781="", "", IF(OR($B781&lt;'Intro &amp; Setup'!$BM$3, $B781&gt;'Intro &amp; Setup'!$BM$5), "X", ""))</f>
        <v/>
      </c>
      <c r="AE781" s="41" t="str">
        <f t="shared" si="112"/>
        <v/>
      </c>
      <c r="AG781" s="41" t="str">
        <f>IF($F781="", "", IF(COUNTIF('Intro &amp; Setup'!$T$17:$T$26, $F781)=0, "X", ""))</f>
        <v/>
      </c>
      <c r="AI781" s="41" t="str">
        <f t="shared" si="113"/>
        <v/>
      </c>
    </row>
    <row r="782" spans="1:35" x14ac:dyDescent="0.25">
      <c r="A782" s="21"/>
      <c r="B782" s="238"/>
      <c r="C782" s="239"/>
      <c r="D782" s="239"/>
      <c r="E782" s="239"/>
      <c r="F782" s="240"/>
      <c r="G782" s="239"/>
      <c r="H782" s="241"/>
      <c r="I782" s="21"/>
      <c r="L782" s="68" t="str">
        <f t="shared" si="114"/>
        <v/>
      </c>
      <c r="N782" s="71" t="str">
        <f>IF($L782="", "", IFERROR(INDEX('Intro &amp; Setup'!$J$23:$J$32, MATCH($L782, 'Intro &amp; Setup'!$B$23:$B$32, 0)), ""))</f>
        <v/>
      </c>
      <c r="O782" s="71" t="str">
        <f>IF($L782="", "", IFERROR(INDEX('Intro &amp; Setup'!$N$23:$N$32, MATCH($L782, 'Intro &amp; Setup'!$B$23:$B$32, 0)), ""))</f>
        <v/>
      </c>
      <c r="Q782" s="63" t="str">
        <f>IF($H782="", "", SUM($H$11:$H782))</f>
        <v/>
      </c>
      <c r="R782" s="28" t="str">
        <f>IF($L782="", "", SUMIF($L$11:$L782, $L782, $H$11:$H782))</f>
        <v/>
      </c>
      <c r="S782" s="27" t="str">
        <f>IF('Intro &amp; Setup'!$BM$13='Intro &amp; Setup'!$BM$12, $R782, $Q782)</f>
        <v/>
      </c>
      <c r="T782" s="28" t="str">
        <f t="shared" si="108"/>
        <v/>
      </c>
      <c r="U782" s="8" t="str">
        <f t="shared" si="109"/>
        <v/>
      </c>
      <c r="V782" s="28" t="str">
        <f>IF($T782="", "", $T782-SUM($V$11:$V781))</f>
        <v/>
      </c>
      <c r="W782" s="28" t="str">
        <f>IF($U782="", "", $U782-SUM($W$11:$W781))</f>
        <v/>
      </c>
      <c r="X782" s="28" t="str">
        <f t="shared" si="110"/>
        <v/>
      </c>
      <c r="Y782" s="34" t="str">
        <f t="shared" si="115"/>
        <v/>
      </c>
      <c r="Z782" s="35" t="str">
        <f t="shared" si="116"/>
        <v/>
      </c>
      <c r="AA782" s="36" t="str">
        <f t="shared" si="111"/>
        <v/>
      </c>
      <c r="AC782" s="41" t="str">
        <f>IF($B782="", "", IF(OR($B782&lt;'Intro &amp; Setup'!$BM$3, $B782&gt;'Intro &amp; Setup'!$BM$5), "X", ""))</f>
        <v/>
      </c>
      <c r="AE782" s="41" t="str">
        <f t="shared" si="112"/>
        <v/>
      </c>
      <c r="AG782" s="41" t="str">
        <f>IF($F782="", "", IF(COUNTIF('Intro &amp; Setup'!$T$17:$T$26, $F782)=0, "X", ""))</f>
        <v/>
      </c>
      <c r="AI782" s="41" t="str">
        <f t="shared" si="113"/>
        <v/>
      </c>
    </row>
    <row r="783" spans="1:35" x14ac:dyDescent="0.25">
      <c r="A783" s="21"/>
      <c r="B783" s="238"/>
      <c r="C783" s="239"/>
      <c r="D783" s="239"/>
      <c r="E783" s="239"/>
      <c r="F783" s="240"/>
      <c r="G783" s="239"/>
      <c r="H783" s="241"/>
      <c r="I783" s="21"/>
      <c r="L783" s="68" t="str">
        <f t="shared" si="114"/>
        <v/>
      </c>
      <c r="N783" s="71" t="str">
        <f>IF($L783="", "", IFERROR(INDEX('Intro &amp; Setup'!$J$23:$J$32, MATCH($L783, 'Intro &amp; Setup'!$B$23:$B$32, 0)), ""))</f>
        <v/>
      </c>
      <c r="O783" s="71" t="str">
        <f>IF($L783="", "", IFERROR(INDEX('Intro &amp; Setup'!$N$23:$N$32, MATCH($L783, 'Intro &amp; Setup'!$B$23:$B$32, 0)), ""))</f>
        <v/>
      </c>
      <c r="Q783" s="63" t="str">
        <f>IF($H783="", "", SUM($H$11:$H783))</f>
        <v/>
      </c>
      <c r="R783" s="28" t="str">
        <f>IF($L783="", "", SUMIF($L$11:$L783, $L783, $H$11:$H783))</f>
        <v/>
      </c>
      <c r="S783" s="27" t="str">
        <f>IF('Intro &amp; Setup'!$BM$13='Intro &amp; Setup'!$BM$12, $R783, $Q783)</f>
        <v/>
      </c>
      <c r="T783" s="28" t="str">
        <f t="shared" si="108"/>
        <v/>
      </c>
      <c r="U783" s="8" t="str">
        <f t="shared" si="109"/>
        <v/>
      </c>
      <c r="V783" s="28" t="str">
        <f>IF($T783="", "", $T783-SUM($V$11:$V782))</f>
        <v/>
      </c>
      <c r="W783" s="28" t="str">
        <f>IF($U783="", "", $U783-SUM($W$11:$W782))</f>
        <v/>
      </c>
      <c r="X783" s="28" t="str">
        <f t="shared" si="110"/>
        <v/>
      </c>
      <c r="Y783" s="34" t="str">
        <f t="shared" si="115"/>
        <v/>
      </c>
      <c r="Z783" s="35" t="str">
        <f t="shared" si="116"/>
        <v/>
      </c>
      <c r="AA783" s="36" t="str">
        <f t="shared" si="111"/>
        <v/>
      </c>
      <c r="AC783" s="41" t="str">
        <f>IF($B783="", "", IF(OR($B783&lt;'Intro &amp; Setup'!$BM$3, $B783&gt;'Intro &amp; Setup'!$BM$5), "X", ""))</f>
        <v/>
      </c>
      <c r="AE783" s="41" t="str">
        <f t="shared" si="112"/>
        <v/>
      </c>
      <c r="AG783" s="41" t="str">
        <f>IF($F783="", "", IF(COUNTIF('Intro &amp; Setup'!$T$17:$T$26, $F783)=0, "X", ""))</f>
        <v/>
      </c>
      <c r="AI783" s="41" t="str">
        <f t="shared" si="113"/>
        <v/>
      </c>
    </row>
    <row r="784" spans="1:35" x14ac:dyDescent="0.25">
      <c r="A784" s="21"/>
      <c r="B784" s="238"/>
      <c r="C784" s="239"/>
      <c r="D784" s="239"/>
      <c r="E784" s="239"/>
      <c r="F784" s="240"/>
      <c r="G784" s="239"/>
      <c r="H784" s="241"/>
      <c r="I784" s="21"/>
      <c r="L784" s="68" t="str">
        <f t="shared" si="114"/>
        <v/>
      </c>
      <c r="N784" s="71" t="str">
        <f>IF($L784="", "", IFERROR(INDEX('Intro &amp; Setup'!$J$23:$J$32, MATCH($L784, 'Intro &amp; Setup'!$B$23:$B$32, 0)), ""))</f>
        <v/>
      </c>
      <c r="O784" s="71" t="str">
        <f>IF($L784="", "", IFERROR(INDEX('Intro &amp; Setup'!$N$23:$N$32, MATCH($L784, 'Intro &amp; Setup'!$B$23:$B$32, 0)), ""))</f>
        <v/>
      </c>
      <c r="Q784" s="63" t="str">
        <f>IF($H784="", "", SUM($H$11:$H784))</f>
        <v/>
      </c>
      <c r="R784" s="28" t="str">
        <f>IF($L784="", "", SUMIF($L$11:$L784, $L784, $H$11:$H784))</f>
        <v/>
      </c>
      <c r="S784" s="27" t="str">
        <f>IF('Intro &amp; Setup'!$BM$13='Intro &amp; Setup'!$BM$12, $R784, $Q784)</f>
        <v/>
      </c>
      <c r="T784" s="28" t="str">
        <f t="shared" si="108"/>
        <v/>
      </c>
      <c r="U784" s="8" t="str">
        <f t="shared" si="109"/>
        <v/>
      </c>
      <c r="V784" s="28" t="str">
        <f>IF($T784="", "", $T784-SUM($V$11:$V783))</f>
        <v/>
      </c>
      <c r="W784" s="28" t="str">
        <f>IF($U784="", "", $U784-SUM($W$11:$W783))</f>
        <v/>
      </c>
      <c r="X784" s="28" t="str">
        <f t="shared" si="110"/>
        <v/>
      </c>
      <c r="Y784" s="34" t="str">
        <f t="shared" si="115"/>
        <v/>
      </c>
      <c r="Z784" s="35" t="str">
        <f t="shared" si="116"/>
        <v/>
      </c>
      <c r="AA784" s="36" t="str">
        <f t="shared" si="111"/>
        <v/>
      </c>
      <c r="AC784" s="41" t="str">
        <f>IF($B784="", "", IF(OR($B784&lt;'Intro &amp; Setup'!$BM$3, $B784&gt;'Intro &amp; Setup'!$BM$5), "X", ""))</f>
        <v/>
      </c>
      <c r="AE784" s="41" t="str">
        <f t="shared" si="112"/>
        <v/>
      </c>
      <c r="AG784" s="41" t="str">
        <f>IF($F784="", "", IF(COUNTIF('Intro &amp; Setup'!$T$17:$T$26, $F784)=0, "X", ""))</f>
        <v/>
      </c>
      <c r="AI784" s="41" t="str">
        <f t="shared" si="113"/>
        <v/>
      </c>
    </row>
    <row r="785" spans="1:35" x14ac:dyDescent="0.25">
      <c r="A785" s="21"/>
      <c r="B785" s="238"/>
      <c r="C785" s="239"/>
      <c r="D785" s="239"/>
      <c r="E785" s="239"/>
      <c r="F785" s="240"/>
      <c r="G785" s="239"/>
      <c r="H785" s="241"/>
      <c r="I785" s="21"/>
      <c r="L785" s="68" t="str">
        <f t="shared" si="114"/>
        <v/>
      </c>
      <c r="N785" s="71" t="str">
        <f>IF($L785="", "", IFERROR(INDEX('Intro &amp; Setup'!$J$23:$J$32, MATCH($L785, 'Intro &amp; Setup'!$B$23:$B$32, 0)), ""))</f>
        <v/>
      </c>
      <c r="O785" s="71" t="str">
        <f>IF($L785="", "", IFERROR(INDEX('Intro &amp; Setup'!$N$23:$N$32, MATCH($L785, 'Intro &amp; Setup'!$B$23:$B$32, 0)), ""))</f>
        <v/>
      </c>
      <c r="Q785" s="63" t="str">
        <f>IF($H785="", "", SUM($H$11:$H785))</f>
        <v/>
      </c>
      <c r="R785" s="28" t="str">
        <f>IF($L785="", "", SUMIF($L$11:$L785, $L785, $H$11:$H785))</f>
        <v/>
      </c>
      <c r="S785" s="27" t="str">
        <f>IF('Intro &amp; Setup'!$BM$13='Intro &amp; Setup'!$BM$12, $R785, $Q785)</f>
        <v/>
      </c>
      <c r="T785" s="28" t="str">
        <f t="shared" si="108"/>
        <v/>
      </c>
      <c r="U785" s="8" t="str">
        <f t="shared" si="109"/>
        <v/>
      </c>
      <c r="V785" s="28" t="str">
        <f>IF($T785="", "", $T785-SUM($V$11:$V784))</f>
        <v/>
      </c>
      <c r="W785" s="28" t="str">
        <f>IF($U785="", "", $U785-SUM($W$11:$W784))</f>
        <v/>
      </c>
      <c r="X785" s="28" t="str">
        <f t="shared" si="110"/>
        <v/>
      </c>
      <c r="Y785" s="34" t="str">
        <f t="shared" si="115"/>
        <v/>
      </c>
      <c r="Z785" s="35" t="str">
        <f t="shared" si="116"/>
        <v/>
      </c>
      <c r="AA785" s="36" t="str">
        <f t="shared" si="111"/>
        <v/>
      </c>
      <c r="AC785" s="41" t="str">
        <f>IF($B785="", "", IF(OR($B785&lt;'Intro &amp; Setup'!$BM$3, $B785&gt;'Intro &amp; Setup'!$BM$5), "X", ""))</f>
        <v/>
      </c>
      <c r="AE785" s="41" t="str">
        <f t="shared" si="112"/>
        <v/>
      </c>
      <c r="AG785" s="41" t="str">
        <f>IF($F785="", "", IF(COUNTIF('Intro &amp; Setup'!$T$17:$T$26, $F785)=0, "X", ""))</f>
        <v/>
      </c>
      <c r="AI785" s="41" t="str">
        <f t="shared" si="113"/>
        <v/>
      </c>
    </row>
    <row r="786" spans="1:35" x14ac:dyDescent="0.25">
      <c r="A786" s="21"/>
      <c r="B786" s="238"/>
      <c r="C786" s="239"/>
      <c r="D786" s="239"/>
      <c r="E786" s="239"/>
      <c r="F786" s="240"/>
      <c r="G786" s="239"/>
      <c r="H786" s="241"/>
      <c r="I786" s="21"/>
      <c r="L786" s="68" t="str">
        <f t="shared" si="114"/>
        <v/>
      </c>
      <c r="N786" s="71" t="str">
        <f>IF($L786="", "", IFERROR(INDEX('Intro &amp; Setup'!$J$23:$J$32, MATCH($L786, 'Intro &amp; Setup'!$B$23:$B$32, 0)), ""))</f>
        <v/>
      </c>
      <c r="O786" s="71" t="str">
        <f>IF($L786="", "", IFERROR(INDEX('Intro &amp; Setup'!$N$23:$N$32, MATCH($L786, 'Intro &amp; Setup'!$B$23:$B$32, 0)), ""))</f>
        <v/>
      </c>
      <c r="Q786" s="63" t="str">
        <f>IF($H786="", "", SUM($H$11:$H786))</f>
        <v/>
      </c>
      <c r="R786" s="28" t="str">
        <f>IF($L786="", "", SUMIF($L$11:$L786, $L786, $H$11:$H786))</f>
        <v/>
      </c>
      <c r="S786" s="27" t="str">
        <f>IF('Intro &amp; Setup'!$BM$13='Intro &amp; Setup'!$BM$12, $R786, $Q786)</f>
        <v/>
      </c>
      <c r="T786" s="28" t="str">
        <f t="shared" si="108"/>
        <v/>
      </c>
      <c r="U786" s="8" t="str">
        <f t="shared" si="109"/>
        <v/>
      </c>
      <c r="V786" s="28" t="str">
        <f>IF($T786="", "", $T786-SUM($V$11:$V785))</f>
        <v/>
      </c>
      <c r="W786" s="28" t="str">
        <f>IF($U786="", "", $U786-SUM($W$11:$W785))</f>
        <v/>
      </c>
      <c r="X786" s="28" t="str">
        <f t="shared" si="110"/>
        <v/>
      </c>
      <c r="Y786" s="34" t="str">
        <f t="shared" si="115"/>
        <v/>
      </c>
      <c r="Z786" s="35" t="str">
        <f t="shared" si="116"/>
        <v/>
      </c>
      <c r="AA786" s="36" t="str">
        <f t="shared" si="111"/>
        <v/>
      </c>
      <c r="AC786" s="41" t="str">
        <f>IF($B786="", "", IF(OR($B786&lt;'Intro &amp; Setup'!$BM$3, $B786&gt;'Intro &amp; Setup'!$BM$5), "X", ""))</f>
        <v/>
      </c>
      <c r="AE786" s="41" t="str">
        <f t="shared" si="112"/>
        <v/>
      </c>
      <c r="AG786" s="41" t="str">
        <f>IF($F786="", "", IF(COUNTIF('Intro &amp; Setup'!$T$17:$T$26, $F786)=0, "X", ""))</f>
        <v/>
      </c>
      <c r="AI786" s="41" t="str">
        <f t="shared" si="113"/>
        <v/>
      </c>
    </row>
    <row r="787" spans="1:35" x14ac:dyDescent="0.25">
      <c r="A787" s="21"/>
      <c r="B787" s="238"/>
      <c r="C787" s="239"/>
      <c r="D787" s="239"/>
      <c r="E787" s="239"/>
      <c r="F787" s="240"/>
      <c r="G787" s="239"/>
      <c r="H787" s="241"/>
      <c r="I787" s="21"/>
      <c r="L787" s="68" t="str">
        <f t="shared" si="114"/>
        <v/>
      </c>
      <c r="N787" s="71" t="str">
        <f>IF($L787="", "", IFERROR(INDEX('Intro &amp; Setup'!$J$23:$J$32, MATCH($L787, 'Intro &amp; Setup'!$B$23:$B$32, 0)), ""))</f>
        <v/>
      </c>
      <c r="O787" s="71" t="str">
        <f>IF($L787="", "", IFERROR(INDEX('Intro &amp; Setup'!$N$23:$N$32, MATCH($L787, 'Intro &amp; Setup'!$B$23:$B$32, 0)), ""))</f>
        <v/>
      </c>
      <c r="Q787" s="63" t="str">
        <f>IF($H787="", "", SUM($H$11:$H787))</f>
        <v/>
      </c>
      <c r="R787" s="28" t="str">
        <f>IF($L787="", "", SUMIF($L$11:$L787, $L787, $H$11:$H787))</f>
        <v/>
      </c>
      <c r="S787" s="27" t="str">
        <f>IF('Intro &amp; Setup'!$BM$13='Intro &amp; Setup'!$BM$12, $R787, $Q787)</f>
        <v/>
      </c>
      <c r="T787" s="28" t="str">
        <f t="shared" si="108"/>
        <v/>
      </c>
      <c r="U787" s="8" t="str">
        <f t="shared" si="109"/>
        <v/>
      </c>
      <c r="V787" s="28" t="str">
        <f>IF($T787="", "", $T787-SUM($V$11:$V786))</f>
        <v/>
      </c>
      <c r="W787" s="28" t="str">
        <f>IF($U787="", "", $U787-SUM($W$11:$W786))</f>
        <v/>
      </c>
      <c r="X787" s="28" t="str">
        <f t="shared" si="110"/>
        <v/>
      </c>
      <c r="Y787" s="34" t="str">
        <f t="shared" si="115"/>
        <v/>
      </c>
      <c r="Z787" s="35" t="str">
        <f t="shared" si="116"/>
        <v/>
      </c>
      <c r="AA787" s="36" t="str">
        <f t="shared" si="111"/>
        <v/>
      </c>
      <c r="AC787" s="41" t="str">
        <f>IF($B787="", "", IF(OR($B787&lt;'Intro &amp; Setup'!$BM$3, $B787&gt;'Intro &amp; Setup'!$BM$5), "X", ""))</f>
        <v/>
      </c>
      <c r="AE787" s="41" t="str">
        <f t="shared" si="112"/>
        <v/>
      </c>
      <c r="AG787" s="41" t="str">
        <f>IF($F787="", "", IF(COUNTIF('Intro &amp; Setup'!$T$17:$T$26, $F787)=0, "X", ""))</f>
        <v/>
      </c>
      <c r="AI787" s="41" t="str">
        <f t="shared" si="113"/>
        <v/>
      </c>
    </row>
    <row r="788" spans="1:35" x14ac:dyDescent="0.25">
      <c r="A788" s="21"/>
      <c r="B788" s="238"/>
      <c r="C788" s="239"/>
      <c r="D788" s="239"/>
      <c r="E788" s="239"/>
      <c r="F788" s="240"/>
      <c r="G788" s="239"/>
      <c r="H788" s="241"/>
      <c r="I788" s="21"/>
      <c r="L788" s="68" t="str">
        <f t="shared" si="114"/>
        <v/>
      </c>
      <c r="N788" s="71" t="str">
        <f>IF($L788="", "", IFERROR(INDEX('Intro &amp; Setup'!$J$23:$J$32, MATCH($L788, 'Intro &amp; Setup'!$B$23:$B$32, 0)), ""))</f>
        <v/>
      </c>
      <c r="O788" s="71" t="str">
        <f>IF($L788="", "", IFERROR(INDEX('Intro &amp; Setup'!$N$23:$N$32, MATCH($L788, 'Intro &amp; Setup'!$B$23:$B$32, 0)), ""))</f>
        <v/>
      </c>
      <c r="Q788" s="63" t="str">
        <f>IF($H788="", "", SUM($H$11:$H788))</f>
        <v/>
      </c>
      <c r="R788" s="28" t="str">
        <f>IF($L788="", "", SUMIF($L$11:$L788, $L788, $H$11:$H788))</f>
        <v/>
      </c>
      <c r="S788" s="27" t="str">
        <f>IF('Intro &amp; Setup'!$BM$13='Intro &amp; Setup'!$BM$12, $R788, $Q788)</f>
        <v/>
      </c>
      <c r="T788" s="28" t="str">
        <f t="shared" si="108"/>
        <v/>
      </c>
      <c r="U788" s="8" t="str">
        <f t="shared" si="109"/>
        <v/>
      </c>
      <c r="V788" s="28" t="str">
        <f>IF($T788="", "", $T788-SUM($V$11:$V787))</f>
        <v/>
      </c>
      <c r="W788" s="28" t="str">
        <f>IF($U788="", "", $U788-SUM($W$11:$W787))</f>
        <v/>
      </c>
      <c r="X788" s="28" t="str">
        <f t="shared" si="110"/>
        <v/>
      </c>
      <c r="Y788" s="34" t="str">
        <f t="shared" si="115"/>
        <v/>
      </c>
      <c r="Z788" s="35" t="str">
        <f t="shared" si="116"/>
        <v/>
      </c>
      <c r="AA788" s="36" t="str">
        <f t="shared" si="111"/>
        <v/>
      </c>
      <c r="AC788" s="41" t="str">
        <f>IF($B788="", "", IF(OR($B788&lt;'Intro &amp; Setup'!$BM$3, $B788&gt;'Intro &amp; Setup'!$BM$5), "X", ""))</f>
        <v/>
      </c>
      <c r="AE788" s="41" t="str">
        <f t="shared" si="112"/>
        <v/>
      </c>
      <c r="AG788" s="41" t="str">
        <f>IF($F788="", "", IF(COUNTIF('Intro &amp; Setup'!$T$17:$T$26, $F788)=0, "X", ""))</f>
        <v/>
      </c>
      <c r="AI788" s="41" t="str">
        <f t="shared" si="113"/>
        <v/>
      </c>
    </row>
    <row r="789" spans="1:35" x14ac:dyDescent="0.25">
      <c r="A789" s="21"/>
      <c r="B789" s="238"/>
      <c r="C789" s="239"/>
      <c r="D789" s="239"/>
      <c r="E789" s="239"/>
      <c r="F789" s="240"/>
      <c r="G789" s="239"/>
      <c r="H789" s="241"/>
      <c r="I789" s="21"/>
      <c r="L789" s="68" t="str">
        <f t="shared" si="114"/>
        <v/>
      </c>
      <c r="N789" s="71" t="str">
        <f>IF($L789="", "", IFERROR(INDEX('Intro &amp; Setup'!$J$23:$J$32, MATCH($L789, 'Intro &amp; Setup'!$B$23:$B$32, 0)), ""))</f>
        <v/>
      </c>
      <c r="O789" s="71" t="str">
        <f>IF($L789="", "", IFERROR(INDEX('Intro &amp; Setup'!$N$23:$N$32, MATCH($L789, 'Intro &amp; Setup'!$B$23:$B$32, 0)), ""))</f>
        <v/>
      </c>
      <c r="Q789" s="63" t="str">
        <f>IF($H789="", "", SUM($H$11:$H789))</f>
        <v/>
      </c>
      <c r="R789" s="28" t="str">
        <f>IF($L789="", "", SUMIF($L$11:$L789, $L789, $H$11:$H789))</f>
        <v/>
      </c>
      <c r="S789" s="27" t="str">
        <f>IF('Intro &amp; Setup'!$BM$13='Intro &amp; Setup'!$BM$12, $R789, $Q789)</f>
        <v/>
      </c>
      <c r="T789" s="28" t="str">
        <f t="shared" si="108"/>
        <v/>
      </c>
      <c r="U789" s="8" t="str">
        <f t="shared" si="109"/>
        <v/>
      </c>
      <c r="V789" s="28" t="str">
        <f>IF($T789="", "", $T789-SUM($V$11:$V788))</f>
        <v/>
      </c>
      <c r="W789" s="28" t="str">
        <f>IF($U789="", "", $U789-SUM($W$11:$W788))</f>
        <v/>
      </c>
      <c r="X789" s="28" t="str">
        <f t="shared" si="110"/>
        <v/>
      </c>
      <c r="Y789" s="34" t="str">
        <f t="shared" si="115"/>
        <v/>
      </c>
      <c r="Z789" s="35" t="str">
        <f t="shared" si="116"/>
        <v/>
      </c>
      <c r="AA789" s="36" t="str">
        <f t="shared" si="111"/>
        <v/>
      </c>
      <c r="AC789" s="41" t="str">
        <f>IF($B789="", "", IF(OR($B789&lt;'Intro &amp; Setup'!$BM$3, $B789&gt;'Intro &amp; Setup'!$BM$5), "X", ""))</f>
        <v/>
      </c>
      <c r="AE789" s="41" t="str">
        <f t="shared" si="112"/>
        <v/>
      </c>
      <c r="AG789" s="41" t="str">
        <f>IF($F789="", "", IF(COUNTIF('Intro &amp; Setup'!$T$17:$T$26, $F789)=0, "X", ""))</f>
        <v/>
      </c>
      <c r="AI789" s="41" t="str">
        <f t="shared" si="113"/>
        <v/>
      </c>
    </row>
    <row r="790" spans="1:35" x14ac:dyDescent="0.25">
      <c r="A790" s="21"/>
      <c r="B790" s="238"/>
      <c r="C790" s="239"/>
      <c r="D790" s="239"/>
      <c r="E790" s="239"/>
      <c r="F790" s="240"/>
      <c r="G790" s="239"/>
      <c r="H790" s="241"/>
      <c r="I790" s="21"/>
      <c r="L790" s="68" t="str">
        <f t="shared" si="114"/>
        <v/>
      </c>
      <c r="N790" s="71" t="str">
        <f>IF($L790="", "", IFERROR(INDEX('Intro &amp; Setup'!$J$23:$J$32, MATCH($L790, 'Intro &amp; Setup'!$B$23:$B$32, 0)), ""))</f>
        <v/>
      </c>
      <c r="O790" s="71" t="str">
        <f>IF($L790="", "", IFERROR(INDEX('Intro &amp; Setup'!$N$23:$N$32, MATCH($L790, 'Intro &amp; Setup'!$B$23:$B$32, 0)), ""))</f>
        <v/>
      </c>
      <c r="Q790" s="63" t="str">
        <f>IF($H790="", "", SUM($H$11:$H790))</f>
        <v/>
      </c>
      <c r="R790" s="28" t="str">
        <f>IF($L790="", "", SUMIF($L$11:$L790, $L790, $H$11:$H790))</f>
        <v/>
      </c>
      <c r="S790" s="27" t="str">
        <f>IF('Intro &amp; Setup'!$BM$13='Intro &amp; Setup'!$BM$12, $R790, $Q790)</f>
        <v/>
      </c>
      <c r="T790" s="28" t="str">
        <f t="shared" si="108"/>
        <v/>
      </c>
      <c r="U790" s="8" t="str">
        <f t="shared" si="109"/>
        <v/>
      </c>
      <c r="V790" s="28" t="str">
        <f>IF($T790="", "", $T790-SUM($V$11:$V789))</f>
        <v/>
      </c>
      <c r="W790" s="28" t="str">
        <f>IF($U790="", "", $U790-SUM($W$11:$W789))</f>
        <v/>
      </c>
      <c r="X790" s="28" t="str">
        <f t="shared" si="110"/>
        <v/>
      </c>
      <c r="Y790" s="34" t="str">
        <f t="shared" si="115"/>
        <v/>
      </c>
      <c r="Z790" s="35" t="str">
        <f t="shared" si="116"/>
        <v/>
      </c>
      <c r="AA790" s="36" t="str">
        <f t="shared" si="111"/>
        <v/>
      </c>
      <c r="AC790" s="41" t="str">
        <f>IF($B790="", "", IF(OR($B790&lt;'Intro &amp; Setup'!$BM$3, $B790&gt;'Intro &amp; Setup'!$BM$5), "X", ""))</f>
        <v/>
      </c>
      <c r="AE790" s="41" t="str">
        <f t="shared" si="112"/>
        <v/>
      </c>
      <c r="AG790" s="41" t="str">
        <f>IF($F790="", "", IF(COUNTIF('Intro &amp; Setup'!$T$17:$T$26, $F790)=0, "X", ""))</f>
        <v/>
      </c>
      <c r="AI790" s="41" t="str">
        <f t="shared" si="113"/>
        <v/>
      </c>
    </row>
    <row r="791" spans="1:35" x14ac:dyDescent="0.25">
      <c r="A791" s="21"/>
      <c r="B791" s="238"/>
      <c r="C791" s="239"/>
      <c r="D791" s="239"/>
      <c r="E791" s="239"/>
      <c r="F791" s="240"/>
      <c r="G791" s="239"/>
      <c r="H791" s="241"/>
      <c r="I791" s="21"/>
      <c r="L791" s="68" t="str">
        <f t="shared" si="114"/>
        <v/>
      </c>
      <c r="N791" s="71" t="str">
        <f>IF($L791="", "", IFERROR(INDEX('Intro &amp; Setup'!$J$23:$J$32, MATCH($L791, 'Intro &amp; Setup'!$B$23:$B$32, 0)), ""))</f>
        <v/>
      </c>
      <c r="O791" s="71" t="str">
        <f>IF($L791="", "", IFERROR(INDEX('Intro &amp; Setup'!$N$23:$N$32, MATCH($L791, 'Intro &amp; Setup'!$B$23:$B$32, 0)), ""))</f>
        <v/>
      </c>
      <c r="Q791" s="63" t="str">
        <f>IF($H791="", "", SUM($H$11:$H791))</f>
        <v/>
      </c>
      <c r="R791" s="28" t="str">
        <f>IF($L791="", "", SUMIF($L$11:$L791, $L791, $H$11:$H791))</f>
        <v/>
      </c>
      <c r="S791" s="27" t="str">
        <f>IF('Intro &amp; Setup'!$BM$13='Intro &amp; Setup'!$BM$12, $R791, $Q791)</f>
        <v/>
      </c>
      <c r="T791" s="28" t="str">
        <f t="shared" si="108"/>
        <v/>
      </c>
      <c r="U791" s="8" t="str">
        <f t="shared" si="109"/>
        <v/>
      </c>
      <c r="V791" s="28" t="str">
        <f>IF($T791="", "", $T791-SUM($V$11:$V790))</f>
        <v/>
      </c>
      <c r="W791" s="28" t="str">
        <f>IF($U791="", "", $U791-SUM($W$11:$W790))</f>
        <v/>
      </c>
      <c r="X791" s="28" t="str">
        <f t="shared" si="110"/>
        <v/>
      </c>
      <c r="Y791" s="34" t="str">
        <f t="shared" si="115"/>
        <v/>
      </c>
      <c r="Z791" s="35" t="str">
        <f t="shared" si="116"/>
        <v/>
      </c>
      <c r="AA791" s="36" t="str">
        <f t="shared" si="111"/>
        <v/>
      </c>
      <c r="AC791" s="41" t="str">
        <f>IF($B791="", "", IF(OR($B791&lt;'Intro &amp; Setup'!$BM$3, $B791&gt;'Intro &amp; Setup'!$BM$5), "X", ""))</f>
        <v/>
      </c>
      <c r="AE791" s="41" t="str">
        <f t="shared" si="112"/>
        <v/>
      </c>
      <c r="AG791" s="41" t="str">
        <f>IF($F791="", "", IF(COUNTIF('Intro &amp; Setup'!$T$17:$T$26, $F791)=0, "X", ""))</f>
        <v/>
      </c>
      <c r="AI791" s="41" t="str">
        <f t="shared" si="113"/>
        <v/>
      </c>
    </row>
    <row r="792" spans="1:35" x14ac:dyDescent="0.25">
      <c r="A792" s="21"/>
      <c r="B792" s="238"/>
      <c r="C792" s="239"/>
      <c r="D792" s="239"/>
      <c r="E792" s="239"/>
      <c r="F792" s="240"/>
      <c r="G792" s="239"/>
      <c r="H792" s="241"/>
      <c r="I792" s="21"/>
      <c r="L792" s="68" t="str">
        <f t="shared" si="114"/>
        <v/>
      </c>
      <c r="N792" s="71" t="str">
        <f>IF($L792="", "", IFERROR(INDEX('Intro &amp; Setup'!$J$23:$J$32, MATCH($L792, 'Intro &amp; Setup'!$B$23:$B$32, 0)), ""))</f>
        <v/>
      </c>
      <c r="O792" s="71" t="str">
        <f>IF($L792="", "", IFERROR(INDEX('Intro &amp; Setup'!$N$23:$N$32, MATCH($L792, 'Intro &amp; Setup'!$B$23:$B$32, 0)), ""))</f>
        <v/>
      </c>
      <c r="Q792" s="63" t="str">
        <f>IF($H792="", "", SUM($H$11:$H792))</f>
        <v/>
      </c>
      <c r="R792" s="28" t="str">
        <f>IF($L792="", "", SUMIF($L$11:$L792, $L792, $H$11:$H792))</f>
        <v/>
      </c>
      <c r="S792" s="27" t="str">
        <f>IF('Intro &amp; Setup'!$BM$13='Intro &amp; Setup'!$BM$12, $R792, $Q792)</f>
        <v/>
      </c>
      <c r="T792" s="28" t="str">
        <f t="shared" si="108"/>
        <v/>
      </c>
      <c r="U792" s="8" t="str">
        <f t="shared" si="109"/>
        <v/>
      </c>
      <c r="V792" s="28" t="str">
        <f>IF($T792="", "", $T792-SUM($V$11:$V791))</f>
        <v/>
      </c>
      <c r="W792" s="28" t="str">
        <f>IF($U792="", "", $U792-SUM($W$11:$W791))</f>
        <v/>
      </c>
      <c r="X792" s="28" t="str">
        <f t="shared" si="110"/>
        <v/>
      </c>
      <c r="Y792" s="34" t="str">
        <f t="shared" si="115"/>
        <v/>
      </c>
      <c r="Z792" s="35" t="str">
        <f t="shared" si="116"/>
        <v/>
      </c>
      <c r="AA792" s="36" t="str">
        <f t="shared" si="111"/>
        <v/>
      </c>
      <c r="AC792" s="41" t="str">
        <f>IF($B792="", "", IF(OR($B792&lt;'Intro &amp; Setup'!$BM$3, $B792&gt;'Intro &amp; Setup'!$BM$5), "X", ""))</f>
        <v/>
      </c>
      <c r="AE792" s="41" t="str">
        <f t="shared" si="112"/>
        <v/>
      </c>
      <c r="AG792" s="41" t="str">
        <f>IF($F792="", "", IF(COUNTIF('Intro &amp; Setup'!$T$17:$T$26, $F792)=0, "X", ""))</f>
        <v/>
      </c>
      <c r="AI792" s="41" t="str">
        <f t="shared" si="113"/>
        <v/>
      </c>
    </row>
    <row r="793" spans="1:35" x14ac:dyDescent="0.25">
      <c r="A793" s="21"/>
      <c r="B793" s="238"/>
      <c r="C793" s="239"/>
      <c r="D793" s="239"/>
      <c r="E793" s="239"/>
      <c r="F793" s="240"/>
      <c r="G793" s="239"/>
      <c r="H793" s="241"/>
      <c r="I793" s="21"/>
      <c r="L793" s="68" t="str">
        <f t="shared" si="114"/>
        <v/>
      </c>
      <c r="N793" s="71" t="str">
        <f>IF($L793="", "", IFERROR(INDEX('Intro &amp; Setup'!$J$23:$J$32, MATCH($L793, 'Intro &amp; Setup'!$B$23:$B$32, 0)), ""))</f>
        <v/>
      </c>
      <c r="O793" s="71" t="str">
        <f>IF($L793="", "", IFERROR(INDEX('Intro &amp; Setup'!$N$23:$N$32, MATCH($L793, 'Intro &amp; Setup'!$B$23:$B$32, 0)), ""))</f>
        <v/>
      </c>
      <c r="Q793" s="63" t="str">
        <f>IF($H793="", "", SUM($H$11:$H793))</f>
        <v/>
      </c>
      <c r="R793" s="28" t="str">
        <f>IF($L793="", "", SUMIF($L$11:$L793, $L793, $H$11:$H793))</f>
        <v/>
      </c>
      <c r="S793" s="27" t="str">
        <f>IF('Intro &amp; Setup'!$BM$13='Intro &amp; Setup'!$BM$12, $R793, $Q793)</f>
        <v/>
      </c>
      <c r="T793" s="28" t="str">
        <f t="shared" si="108"/>
        <v/>
      </c>
      <c r="U793" s="8" t="str">
        <f t="shared" si="109"/>
        <v/>
      </c>
      <c r="V793" s="28" t="str">
        <f>IF($T793="", "", $T793-SUM($V$11:$V792))</f>
        <v/>
      </c>
      <c r="W793" s="28" t="str">
        <f>IF($U793="", "", $U793-SUM($W$11:$W792))</f>
        <v/>
      </c>
      <c r="X793" s="28" t="str">
        <f t="shared" si="110"/>
        <v/>
      </c>
      <c r="Y793" s="34" t="str">
        <f t="shared" si="115"/>
        <v/>
      </c>
      <c r="Z793" s="35" t="str">
        <f t="shared" si="116"/>
        <v/>
      </c>
      <c r="AA793" s="36" t="str">
        <f t="shared" si="111"/>
        <v/>
      </c>
      <c r="AC793" s="41" t="str">
        <f>IF($B793="", "", IF(OR($B793&lt;'Intro &amp; Setup'!$BM$3, $B793&gt;'Intro &amp; Setup'!$BM$5), "X", ""))</f>
        <v/>
      </c>
      <c r="AE793" s="41" t="str">
        <f t="shared" si="112"/>
        <v/>
      </c>
      <c r="AG793" s="41" t="str">
        <f>IF($F793="", "", IF(COUNTIF('Intro &amp; Setup'!$T$17:$T$26, $F793)=0, "X", ""))</f>
        <v/>
      </c>
      <c r="AI793" s="41" t="str">
        <f t="shared" si="113"/>
        <v/>
      </c>
    </row>
    <row r="794" spans="1:35" x14ac:dyDescent="0.25">
      <c r="A794" s="21"/>
      <c r="B794" s="238"/>
      <c r="C794" s="239"/>
      <c r="D794" s="239"/>
      <c r="E794" s="239"/>
      <c r="F794" s="240"/>
      <c r="G794" s="239"/>
      <c r="H794" s="241"/>
      <c r="I794" s="21"/>
      <c r="L794" s="68" t="str">
        <f t="shared" si="114"/>
        <v/>
      </c>
      <c r="N794" s="71" t="str">
        <f>IF($L794="", "", IFERROR(INDEX('Intro &amp; Setup'!$J$23:$J$32, MATCH($L794, 'Intro &amp; Setup'!$B$23:$B$32, 0)), ""))</f>
        <v/>
      </c>
      <c r="O794" s="71" t="str">
        <f>IF($L794="", "", IFERROR(INDEX('Intro &amp; Setup'!$N$23:$N$32, MATCH($L794, 'Intro &amp; Setup'!$B$23:$B$32, 0)), ""))</f>
        <v/>
      </c>
      <c r="Q794" s="63" t="str">
        <f>IF($H794="", "", SUM($H$11:$H794))</f>
        <v/>
      </c>
      <c r="R794" s="28" t="str">
        <f>IF($L794="", "", SUMIF($L$11:$L794, $L794, $H$11:$H794))</f>
        <v/>
      </c>
      <c r="S794" s="27" t="str">
        <f>IF('Intro &amp; Setup'!$BM$13='Intro &amp; Setup'!$BM$12, $R794, $Q794)</f>
        <v/>
      </c>
      <c r="T794" s="28" t="str">
        <f t="shared" si="108"/>
        <v/>
      </c>
      <c r="U794" s="8" t="str">
        <f t="shared" si="109"/>
        <v/>
      </c>
      <c r="V794" s="28" t="str">
        <f>IF($T794="", "", $T794-SUM($V$11:$V793))</f>
        <v/>
      </c>
      <c r="W794" s="28" t="str">
        <f>IF($U794="", "", $U794-SUM($W$11:$W793))</f>
        <v/>
      </c>
      <c r="X794" s="28" t="str">
        <f t="shared" si="110"/>
        <v/>
      </c>
      <c r="Y794" s="34" t="str">
        <f t="shared" si="115"/>
        <v/>
      </c>
      <c r="Z794" s="35" t="str">
        <f t="shared" si="116"/>
        <v/>
      </c>
      <c r="AA794" s="36" t="str">
        <f t="shared" si="111"/>
        <v/>
      </c>
      <c r="AC794" s="41" t="str">
        <f>IF($B794="", "", IF(OR($B794&lt;'Intro &amp; Setup'!$BM$3, $B794&gt;'Intro &amp; Setup'!$BM$5), "X", ""))</f>
        <v/>
      </c>
      <c r="AE794" s="41" t="str">
        <f t="shared" si="112"/>
        <v/>
      </c>
      <c r="AG794" s="41" t="str">
        <f>IF($F794="", "", IF(COUNTIF('Intro &amp; Setup'!$T$17:$T$26, $F794)=0, "X", ""))</f>
        <v/>
      </c>
      <c r="AI794" s="41" t="str">
        <f t="shared" si="113"/>
        <v/>
      </c>
    </row>
    <row r="795" spans="1:35" x14ac:dyDescent="0.25">
      <c r="A795" s="21"/>
      <c r="B795" s="238"/>
      <c r="C795" s="239"/>
      <c r="D795" s="239"/>
      <c r="E795" s="239"/>
      <c r="F795" s="240"/>
      <c r="G795" s="239"/>
      <c r="H795" s="241"/>
      <c r="I795" s="21"/>
      <c r="L795" s="68" t="str">
        <f t="shared" si="114"/>
        <v/>
      </c>
      <c r="N795" s="71" t="str">
        <f>IF($L795="", "", IFERROR(INDEX('Intro &amp; Setup'!$J$23:$J$32, MATCH($L795, 'Intro &amp; Setup'!$B$23:$B$32, 0)), ""))</f>
        <v/>
      </c>
      <c r="O795" s="71" t="str">
        <f>IF($L795="", "", IFERROR(INDEX('Intro &amp; Setup'!$N$23:$N$32, MATCH($L795, 'Intro &amp; Setup'!$B$23:$B$32, 0)), ""))</f>
        <v/>
      </c>
      <c r="Q795" s="63" t="str">
        <f>IF($H795="", "", SUM($H$11:$H795))</f>
        <v/>
      </c>
      <c r="R795" s="28" t="str">
        <f>IF($L795="", "", SUMIF($L$11:$L795, $L795, $H$11:$H795))</f>
        <v/>
      </c>
      <c r="S795" s="27" t="str">
        <f>IF('Intro &amp; Setup'!$BM$13='Intro &amp; Setup'!$BM$12, $R795, $Q795)</f>
        <v/>
      </c>
      <c r="T795" s="28" t="str">
        <f t="shared" si="108"/>
        <v/>
      </c>
      <c r="U795" s="8" t="str">
        <f t="shared" si="109"/>
        <v/>
      </c>
      <c r="V795" s="28" t="str">
        <f>IF($T795="", "", $T795-SUM($V$11:$V794))</f>
        <v/>
      </c>
      <c r="W795" s="28" t="str">
        <f>IF($U795="", "", $U795-SUM($W$11:$W794))</f>
        <v/>
      </c>
      <c r="X795" s="28" t="str">
        <f t="shared" si="110"/>
        <v/>
      </c>
      <c r="Y795" s="34" t="str">
        <f t="shared" si="115"/>
        <v/>
      </c>
      <c r="Z795" s="35" t="str">
        <f t="shared" si="116"/>
        <v/>
      </c>
      <c r="AA795" s="36" t="str">
        <f t="shared" si="111"/>
        <v/>
      </c>
      <c r="AC795" s="41" t="str">
        <f>IF($B795="", "", IF(OR($B795&lt;'Intro &amp; Setup'!$BM$3, $B795&gt;'Intro &amp; Setup'!$BM$5), "X", ""))</f>
        <v/>
      </c>
      <c r="AE795" s="41" t="str">
        <f t="shared" si="112"/>
        <v/>
      </c>
      <c r="AG795" s="41" t="str">
        <f>IF($F795="", "", IF(COUNTIF('Intro &amp; Setup'!$T$17:$T$26, $F795)=0, "X", ""))</f>
        <v/>
      </c>
      <c r="AI795" s="41" t="str">
        <f t="shared" si="113"/>
        <v/>
      </c>
    </row>
    <row r="796" spans="1:35" x14ac:dyDescent="0.25">
      <c r="A796" s="21"/>
      <c r="B796" s="238"/>
      <c r="C796" s="239"/>
      <c r="D796" s="239"/>
      <c r="E796" s="239"/>
      <c r="F796" s="240"/>
      <c r="G796" s="239"/>
      <c r="H796" s="241"/>
      <c r="I796" s="21"/>
      <c r="L796" s="68" t="str">
        <f t="shared" si="114"/>
        <v/>
      </c>
      <c r="N796" s="71" t="str">
        <f>IF($L796="", "", IFERROR(INDEX('Intro &amp; Setup'!$J$23:$J$32, MATCH($L796, 'Intro &amp; Setup'!$B$23:$B$32, 0)), ""))</f>
        <v/>
      </c>
      <c r="O796" s="71" t="str">
        <f>IF($L796="", "", IFERROR(INDEX('Intro &amp; Setup'!$N$23:$N$32, MATCH($L796, 'Intro &amp; Setup'!$B$23:$B$32, 0)), ""))</f>
        <v/>
      </c>
      <c r="Q796" s="63" t="str">
        <f>IF($H796="", "", SUM($H$11:$H796))</f>
        <v/>
      </c>
      <c r="R796" s="28" t="str">
        <f>IF($L796="", "", SUMIF($L$11:$L796, $L796, $H$11:$H796))</f>
        <v/>
      </c>
      <c r="S796" s="27" t="str">
        <f>IF('Intro &amp; Setup'!$BM$13='Intro &amp; Setup'!$BM$12, $R796, $Q796)</f>
        <v/>
      </c>
      <c r="T796" s="28" t="str">
        <f t="shared" si="108"/>
        <v/>
      </c>
      <c r="U796" s="8" t="str">
        <f t="shared" si="109"/>
        <v/>
      </c>
      <c r="V796" s="28" t="str">
        <f>IF($T796="", "", $T796-SUM($V$11:$V795))</f>
        <v/>
      </c>
      <c r="W796" s="28" t="str">
        <f>IF($U796="", "", $U796-SUM($W$11:$W795))</f>
        <v/>
      </c>
      <c r="X796" s="28" t="str">
        <f t="shared" si="110"/>
        <v/>
      </c>
      <c r="Y796" s="34" t="str">
        <f t="shared" si="115"/>
        <v/>
      </c>
      <c r="Z796" s="35" t="str">
        <f t="shared" si="116"/>
        <v/>
      </c>
      <c r="AA796" s="36" t="str">
        <f t="shared" si="111"/>
        <v/>
      </c>
      <c r="AC796" s="41" t="str">
        <f>IF($B796="", "", IF(OR($B796&lt;'Intro &amp; Setup'!$BM$3, $B796&gt;'Intro &amp; Setup'!$BM$5), "X", ""))</f>
        <v/>
      </c>
      <c r="AE796" s="41" t="str">
        <f t="shared" si="112"/>
        <v/>
      </c>
      <c r="AG796" s="41" t="str">
        <f>IF($F796="", "", IF(COUNTIF('Intro &amp; Setup'!$T$17:$T$26, $F796)=0, "X", ""))</f>
        <v/>
      </c>
      <c r="AI796" s="41" t="str">
        <f t="shared" si="113"/>
        <v/>
      </c>
    </row>
    <row r="797" spans="1:35" x14ac:dyDescent="0.25">
      <c r="A797" s="21"/>
      <c r="B797" s="238"/>
      <c r="C797" s="239"/>
      <c r="D797" s="239"/>
      <c r="E797" s="239"/>
      <c r="F797" s="240"/>
      <c r="G797" s="239"/>
      <c r="H797" s="241"/>
      <c r="I797" s="21"/>
      <c r="L797" s="68" t="str">
        <f t="shared" si="114"/>
        <v/>
      </c>
      <c r="N797" s="71" t="str">
        <f>IF($L797="", "", IFERROR(INDEX('Intro &amp; Setup'!$J$23:$J$32, MATCH($L797, 'Intro &amp; Setup'!$B$23:$B$32, 0)), ""))</f>
        <v/>
      </c>
      <c r="O797" s="71" t="str">
        <f>IF($L797="", "", IFERROR(INDEX('Intro &amp; Setup'!$N$23:$N$32, MATCH($L797, 'Intro &amp; Setup'!$B$23:$B$32, 0)), ""))</f>
        <v/>
      </c>
      <c r="Q797" s="63" t="str">
        <f>IF($H797="", "", SUM($H$11:$H797))</f>
        <v/>
      </c>
      <c r="R797" s="28" t="str">
        <f>IF($L797="", "", SUMIF($L$11:$L797, $L797, $H$11:$H797))</f>
        <v/>
      </c>
      <c r="S797" s="27" t="str">
        <f>IF('Intro &amp; Setup'!$BM$13='Intro &amp; Setup'!$BM$12, $R797, $Q797)</f>
        <v/>
      </c>
      <c r="T797" s="28" t="str">
        <f t="shared" si="108"/>
        <v/>
      </c>
      <c r="U797" s="8" t="str">
        <f t="shared" si="109"/>
        <v/>
      </c>
      <c r="V797" s="28" t="str">
        <f>IF($T797="", "", $T797-SUM($V$11:$V796))</f>
        <v/>
      </c>
      <c r="W797" s="28" t="str">
        <f>IF($U797="", "", $U797-SUM($W$11:$W796))</f>
        <v/>
      </c>
      <c r="X797" s="28" t="str">
        <f t="shared" si="110"/>
        <v/>
      </c>
      <c r="Y797" s="34" t="str">
        <f t="shared" si="115"/>
        <v/>
      </c>
      <c r="Z797" s="35" t="str">
        <f t="shared" si="116"/>
        <v/>
      </c>
      <c r="AA797" s="36" t="str">
        <f t="shared" si="111"/>
        <v/>
      </c>
      <c r="AC797" s="41" t="str">
        <f>IF($B797="", "", IF(OR($B797&lt;'Intro &amp; Setup'!$BM$3, $B797&gt;'Intro &amp; Setup'!$BM$5), "X", ""))</f>
        <v/>
      </c>
      <c r="AE797" s="41" t="str">
        <f t="shared" si="112"/>
        <v/>
      </c>
      <c r="AG797" s="41" t="str">
        <f>IF($F797="", "", IF(COUNTIF('Intro &amp; Setup'!$T$17:$T$26, $F797)=0, "X", ""))</f>
        <v/>
      </c>
      <c r="AI797" s="41" t="str">
        <f t="shared" si="113"/>
        <v/>
      </c>
    </row>
    <row r="798" spans="1:35" x14ac:dyDescent="0.25">
      <c r="A798" s="21"/>
      <c r="B798" s="238"/>
      <c r="C798" s="239"/>
      <c r="D798" s="239"/>
      <c r="E798" s="239"/>
      <c r="F798" s="240"/>
      <c r="G798" s="239"/>
      <c r="H798" s="241"/>
      <c r="I798" s="21"/>
      <c r="L798" s="68" t="str">
        <f t="shared" si="114"/>
        <v/>
      </c>
      <c r="N798" s="71" t="str">
        <f>IF($L798="", "", IFERROR(INDEX('Intro &amp; Setup'!$J$23:$J$32, MATCH($L798, 'Intro &amp; Setup'!$B$23:$B$32, 0)), ""))</f>
        <v/>
      </c>
      <c r="O798" s="71" t="str">
        <f>IF($L798="", "", IFERROR(INDEX('Intro &amp; Setup'!$N$23:$N$32, MATCH($L798, 'Intro &amp; Setup'!$B$23:$B$32, 0)), ""))</f>
        <v/>
      </c>
      <c r="Q798" s="63" t="str">
        <f>IF($H798="", "", SUM($H$11:$H798))</f>
        <v/>
      </c>
      <c r="R798" s="28" t="str">
        <f>IF($L798="", "", SUMIF($L$11:$L798, $L798, $H$11:$H798))</f>
        <v/>
      </c>
      <c r="S798" s="27" t="str">
        <f>IF('Intro &amp; Setup'!$BM$13='Intro &amp; Setup'!$BM$12, $R798, $Q798)</f>
        <v/>
      </c>
      <c r="T798" s="28" t="str">
        <f t="shared" si="108"/>
        <v/>
      </c>
      <c r="U798" s="8" t="str">
        <f t="shared" si="109"/>
        <v/>
      </c>
      <c r="V798" s="28" t="str">
        <f>IF($T798="", "", $T798-SUM($V$11:$V797))</f>
        <v/>
      </c>
      <c r="W798" s="28" t="str">
        <f>IF($U798="", "", $U798-SUM($W$11:$W797))</f>
        <v/>
      </c>
      <c r="X798" s="28" t="str">
        <f t="shared" si="110"/>
        <v/>
      </c>
      <c r="Y798" s="34" t="str">
        <f t="shared" si="115"/>
        <v/>
      </c>
      <c r="Z798" s="35" t="str">
        <f t="shared" si="116"/>
        <v/>
      </c>
      <c r="AA798" s="36" t="str">
        <f t="shared" si="111"/>
        <v/>
      </c>
      <c r="AC798" s="41" t="str">
        <f>IF($B798="", "", IF(OR($B798&lt;'Intro &amp; Setup'!$BM$3, $B798&gt;'Intro &amp; Setup'!$BM$5), "X", ""))</f>
        <v/>
      </c>
      <c r="AE798" s="41" t="str">
        <f t="shared" si="112"/>
        <v/>
      </c>
      <c r="AG798" s="41" t="str">
        <f>IF($F798="", "", IF(COUNTIF('Intro &amp; Setup'!$T$17:$T$26, $F798)=0, "X", ""))</f>
        <v/>
      </c>
      <c r="AI798" s="41" t="str">
        <f t="shared" si="113"/>
        <v/>
      </c>
    </row>
    <row r="799" spans="1:35" x14ac:dyDescent="0.25">
      <c r="A799" s="21"/>
      <c r="B799" s="238"/>
      <c r="C799" s="239"/>
      <c r="D799" s="239"/>
      <c r="E799" s="239"/>
      <c r="F799" s="240"/>
      <c r="G799" s="239"/>
      <c r="H799" s="241"/>
      <c r="I799" s="21"/>
      <c r="L799" s="68" t="str">
        <f t="shared" si="114"/>
        <v/>
      </c>
      <c r="N799" s="71" t="str">
        <f>IF($L799="", "", IFERROR(INDEX('Intro &amp; Setup'!$J$23:$J$32, MATCH($L799, 'Intro &amp; Setup'!$B$23:$B$32, 0)), ""))</f>
        <v/>
      </c>
      <c r="O799" s="71" t="str">
        <f>IF($L799="", "", IFERROR(INDEX('Intro &amp; Setup'!$N$23:$N$32, MATCH($L799, 'Intro &amp; Setup'!$B$23:$B$32, 0)), ""))</f>
        <v/>
      </c>
      <c r="Q799" s="63" t="str">
        <f>IF($H799="", "", SUM($H$11:$H799))</f>
        <v/>
      </c>
      <c r="R799" s="28" t="str">
        <f>IF($L799="", "", SUMIF($L$11:$L799, $L799, $H$11:$H799))</f>
        <v/>
      </c>
      <c r="S799" s="27" t="str">
        <f>IF('Intro &amp; Setup'!$BM$13='Intro &amp; Setup'!$BM$12, $R799, $Q799)</f>
        <v/>
      </c>
      <c r="T799" s="28" t="str">
        <f t="shared" si="108"/>
        <v/>
      </c>
      <c r="U799" s="8" t="str">
        <f t="shared" si="109"/>
        <v/>
      </c>
      <c r="V799" s="28" t="str">
        <f>IF($T799="", "", $T799-SUM($V$11:$V798))</f>
        <v/>
      </c>
      <c r="W799" s="28" t="str">
        <f>IF($U799="", "", $U799-SUM($W$11:$W798))</f>
        <v/>
      </c>
      <c r="X799" s="28" t="str">
        <f t="shared" si="110"/>
        <v/>
      </c>
      <c r="Y799" s="34" t="str">
        <f t="shared" si="115"/>
        <v/>
      </c>
      <c r="Z799" s="35" t="str">
        <f t="shared" si="116"/>
        <v/>
      </c>
      <c r="AA799" s="36" t="str">
        <f t="shared" si="111"/>
        <v/>
      </c>
      <c r="AC799" s="41" t="str">
        <f>IF($B799="", "", IF(OR($B799&lt;'Intro &amp; Setup'!$BM$3, $B799&gt;'Intro &amp; Setup'!$BM$5), "X", ""))</f>
        <v/>
      </c>
      <c r="AE799" s="41" t="str">
        <f t="shared" si="112"/>
        <v/>
      </c>
      <c r="AG799" s="41" t="str">
        <f>IF($F799="", "", IF(COUNTIF('Intro &amp; Setup'!$T$17:$T$26, $F799)=0, "X", ""))</f>
        <v/>
      </c>
      <c r="AI799" s="41" t="str">
        <f t="shared" si="113"/>
        <v/>
      </c>
    </row>
    <row r="800" spans="1:35" x14ac:dyDescent="0.25">
      <c r="A800" s="21"/>
      <c r="B800" s="238"/>
      <c r="C800" s="239"/>
      <c r="D800" s="239"/>
      <c r="E800" s="239"/>
      <c r="F800" s="240"/>
      <c r="G800" s="239"/>
      <c r="H800" s="241"/>
      <c r="I800" s="21"/>
      <c r="L800" s="68" t="str">
        <f t="shared" si="114"/>
        <v/>
      </c>
      <c r="N800" s="71" t="str">
        <f>IF($L800="", "", IFERROR(INDEX('Intro &amp; Setup'!$J$23:$J$32, MATCH($L800, 'Intro &amp; Setup'!$B$23:$B$32, 0)), ""))</f>
        <v/>
      </c>
      <c r="O800" s="71" t="str">
        <f>IF($L800="", "", IFERROR(INDEX('Intro &amp; Setup'!$N$23:$N$32, MATCH($L800, 'Intro &amp; Setup'!$B$23:$B$32, 0)), ""))</f>
        <v/>
      </c>
      <c r="Q800" s="63" t="str">
        <f>IF($H800="", "", SUM($H$11:$H800))</f>
        <v/>
      </c>
      <c r="R800" s="28" t="str">
        <f>IF($L800="", "", SUMIF($L$11:$L800, $L800, $H$11:$H800))</f>
        <v/>
      </c>
      <c r="S800" s="27" t="str">
        <f>IF('Intro &amp; Setup'!$BM$13='Intro &amp; Setup'!$BM$12, $R800, $Q800)</f>
        <v/>
      </c>
      <c r="T800" s="28" t="str">
        <f t="shared" si="108"/>
        <v/>
      </c>
      <c r="U800" s="8" t="str">
        <f t="shared" si="109"/>
        <v/>
      </c>
      <c r="V800" s="28" t="str">
        <f>IF($T800="", "", $T800-SUM($V$11:$V799))</f>
        <v/>
      </c>
      <c r="W800" s="28" t="str">
        <f>IF($U800="", "", $U800-SUM($W$11:$W799))</f>
        <v/>
      </c>
      <c r="X800" s="28" t="str">
        <f t="shared" si="110"/>
        <v/>
      </c>
      <c r="Y800" s="34" t="str">
        <f t="shared" si="115"/>
        <v/>
      </c>
      <c r="Z800" s="35" t="str">
        <f t="shared" si="116"/>
        <v/>
      </c>
      <c r="AA800" s="36" t="str">
        <f t="shared" si="111"/>
        <v/>
      </c>
      <c r="AC800" s="41" t="str">
        <f>IF($B800="", "", IF(OR($B800&lt;'Intro &amp; Setup'!$BM$3, $B800&gt;'Intro &amp; Setup'!$BM$5), "X", ""))</f>
        <v/>
      </c>
      <c r="AE800" s="41" t="str">
        <f t="shared" si="112"/>
        <v/>
      </c>
      <c r="AG800" s="41" t="str">
        <f>IF($F800="", "", IF(COUNTIF('Intro &amp; Setup'!$T$17:$T$26, $F800)=0, "X", ""))</f>
        <v/>
      </c>
      <c r="AI800" s="41" t="str">
        <f t="shared" si="113"/>
        <v/>
      </c>
    </row>
    <row r="801" spans="1:35" x14ac:dyDescent="0.25">
      <c r="A801" s="21"/>
      <c r="B801" s="238"/>
      <c r="C801" s="239"/>
      <c r="D801" s="239"/>
      <c r="E801" s="239"/>
      <c r="F801" s="240"/>
      <c r="G801" s="239"/>
      <c r="H801" s="241"/>
      <c r="I801" s="21"/>
      <c r="L801" s="68" t="str">
        <f t="shared" si="114"/>
        <v/>
      </c>
      <c r="N801" s="71" t="str">
        <f>IF($L801="", "", IFERROR(INDEX('Intro &amp; Setup'!$J$23:$J$32, MATCH($L801, 'Intro &amp; Setup'!$B$23:$B$32, 0)), ""))</f>
        <v/>
      </c>
      <c r="O801" s="71" t="str">
        <f>IF($L801="", "", IFERROR(INDEX('Intro &amp; Setup'!$N$23:$N$32, MATCH($L801, 'Intro &amp; Setup'!$B$23:$B$32, 0)), ""))</f>
        <v/>
      </c>
      <c r="Q801" s="63" t="str">
        <f>IF($H801="", "", SUM($H$11:$H801))</f>
        <v/>
      </c>
      <c r="R801" s="28" t="str">
        <f>IF($L801="", "", SUMIF($L$11:$L801, $L801, $H$11:$H801))</f>
        <v/>
      </c>
      <c r="S801" s="27" t="str">
        <f>IF('Intro &amp; Setup'!$BM$13='Intro &amp; Setup'!$BM$12, $R801, $Q801)</f>
        <v/>
      </c>
      <c r="T801" s="28" t="str">
        <f t="shared" si="108"/>
        <v/>
      </c>
      <c r="U801" s="8" t="str">
        <f t="shared" si="109"/>
        <v/>
      </c>
      <c r="V801" s="28" t="str">
        <f>IF($T801="", "", $T801-SUM($V$11:$V800))</f>
        <v/>
      </c>
      <c r="W801" s="28" t="str">
        <f>IF($U801="", "", $U801-SUM($W$11:$W800))</f>
        <v/>
      </c>
      <c r="X801" s="28" t="str">
        <f t="shared" si="110"/>
        <v/>
      </c>
      <c r="Y801" s="34" t="str">
        <f t="shared" si="115"/>
        <v/>
      </c>
      <c r="Z801" s="35" t="str">
        <f t="shared" si="116"/>
        <v/>
      </c>
      <c r="AA801" s="36" t="str">
        <f t="shared" si="111"/>
        <v/>
      </c>
      <c r="AC801" s="41" t="str">
        <f>IF($B801="", "", IF(OR($B801&lt;'Intro &amp; Setup'!$BM$3, $B801&gt;'Intro &amp; Setup'!$BM$5), "X", ""))</f>
        <v/>
      </c>
      <c r="AE801" s="41" t="str">
        <f t="shared" si="112"/>
        <v/>
      </c>
      <c r="AG801" s="41" t="str">
        <f>IF($F801="", "", IF(COUNTIF('Intro &amp; Setup'!$T$17:$T$26, $F801)=0, "X", ""))</f>
        <v/>
      </c>
      <c r="AI801" s="41" t="str">
        <f t="shared" si="113"/>
        <v/>
      </c>
    </row>
    <row r="802" spans="1:35" x14ac:dyDescent="0.25">
      <c r="A802" s="21"/>
      <c r="B802" s="238"/>
      <c r="C802" s="239"/>
      <c r="D802" s="239"/>
      <c r="E802" s="239"/>
      <c r="F802" s="240"/>
      <c r="G802" s="239"/>
      <c r="H802" s="241"/>
      <c r="I802" s="21"/>
      <c r="L802" s="68" t="str">
        <f t="shared" si="114"/>
        <v/>
      </c>
      <c r="N802" s="71" t="str">
        <f>IF($L802="", "", IFERROR(INDEX('Intro &amp; Setup'!$J$23:$J$32, MATCH($L802, 'Intro &amp; Setup'!$B$23:$B$32, 0)), ""))</f>
        <v/>
      </c>
      <c r="O802" s="71" t="str">
        <f>IF($L802="", "", IFERROR(INDEX('Intro &amp; Setup'!$N$23:$N$32, MATCH($L802, 'Intro &amp; Setup'!$B$23:$B$32, 0)), ""))</f>
        <v/>
      </c>
      <c r="Q802" s="63" t="str">
        <f>IF($H802="", "", SUM($H$11:$H802))</f>
        <v/>
      </c>
      <c r="R802" s="28" t="str">
        <f>IF($L802="", "", SUMIF($L$11:$L802, $L802, $H$11:$H802))</f>
        <v/>
      </c>
      <c r="S802" s="27" t="str">
        <f>IF('Intro &amp; Setup'!$BM$13='Intro &amp; Setup'!$BM$12, $R802, $Q802)</f>
        <v/>
      </c>
      <c r="T802" s="28" t="str">
        <f t="shared" si="108"/>
        <v/>
      </c>
      <c r="U802" s="8" t="str">
        <f t="shared" si="109"/>
        <v/>
      </c>
      <c r="V802" s="28" t="str">
        <f>IF($T802="", "", $T802-SUM($V$11:$V801))</f>
        <v/>
      </c>
      <c r="W802" s="28" t="str">
        <f>IF($U802="", "", $U802-SUM($W$11:$W801))</f>
        <v/>
      </c>
      <c r="X802" s="28" t="str">
        <f t="shared" si="110"/>
        <v/>
      </c>
      <c r="Y802" s="34" t="str">
        <f t="shared" si="115"/>
        <v/>
      </c>
      <c r="Z802" s="35" t="str">
        <f t="shared" si="116"/>
        <v/>
      </c>
      <c r="AA802" s="36" t="str">
        <f t="shared" si="111"/>
        <v/>
      </c>
      <c r="AC802" s="41" t="str">
        <f>IF($B802="", "", IF(OR($B802&lt;'Intro &amp; Setup'!$BM$3, $B802&gt;'Intro &amp; Setup'!$BM$5), "X", ""))</f>
        <v/>
      </c>
      <c r="AE802" s="41" t="str">
        <f t="shared" si="112"/>
        <v/>
      </c>
      <c r="AG802" s="41" t="str">
        <f>IF($F802="", "", IF(COUNTIF('Intro &amp; Setup'!$T$17:$T$26, $F802)=0, "X", ""))</f>
        <v/>
      </c>
      <c r="AI802" s="41" t="str">
        <f t="shared" si="113"/>
        <v/>
      </c>
    </row>
    <row r="803" spans="1:35" x14ac:dyDescent="0.25">
      <c r="A803" s="21"/>
      <c r="B803" s="238"/>
      <c r="C803" s="239"/>
      <c r="D803" s="239"/>
      <c r="E803" s="239"/>
      <c r="F803" s="240"/>
      <c r="G803" s="239"/>
      <c r="H803" s="241"/>
      <c r="I803" s="21"/>
      <c r="L803" s="68" t="str">
        <f t="shared" si="114"/>
        <v/>
      </c>
      <c r="N803" s="71" t="str">
        <f>IF($L803="", "", IFERROR(INDEX('Intro &amp; Setup'!$J$23:$J$32, MATCH($L803, 'Intro &amp; Setup'!$B$23:$B$32, 0)), ""))</f>
        <v/>
      </c>
      <c r="O803" s="71" t="str">
        <f>IF($L803="", "", IFERROR(INDEX('Intro &amp; Setup'!$N$23:$N$32, MATCH($L803, 'Intro &amp; Setup'!$B$23:$B$32, 0)), ""))</f>
        <v/>
      </c>
      <c r="Q803" s="63" t="str">
        <f>IF($H803="", "", SUM($H$11:$H803))</f>
        <v/>
      </c>
      <c r="R803" s="28" t="str">
        <f>IF($L803="", "", SUMIF($L$11:$L803, $L803, $H$11:$H803))</f>
        <v/>
      </c>
      <c r="S803" s="27" t="str">
        <f>IF('Intro &amp; Setup'!$BM$13='Intro &amp; Setup'!$BM$12, $R803, $Q803)</f>
        <v/>
      </c>
      <c r="T803" s="28" t="str">
        <f t="shared" si="108"/>
        <v/>
      </c>
      <c r="U803" s="8" t="str">
        <f t="shared" si="109"/>
        <v/>
      </c>
      <c r="V803" s="28" t="str">
        <f>IF($T803="", "", $T803-SUM($V$11:$V802))</f>
        <v/>
      </c>
      <c r="W803" s="28" t="str">
        <f>IF($U803="", "", $U803-SUM($W$11:$W802))</f>
        <v/>
      </c>
      <c r="X803" s="28" t="str">
        <f t="shared" si="110"/>
        <v/>
      </c>
      <c r="Y803" s="34" t="str">
        <f t="shared" si="115"/>
        <v/>
      </c>
      <c r="Z803" s="35" t="str">
        <f t="shared" si="116"/>
        <v/>
      </c>
      <c r="AA803" s="36" t="str">
        <f t="shared" si="111"/>
        <v/>
      </c>
      <c r="AC803" s="41" t="str">
        <f>IF($B803="", "", IF(OR($B803&lt;'Intro &amp; Setup'!$BM$3, $B803&gt;'Intro &amp; Setup'!$BM$5), "X", ""))</f>
        <v/>
      </c>
      <c r="AE803" s="41" t="str">
        <f t="shared" si="112"/>
        <v/>
      </c>
      <c r="AG803" s="41" t="str">
        <f>IF($F803="", "", IF(COUNTIF('Intro &amp; Setup'!$T$17:$T$26, $F803)=0, "X", ""))</f>
        <v/>
      </c>
      <c r="AI803" s="41" t="str">
        <f t="shared" si="113"/>
        <v/>
      </c>
    </row>
    <row r="804" spans="1:35" x14ac:dyDescent="0.25">
      <c r="A804" s="21"/>
      <c r="B804" s="238"/>
      <c r="C804" s="239"/>
      <c r="D804" s="239"/>
      <c r="E804" s="239"/>
      <c r="F804" s="240"/>
      <c r="G804" s="239"/>
      <c r="H804" s="241"/>
      <c r="I804" s="21"/>
      <c r="L804" s="68" t="str">
        <f t="shared" si="114"/>
        <v/>
      </c>
      <c r="N804" s="71" t="str">
        <f>IF($L804="", "", IFERROR(INDEX('Intro &amp; Setup'!$J$23:$J$32, MATCH($L804, 'Intro &amp; Setup'!$B$23:$B$32, 0)), ""))</f>
        <v/>
      </c>
      <c r="O804" s="71" t="str">
        <f>IF($L804="", "", IFERROR(INDEX('Intro &amp; Setup'!$N$23:$N$32, MATCH($L804, 'Intro &amp; Setup'!$B$23:$B$32, 0)), ""))</f>
        <v/>
      </c>
      <c r="Q804" s="63" t="str">
        <f>IF($H804="", "", SUM($H$11:$H804))</f>
        <v/>
      </c>
      <c r="R804" s="28" t="str">
        <f>IF($L804="", "", SUMIF($L$11:$L804, $L804, $H$11:$H804))</f>
        <v/>
      </c>
      <c r="S804" s="27" t="str">
        <f>IF('Intro &amp; Setup'!$BM$13='Intro &amp; Setup'!$BM$12, $R804, $Q804)</f>
        <v/>
      </c>
      <c r="T804" s="28" t="str">
        <f t="shared" si="108"/>
        <v/>
      </c>
      <c r="U804" s="8" t="str">
        <f t="shared" si="109"/>
        <v/>
      </c>
      <c r="V804" s="28" t="str">
        <f>IF($T804="", "", $T804-SUM($V$11:$V803))</f>
        <v/>
      </c>
      <c r="W804" s="28" t="str">
        <f>IF($U804="", "", $U804-SUM($W$11:$W803))</f>
        <v/>
      </c>
      <c r="X804" s="28" t="str">
        <f t="shared" si="110"/>
        <v/>
      </c>
      <c r="Y804" s="34" t="str">
        <f t="shared" si="115"/>
        <v/>
      </c>
      <c r="Z804" s="35" t="str">
        <f t="shared" si="116"/>
        <v/>
      </c>
      <c r="AA804" s="36" t="str">
        <f t="shared" si="111"/>
        <v/>
      </c>
      <c r="AC804" s="41" t="str">
        <f>IF($B804="", "", IF(OR($B804&lt;'Intro &amp; Setup'!$BM$3, $B804&gt;'Intro &amp; Setup'!$BM$5), "X", ""))</f>
        <v/>
      </c>
      <c r="AE804" s="41" t="str">
        <f t="shared" si="112"/>
        <v/>
      </c>
      <c r="AG804" s="41" t="str">
        <f>IF($F804="", "", IF(COUNTIF('Intro &amp; Setup'!$T$17:$T$26, $F804)=0, "X", ""))</f>
        <v/>
      </c>
      <c r="AI804" s="41" t="str">
        <f t="shared" si="113"/>
        <v/>
      </c>
    </row>
    <row r="805" spans="1:35" x14ac:dyDescent="0.25">
      <c r="A805" s="21"/>
      <c r="B805" s="238"/>
      <c r="C805" s="239"/>
      <c r="D805" s="239"/>
      <c r="E805" s="239"/>
      <c r="F805" s="240"/>
      <c r="G805" s="239"/>
      <c r="H805" s="241"/>
      <c r="I805" s="21"/>
      <c r="L805" s="68" t="str">
        <f t="shared" si="114"/>
        <v/>
      </c>
      <c r="N805" s="71" t="str">
        <f>IF($L805="", "", IFERROR(INDEX('Intro &amp; Setup'!$J$23:$J$32, MATCH($L805, 'Intro &amp; Setup'!$B$23:$B$32, 0)), ""))</f>
        <v/>
      </c>
      <c r="O805" s="71" t="str">
        <f>IF($L805="", "", IFERROR(INDEX('Intro &amp; Setup'!$N$23:$N$32, MATCH($L805, 'Intro &amp; Setup'!$B$23:$B$32, 0)), ""))</f>
        <v/>
      </c>
      <c r="Q805" s="63" t="str">
        <f>IF($H805="", "", SUM($H$11:$H805))</f>
        <v/>
      </c>
      <c r="R805" s="28" t="str">
        <f>IF($L805="", "", SUMIF($L$11:$L805, $L805, $H$11:$H805))</f>
        <v/>
      </c>
      <c r="S805" s="27" t="str">
        <f>IF('Intro &amp; Setup'!$BM$13='Intro &amp; Setup'!$BM$12, $R805, $Q805)</f>
        <v/>
      </c>
      <c r="T805" s="28" t="str">
        <f t="shared" si="108"/>
        <v/>
      </c>
      <c r="U805" s="8" t="str">
        <f t="shared" si="109"/>
        <v/>
      </c>
      <c r="V805" s="28" t="str">
        <f>IF($T805="", "", $T805-SUM($V$11:$V804))</f>
        <v/>
      </c>
      <c r="W805" s="28" t="str">
        <f>IF($U805="", "", $U805-SUM($W$11:$W804))</f>
        <v/>
      </c>
      <c r="X805" s="28" t="str">
        <f t="shared" si="110"/>
        <v/>
      </c>
      <c r="Y805" s="34" t="str">
        <f t="shared" si="115"/>
        <v/>
      </c>
      <c r="Z805" s="35" t="str">
        <f t="shared" si="116"/>
        <v/>
      </c>
      <c r="AA805" s="36" t="str">
        <f t="shared" si="111"/>
        <v/>
      </c>
      <c r="AC805" s="41" t="str">
        <f>IF($B805="", "", IF(OR($B805&lt;'Intro &amp; Setup'!$BM$3, $B805&gt;'Intro &amp; Setup'!$BM$5), "X", ""))</f>
        <v/>
      </c>
      <c r="AE805" s="41" t="str">
        <f t="shared" si="112"/>
        <v/>
      </c>
      <c r="AG805" s="41" t="str">
        <f>IF($F805="", "", IF(COUNTIF('Intro &amp; Setup'!$T$17:$T$26, $F805)=0, "X", ""))</f>
        <v/>
      </c>
      <c r="AI805" s="41" t="str">
        <f t="shared" si="113"/>
        <v/>
      </c>
    </row>
    <row r="806" spans="1:35" x14ac:dyDescent="0.25">
      <c r="A806" s="21"/>
      <c r="B806" s="238"/>
      <c r="C806" s="239"/>
      <c r="D806" s="239"/>
      <c r="E806" s="239"/>
      <c r="F806" s="240"/>
      <c r="G806" s="239"/>
      <c r="H806" s="241"/>
      <c r="I806" s="21"/>
      <c r="L806" s="68" t="str">
        <f t="shared" si="114"/>
        <v/>
      </c>
      <c r="N806" s="71" t="str">
        <f>IF($L806="", "", IFERROR(INDEX('Intro &amp; Setup'!$J$23:$J$32, MATCH($L806, 'Intro &amp; Setup'!$B$23:$B$32, 0)), ""))</f>
        <v/>
      </c>
      <c r="O806" s="71" t="str">
        <f>IF($L806="", "", IFERROR(INDEX('Intro &amp; Setup'!$N$23:$N$32, MATCH($L806, 'Intro &amp; Setup'!$B$23:$B$32, 0)), ""))</f>
        <v/>
      </c>
      <c r="Q806" s="63" t="str">
        <f>IF($H806="", "", SUM($H$11:$H806))</f>
        <v/>
      </c>
      <c r="R806" s="28" t="str">
        <f>IF($L806="", "", SUMIF($L$11:$L806, $L806, $H$11:$H806))</f>
        <v/>
      </c>
      <c r="S806" s="27" t="str">
        <f>IF('Intro &amp; Setup'!$BM$13='Intro &amp; Setup'!$BM$12, $R806, $Q806)</f>
        <v/>
      </c>
      <c r="T806" s="28" t="str">
        <f t="shared" si="108"/>
        <v/>
      </c>
      <c r="U806" s="8" t="str">
        <f t="shared" si="109"/>
        <v/>
      </c>
      <c r="V806" s="28" t="str">
        <f>IF($T806="", "", $T806-SUM($V$11:$V805))</f>
        <v/>
      </c>
      <c r="W806" s="28" t="str">
        <f>IF($U806="", "", $U806-SUM($W$11:$W805))</f>
        <v/>
      </c>
      <c r="X806" s="28" t="str">
        <f t="shared" si="110"/>
        <v/>
      </c>
      <c r="Y806" s="34" t="str">
        <f t="shared" si="115"/>
        <v/>
      </c>
      <c r="Z806" s="35" t="str">
        <f t="shared" si="116"/>
        <v/>
      </c>
      <c r="AA806" s="36" t="str">
        <f t="shared" si="111"/>
        <v/>
      </c>
      <c r="AC806" s="41" t="str">
        <f>IF($B806="", "", IF(OR($B806&lt;'Intro &amp; Setup'!$BM$3, $B806&gt;'Intro &amp; Setup'!$BM$5), "X", ""))</f>
        <v/>
      </c>
      <c r="AE806" s="41" t="str">
        <f t="shared" si="112"/>
        <v/>
      </c>
      <c r="AG806" s="41" t="str">
        <f>IF($F806="", "", IF(COUNTIF('Intro &amp; Setup'!$T$17:$T$26, $F806)=0, "X", ""))</f>
        <v/>
      </c>
      <c r="AI806" s="41" t="str">
        <f t="shared" si="113"/>
        <v/>
      </c>
    </row>
    <row r="807" spans="1:35" x14ac:dyDescent="0.25">
      <c r="A807" s="21"/>
      <c r="B807" s="238"/>
      <c r="C807" s="239"/>
      <c r="D807" s="239"/>
      <c r="E807" s="239"/>
      <c r="F807" s="240"/>
      <c r="G807" s="239"/>
      <c r="H807" s="241"/>
      <c r="I807" s="21"/>
      <c r="L807" s="68" t="str">
        <f t="shared" si="114"/>
        <v/>
      </c>
      <c r="N807" s="71" t="str">
        <f>IF($L807="", "", IFERROR(INDEX('Intro &amp; Setup'!$J$23:$J$32, MATCH($L807, 'Intro &amp; Setup'!$B$23:$B$32, 0)), ""))</f>
        <v/>
      </c>
      <c r="O807" s="71" t="str">
        <f>IF($L807="", "", IFERROR(INDEX('Intro &amp; Setup'!$N$23:$N$32, MATCH($L807, 'Intro &amp; Setup'!$B$23:$B$32, 0)), ""))</f>
        <v/>
      </c>
      <c r="Q807" s="63" t="str">
        <f>IF($H807="", "", SUM($H$11:$H807))</f>
        <v/>
      </c>
      <c r="R807" s="28" t="str">
        <f>IF($L807="", "", SUMIF($L$11:$L807, $L807, $H$11:$H807))</f>
        <v/>
      </c>
      <c r="S807" s="27" t="str">
        <f>IF('Intro &amp; Setup'!$BM$13='Intro &amp; Setup'!$BM$12, $R807, $Q807)</f>
        <v/>
      </c>
      <c r="T807" s="28" t="str">
        <f t="shared" si="108"/>
        <v/>
      </c>
      <c r="U807" s="8" t="str">
        <f t="shared" si="109"/>
        <v/>
      </c>
      <c r="V807" s="28" t="str">
        <f>IF($T807="", "", $T807-SUM($V$11:$V806))</f>
        <v/>
      </c>
      <c r="W807" s="28" t="str">
        <f>IF($U807="", "", $U807-SUM($W$11:$W806))</f>
        <v/>
      </c>
      <c r="X807" s="28" t="str">
        <f t="shared" si="110"/>
        <v/>
      </c>
      <c r="Y807" s="34" t="str">
        <f t="shared" si="115"/>
        <v/>
      </c>
      <c r="Z807" s="35" t="str">
        <f t="shared" si="116"/>
        <v/>
      </c>
      <c r="AA807" s="36" t="str">
        <f t="shared" si="111"/>
        <v/>
      </c>
      <c r="AC807" s="41" t="str">
        <f>IF($B807="", "", IF(OR($B807&lt;'Intro &amp; Setup'!$BM$3, $B807&gt;'Intro &amp; Setup'!$BM$5), "X", ""))</f>
        <v/>
      </c>
      <c r="AE807" s="41" t="str">
        <f t="shared" si="112"/>
        <v/>
      </c>
      <c r="AG807" s="41" t="str">
        <f>IF($F807="", "", IF(COUNTIF('Intro &amp; Setup'!$T$17:$T$26, $F807)=0, "X", ""))</f>
        <v/>
      </c>
      <c r="AI807" s="41" t="str">
        <f t="shared" si="113"/>
        <v/>
      </c>
    </row>
    <row r="808" spans="1:35" x14ac:dyDescent="0.25">
      <c r="A808" s="21"/>
      <c r="B808" s="238"/>
      <c r="C808" s="239"/>
      <c r="D808" s="239"/>
      <c r="E808" s="239"/>
      <c r="F808" s="240"/>
      <c r="G808" s="239"/>
      <c r="H808" s="241"/>
      <c r="I808" s="21"/>
      <c r="L808" s="68" t="str">
        <f t="shared" si="114"/>
        <v/>
      </c>
      <c r="N808" s="71" t="str">
        <f>IF($L808="", "", IFERROR(INDEX('Intro &amp; Setup'!$J$23:$J$32, MATCH($L808, 'Intro &amp; Setup'!$B$23:$B$32, 0)), ""))</f>
        <v/>
      </c>
      <c r="O808" s="71" t="str">
        <f>IF($L808="", "", IFERROR(INDEX('Intro &amp; Setup'!$N$23:$N$32, MATCH($L808, 'Intro &amp; Setup'!$B$23:$B$32, 0)), ""))</f>
        <v/>
      </c>
      <c r="Q808" s="63" t="str">
        <f>IF($H808="", "", SUM($H$11:$H808))</f>
        <v/>
      </c>
      <c r="R808" s="28" t="str">
        <f>IF($L808="", "", SUMIF($L$11:$L808, $L808, $H$11:$H808))</f>
        <v/>
      </c>
      <c r="S808" s="27" t="str">
        <f>IF('Intro &amp; Setup'!$BM$13='Intro &amp; Setup'!$BM$12, $R808, $Q808)</f>
        <v/>
      </c>
      <c r="T808" s="28" t="str">
        <f t="shared" si="108"/>
        <v/>
      </c>
      <c r="U808" s="8" t="str">
        <f t="shared" si="109"/>
        <v/>
      </c>
      <c r="V808" s="28" t="str">
        <f>IF($T808="", "", $T808-SUM($V$11:$V807))</f>
        <v/>
      </c>
      <c r="W808" s="28" t="str">
        <f>IF($U808="", "", $U808-SUM($W$11:$W807))</f>
        <v/>
      </c>
      <c r="X808" s="28" t="str">
        <f t="shared" si="110"/>
        <v/>
      </c>
      <c r="Y808" s="34" t="str">
        <f t="shared" si="115"/>
        <v/>
      </c>
      <c r="Z808" s="35" t="str">
        <f t="shared" si="116"/>
        <v/>
      </c>
      <c r="AA808" s="36" t="str">
        <f t="shared" si="111"/>
        <v/>
      </c>
      <c r="AC808" s="41" t="str">
        <f>IF($B808="", "", IF(OR($B808&lt;'Intro &amp; Setup'!$BM$3, $B808&gt;'Intro &amp; Setup'!$BM$5), "X", ""))</f>
        <v/>
      </c>
      <c r="AE808" s="41" t="str">
        <f t="shared" si="112"/>
        <v/>
      </c>
      <c r="AG808" s="41" t="str">
        <f>IF($F808="", "", IF(COUNTIF('Intro &amp; Setup'!$T$17:$T$26, $F808)=0, "X", ""))</f>
        <v/>
      </c>
      <c r="AI808" s="41" t="str">
        <f t="shared" si="113"/>
        <v/>
      </c>
    </row>
    <row r="809" spans="1:35" x14ac:dyDescent="0.25">
      <c r="A809" s="21"/>
      <c r="B809" s="238"/>
      <c r="C809" s="239"/>
      <c r="D809" s="239"/>
      <c r="E809" s="239"/>
      <c r="F809" s="240"/>
      <c r="G809" s="239"/>
      <c r="H809" s="241"/>
      <c r="I809" s="21"/>
      <c r="L809" s="68" t="str">
        <f t="shared" si="114"/>
        <v/>
      </c>
      <c r="N809" s="71" t="str">
        <f>IF($L809="", "", IFERROR(INDEX('Intro &amp; Setup'!$J$23:$J$32, MATCH($L809, 'Intro &amp; Setup'!$B$23:$B$32, 0)), ""))</f>
        <v/>
      </c>
      <c r="O809" s="71" t="str">
        <f>IF($L809="", "", IFERROR(INDEX('Intro &amp; Setup'!$N$23:$N$32, MATCH($L809, 'Intro &amp; Setup'!$B$23:$B$32, 0)), ""))</f>
        <v/>
      </c>
      <c r="Q809" s="63" t="str">
        <f>IF($H809="", "", SUM($H$11:$H809))</f>
        <v/>
      </c>
      <c r="R809" s="28" t="str">
        <f>IF($L809="", "", SUMIF($L$11:$L809, $L809, $H$11:$H809))</f>
        <v/>
      </c>
      <c r="S809" s="27" t="str">
        <f>IF('Intro &amp; Setup'!$BM$13='Intro &amp; Setup'!$BM$12, $R809, $Q809)</f>
        <v/>
      </c>
      <c r="T809" s="28" t="str">
        <f t="shared" si="108"/>
        <v/>
      </c>
      <c r="U809" s="8" t="str">
        <f t="shared" si="109"/>
        <v/>
      </c>
      <c r="V809" s="28" t="str">
        <f>IF($T809="", "", $T809-SUM($V$11:$V808))</f>
        <v/>
      </c>
      <c r="W809" s="28" t="str">
        <f>IF($U809="", "", $U809-SUM($W$11:$W808))</f>
        <v/>
      </c>
      <c r="X809" s="28" t="str">
        <f t="shared" si="110"/>
        <v/>
      </c>
      <c r="Y809" s="34" t="str">
        <f t="shared" si="115"/>
        <v/>
      </c>
      <c r="Z809" s="35" t="str">
        <f t="shared" si="116"/>
        <v/>
      </c>
      <c r="AA809" s="36" t="str">
        <f t="shared" si="111"/>
        <v/>
      </c>
      <c r="AC809" s="41" t="str">
        <f>IF($B809="", "", IF(OR($B809&lt;'Intro &amp; Setup'!$BM$3, $B809&gt;'Intro &amp; Setup'!$BM$5), "X", ""))</f>
        <v/>
      </c>
      <c r="AE809" s="41" t="str">
        <f t="shared" si="112"/>
        <v/>
      </c>
      <c r="AG809" s="41" t="str">
        <f>IF($F809="", "", IF(COUNTIF('Intro &amp; Setup'!$T$17:$T$26, $F809)=0, "X", ""))</f>
        <v/>
      </c>
      <c r="AI809" s="41" t="str">
        <f t="shared" si="113"/>
        <v/>
      </c>
    </row>
    <row r="810" spans="1:35" x14ac:dyDescent="0.25">
      <c r="A810" s="21"/>
      <c r="B810" s="238"/>
      <c r="C810" s="239"/>
      <c r="D810" s="239"/>
      <c r="E810" s="239"/>
      <c r="F810" s="240"/>
      <c r="G810" s="239"/>
      <c r="H810" s="241"/>
      <c r="I810" s="21"/>
      <c r="L810" s="68" t="str">
        <f t="shared" si="114"/>
        <v/>
      </c>
      <c r="N810" s="71" t="str">
        <f>IF($L810="", "", IFERROR(INDEX('Intro &amp; Setup'!$J$23:$J$32, MATCH($L810, 'Intro &amp; Setup'!$B$23:$B$32, 0)), ""))</f>
        <v/>
      </c>
      <c r="O810" s="71" t="str">
        <f>IF($L810="", "", IFERROR(INDEX('Intro &amp; Setup'!$N$23:$N$32, MATCH($L810, 'Intro &amp; Setup'!$B$23:$B$32, 0)), ""))</f>
        <v/>
      </c>
      <c r="Q810" s="63" t="str">
        <f>IF($H810="", "", SUM($H$11:$H810))</f>
        <v/>
      </c>
      <c r="R810" s="28" t="str">
        <f>IF($L810="", "", SUMIF($L$11:$L810, $L810, $H$11:$H810))</f>
        <v/>
      </c>
      <c r="S810" s="27" t="str">
        <f>IF('Intro &amp; Setup'!$BM$13='Intro &amp; Setup'!$BM$12, $R810, $Q810)</f>
        <v/>
      </c>
      <c r="T810" s="28" t="str">
        <f t="shared" si="108"/>
        <v/>
      </c>
      <c r="U810" s="8" t="str">
        <f t="shared" si="109"/>
        <v/>
      </c>
      <c r="V810" s="28" t="str">
        <f>IF($T810="", "", $T810-SUM($V$11:$V809))</f>
        <v/>
      </c>
      <c r="W810" s="28" t="str">
        <f>IF($U810="", "", $U810-SUM($W$11:$W809))</f>
        <v/>
      </c>
      <c r="X810" s="28" t="str">
        <f t="shared" si="110"/>
        <v/>
      </c>
      <c r="Y810" s="34" t="str">
        <f t="shared" si="115"/>
        <v/>
      </c>
      <c r="Z810" s="35" t="str">
        <f t="shared" si="116"/>
        <v/>
      </c>
      <c r="AA810" s="36" t="str">
        <f t="shared" si="111"/>
        <v/>
      </c>
      <c r="AC810" s="41" t="str">
        <f>IF($B810="", "", IF(OR($B810&lt;'Intro &amp; Setup'!$BM$3, $B810&gt;'Intro &amp; Setup'!$BM$5), "X", ""))</f>
        <v/>
      </c>
      <c r="AE810" s="41" t="str">
        <f t="shared" si="112"/>
        <v/>
      </c>
      <c r="AG810" s="41" t="str">
        <f>IF($F810="", "", IF(COUNTIF('Intro &amp; Setup'!$T$17:$T$26, $F810)=0, "X", ""))</f>
        <v/>
      </c>
      <c r="AI810" s="41" t="str">
        <f t="shared" si="113"/>
        <v/>
      </c>
    </row>
    <row r="811" spans="1:35" x14ac:dyDescent="0.25">
      <c r="A811" s="21"/>
      <c r="B811" s="238"/>
      <c r="C811" s="239"/>
      <c r="D811" s="239"/>
      <c r="E811" s="239"/>
      <c r="F811" s="240"/>
      <c r="G811" s="239"/>
      <c r="H811" s="241"/>
      <c r="I811" s="21"/>
      <c r="L811" s="68" t="str">
        <f t="shared" si="114"/>
        <v/>
      </c>
      <c r="N811" s="71" t="str">
        <f>IF($L811="", "", IFERROR(INDEX('Intro &amp; Setup'!$J$23:$J$32, MATCH($L811, 'Intro &amp; Setup'!$B$23:$B$32, 0)), ""))</f>
        <v/>
      </c>
      <c r="O811" s="71" t="str">
        <f>IF($L811="", "", IFERROR(INDEX('Intro &amp; Setup'!$N$23:$N$32, MATCH($L811, 'Intro &amp; Setup'!$B$23:$B$32, 0)), ""))</f>
        <v/>
      </c>
      <c r="Q811" s="63" t="str">
        <f>IF($H811="", "", SUM($H$11:$H811))</f>
        <v/>
      </c>
      <c r="R811" s="28" t="str">
        <f>IF($L811="", "", SUMIF($L$11:$L811, $L811, $H$11:$H811))</f>
        <v/>
      </c>
      <c r="S811" s="27" t="str">
        <f>IF('Intro &amp; Setup'!$BM$13='Intro &amp; Setup'!$BM$12, $R811, $Q811)</f>
        <v/>
      </c>
      <c r="T811" s="28" t="str">
        <f t="shared" si="108"/>
        <v/>
      </c>
      <c r="U811" s="8" t="str">
        <f t="shared" si="109"/>
        <v/>
      </c>
      <c r="V811" s="28" t="str">
        <f>IF($T811="", "", $T811-SUM($V$11:$V810))</f>
        <v/>
      </c>
      <c r="W811" s="28" t="str">
        <f>IF($U811="", "", $U811-SUM($W$11:$W810))</f>
        <v/>
      </c>
      <c r="X811" s="28" t="str">
        <f t="shared" si="110"/>
        <v/>
      </c>
      <c r="Y811" s="34" t="str">
        <f t="shared" si="115"/>
        <v/>
      </c>
      <c r="Z811" s="35" t="str">
        <f t="shared" si="116"/>
        <v/>
      </c>
      <c r="AA811" s="36" t="str">
        <f t="shared" si="111"/>
        <v/>
      </c>
      <c r="AC811" s="41" t="str">
        <f>IF($B811="", "", IF(OR($B811&lt;'Intro &amp; Setup'!$BM$3, $B811&gt;'Intro &amp; Setup'!$BM$5), "X", ""))</f>
        <v/>
      </c>
      <c r="AE811" s="41" t="str">
        <f t="shared" si="112"/>
        <v/>
      </c>
      <c r="AG811" s="41" t="str">
        <f>IF($F811="", "", IF(COUNTIF('Intro &amp; Setup'!$T$17:$T$26, $F811)=0, "X", ""))</f>
        <v/>
      </c>
      <c r="AI811" s="41" t="str">
        <f t="shared" si="113"/>
        <v/>
      </c>
    </row>
    <row r="812" spans="1:35" x14ac:dyDescent="0.25">
      <c r="A812" s="21"/>
      <c r="B812" s="238"/>
      <c r="C812" s="239"/>
      <c r="D812" s="239"/>
      <c r="E812" s="239"/>
      <c r="F812" s="240"/>
      <c r="G812" s="239"/>
      <c r="H812" s="241"/>
      <c r="I812" s="21"/>
      <c r="L812" s="68" t="str">
        <f t="shared" si="114"/>
        <v/>
      </c>
      <c r="N812" s="71" t="str">
        <f>IF($L812="", "", IFERROR(INDEX('Intro &amp; Setup'!$J$23:$J$32, MATCH($L812, 'Intro &amp; Setup'!$B$23:$B$32, 0)), ""))</f>
        <v/>
      </c>
      <c r="O812" s="71" t="str">
        <f>IF($L812="", "", IFERROR(INDEX('Intro &amp; Setup'!$N$23:$N$32, MATCH($L812, 'Intro &amp; Setup'!$B$23:$B$32, 0)), ""))</f>
        <v/>
      </c>
      <c r="Q812" s="63" t="str">
        <f>IF($H812="", "", SUM($H$11:$H812))</f>
        <v/>
      </c>
      <c r="R812" s="28" t="str">
        <f>IF($L812="", "", SUMIF($L$11:$L812, $L812, $H$11:$H812))</f>
        <v/>
      </c>
      <c r="S812" s="27" t="str">
        <f>IF('Intro &amp; Setup'!$BM$13='Intro &amp; Setup'!$BM$12, $R812, $Q812)</f>
        <v/>
      </c>
      <c r="T812" s="28" t="str">
        <f t="shared" si="108"/>
        <v/>
      </c>
      <c r="U812" s="8" t="str">
        <f t="shared" si="109"/>
        <v/>
      </c>
      <c r="V812" s="28" t="str">
        <f>IF($T812="", "", $T812-SUM($V$11:$V811))</f>
        <v/>
      </c>
      <c r="W812" s="28" t="str">
        <f>IF($U812="", "", $U812-SUM($W$11:$W811))</f>
        <v/>
      </c>
      <c r="X812" s="28" t="str">
        <f t="shared" si="110"/>
        <v/>
      </c>
      <c r="Y812" s="34" t="str">
        <f t="shared" si="115"/>
        <v/>
      </c>
      <c r="Z812" s="35" t="str">
        <f t="shared" si="116"/>
        <v/>
      </c>
      <c r="AA812" s="36" t="str">
        <f t="shared" si="111"/>
        <v/>
      </c>
      <c r="AC812" s="41" t="str">
        <f>IF($B812="", "", IF(OR($B812&lt;'Intro &amp; Setup'!$BM$3, $B812&gt;'Intro &amp; Setup'!$BM$5), "X", ""))</f>
        <v/>
      </c>
      <c r="AE812" s="41" t="str">
        <f t="shared" si="112"/>
        <v/>
      </c>
      <c r="AG812" s="41" t="str">
        <f>IF($F812="", "", IF(COUNTIF('Intro &amp; Setup'!$T$17:$T$26, $F812)=0, "X", ""))</f>
        <v/>
      </c>
      <c r="AI812" s="41" t="str">
        <f t="shared" si="113"/>
        <v/>
      </c>
    </row>
    <row r="813" spans="1:35" x14ac:dyDescent="0.25">
      <c r="A813" s="21"/>
      <c r="B813" s="238"/>
      <c r="C813" s="239"/>
      <c r="D813" s="239"/>
      <c r="E813" s="239"/>
      <c r="F813" s="240"/>
      <c r="G813" s="239"/>
      <c r="H813" s="241"/>
      <c r="I813" s="21"/>
      <c r="L813" s="68" t="str">
        <f t="shared" si="114"/>
        <v/>
      </c>
      <c r="N813" s="71" t="str">
        <f>IF($L813="", "", IFERROR(INDEX('Intro &amp; Setup'!$J$23:$J$32, MATCH($L813, 'Intro &amp; Setup'!$B$23:$B$32, 0)), ""))</f>
        <v/>
      </c>
      <c r="O813" s="71" t="str">
        <f>IF($L813="", "", IFERROR(INDEX('Intro &amp; Setup'!$N$23:$N$32, MATCH($L813, 'Intro &amp; Setup'!$B$23:$B$32, 0)), ""))</f>
        <v/>
      </c>
      <c r="Q813" s="63" t="str">
        <f>IF($H813="", "", SUM($H$11:$H813))</f>
        <v/>
      </c>
      <c r="R813" s="28" t="str">
        <f>IF($L813="", "", SUMIF($L$11:$L813, $L813, $H$11:$H813))</f>
        <v/>
      </c>
      <c r="S813" s="27" t="str">
        <f>IF('Intro &amp; Setup'!$BM$13='Intro &amp; Setup'!$BM$12, $R813, $Q813)</f>
        <v/>
      </c>
      <c r="T813" s="28" t="str">
        <f t="shared" si="108"/>
        <v/>
      </c>
      <c r="U813" s="8" t="str">
        <f t="shared" si="109"/>
        <v/>
      </c>
      <c r="V813" s="28" t="str">
        <f>IF($T813="", "", $T813-SUM($V$11:$V812))</f>
        <v/>
      </c>
      <c r="W813" s="28" t="str">
        <f>IF($U813="", "", $U813-SUM($W$11:$W812))</f>
        <v/>
      </c>
      <c r="X813" s="28" t="str">
        <f t="shared" si="110"/>
        <v/>
      </c>
      <c r="Y813" s="34" t="str">
        <f t="shared" si="115"/>
        <v/>
      </c>
      <c r="Z813" s="35" t="str">
        <f t="shared" si="116"/>
        <v/>
      </c>
      <c r="AA813" s="36" t="str">
        <f t="shared" si="111"/>
        <v/>
      </c>
      <c r="AC813" s="41" t="str">
        <f>IF($B813="", "", IF(OR($B813&lt;'Intro &amp; Setup'!$BM$3, $B813&gt;'Intro &amp; Setup'!$BM$5), "X", ""))</f>
        <v/>
      </c>
      <c r="AE813" s="41" t="str">
        <f t="shared" si="112"/>
        <v/>
      </c>
      <c r="AG813" s="41" t="str">
        <f>IF($F813="", "", IF(COUNTIF('Intro &amp; Setup'!$T$17:$T$26, $F813)=0, "X", ""))</f>
        <v/>
      </c>
      <c r="AI813" s="41" t="str">
        <f t="shared" si="113"/>
        <v/>
      </c>
    </row>
    <row r="814" spans="1:35" x14ac:dyDescent="0.25">
      <c r="A814" s="21"/>
      <c r="B814" s="238"/>
      <c r="C814" s="239"/>
      <c r="D814" s="239"/>
      <c r="E814" s="239"/>
      <c r="F814" s="240"/>
      <c r="G814" s="239"/>
      <c r="H814" s="241"/>
      <c r="I814" s="21"/>
      <c r="L814" s="68" t="str">
        <f t="shared" si="114"/>
        <v/>
      </c>
      <c r="N814" s="71" t="str">
        <f>IF($L814="", "", IFERROR(INDEX('Intro &amp; Setup'!$J$23:$J$32, MATCH($L814, 'Intro &amp; Setup'!$B$23:$B$32, 0)), ""))</f>
        <v/>
      </c>
      <c r="O814" s="71" t="str">
        <f>IF($L814="", "", IFERROR(INDEX('Intro &amp; Setup'!$N$23:$N$32, MATCH($L814, 'Intro &amp; Setup'!$B$23:$B$32, 0)), ""))</f>
        <v/>
      </c>
      <c r="Q814" s="63" t="str">
        <f>IF($H814="", "", SUM($H$11:$H814))</f>
        <v/>
      </c>
      <c r="R814" s="28" t="str">
        <f>IF($L814="", "", SUMIF($L$11:$L814, $L814, $H$11:$H814))</f>
        <v/>
      </c>
      <c r="S814" s="27" t="str">
        <f>IF('Intro &amp; Setup'!$BM$13='Intro &amp; Setup'!$BM$12, $R814, $Q814)</f>
        <v/>
      </c>
      <c r="T814" s="28" t="str">
        <f t="shared" si="108"/>
        <v/>
      </c>
      <c r="U814" s="8" t="str">
        <f t="shared" si="109"/>
        <v/>
      </c>
      <c r="V814" s="28" t="str">
        <f>IF($T814="", "", $T814-SUM($V$11:$V813))</f>
        <v/>
      </c>
      <c r="W814" s="28" t="str">
        <f>IF($U814="", "", $U814-SUM($W$11:$W813))</f>
        <v/>
      </c>
      <c r="X814" s="28" t="str">
        <f t="shared" si="110"/>
        <v/>
      </c>
      <c r="Y814" s="34" t="str">
        <f t="shared" si="115"/>
        <v/>
      </c>
      <c r="Z814" s="35" t="str">
        <f t="shared" si="116"/>
        <v/>
      </c>
      <c r="AA814" s="36" t="str">
        <f t="shared" si="111"/>
        <v/>
      </c>
      <c r="AC814" s="41" t="str">
        <f>IF($B814="", "", IF(OR($B814&lt;'Intro &amp; Setup'!$BM$3, $B814&gt;'Intro &amp; Setup'!$BM$5), "X", ""))</f>
        <v/>
      </c>
      <c r="AE814" s="41" t="str">
        <f t="shared" si="112"/>
        <v/>
      </c>
      <c r="AG814" s="41" t="str">
        <f>IF($F814="", "", IF(COUNTIF('Intro &amp; Setup'!$T$17:$T$26, $F814)=0, "X", ""))</f>
        <v/>
      </c>
      <c r="AI814" s="41" t="str">
        <f t="shared" si="113"/>
        <v/>
      </c>
    </row>
    <row r="815" spans="1:35" x14ac:dyDescent="0.25">
      <c r="A815" s="21"/>
      <c r="B815" s="238"/>
      <c r="C815" s="239"/>
      <c r="D815" s="239"/>
      <c r="E815" s="239"/>
      <c r="F815" s="240"/>
      <c r="G815" s="239"/>
      <c r="H815" s="241"/>
      <c r="I815" s="21"/>
      <c r="L815" s="68" t="str">
        <f t="shared" si="114"/>
        <v/>
      </c>
      <c r="N815" s="71" t="str">
        <f>IF($L815="", "", IFERROR(INDEX('Intro &amp; Setup'!$J$23:$J$32, MATCH($L815, 'Intro &amp; Setup'!$B$23:$B$32, 0)), ""))</f>
        <v/>
      </c>
      <c r="O815" s="71" t="str">
        <f>IF($L815="", "", IFERROR(INDEX('Intro &amp; Setup'!$N$23:$N$32, MATCH($L815, 'Intro &amp; Setup'!$B$23:$B$32, 0)), ""))</f>
        <v/>
      </c>
      <c r="Q815" s="63" t="str">
        <f>IF($H815="", "", SUM($H$11:$H815))</f>
        <v/>
      </c>
      <c r="R815" s="28" t="str">
        <f>IF($L815="", "", SUMIF($L$11:$L815, $L815, $H$11:$H815))</f>
        <v/>
      </c>
      <c r="S815" s="27" t="str">
        <f>IF('Intro &amp; Setup'!$BM$13='Intro &amp; Setup'!$BM$12, $R815, $Q815)</f>
        <v/>
      </c>
      <c r="T815" s="28" t="str">
        <f t="shared" si="108"/>
        <v/>
      </c>
      <c r="U815" s="8" t="str">
        <f t="shared" si="109"/>
        <v/>
      </c>
      <c r="V815" s="28" t="str">
        <f>IF($T815="", "", $T815-SUM($V$11:$V814))</f>
        <v/>
      </c>
      <c r="W815" s="28" t="str">
        <f>IF($U815="", "", $U815-SUM($W$11:$W814))</f>
        <v/>
      </c>
      <c r="X815" s="28" t="str">
        <f t="shared" si="110"/>
        <v/>
      </c>
      <c r="Y815" s="34" t="str">
        <f t="shared" si="115"/>
        <v/>
      </c>
      <c r="Z815" s="35" t="str">
        <f t="shared" si="116"/>
        <v/>
      </c>
      <c r="AA815" s="36" t="str">
        <f t="shared" si="111"/>
        <v/>
      </c>
      <c r="AC815" s="41" t="str">
        <f>IF($B815="", "", IF(OR($B815&lt;'Intro &amp; Setup'!$BM$3, $B815&gt;'Intro &amp; Setup'!$BM$5), "X", ""))</f>
        <v/>
      </c>
      <c r="AE815" s="41" t="str">
        <f t="shared" si="112"/>
        <v/>
      </c>
      <c r="AG815" s="41" t="str">
        <f>IF($F815="", "", IF(COUNTIF('Intro &amp; Setup'!$T$17:$T$26, $F815)=0, "X", ""))</f>
        <v/>
      </c>
      <c r="AI815" s="41" t="str">
        <f t="shared" si="113"/>
        <v/>
      </c>
    </row>
    <row r="816" spans="1:35" x14ac:dyDescent="0.25">
      <c r="A816" s="21"/>
      <c r="B816" s="238"/>
      <c r="C816" s="239"/>
      <c r="D816" s="239"/>
      <c r="E816" s="239"/>
      <c r="F816" s="240"/>
      <c r="G816" s="239"/>
      <c r="H816" s="241"/>
      <c r="I816" s="21"/>
      <c r="L816" s="68" t="str">
        <f t="shared" si="114"/>
        <v/>
      </c>
      <c r="N816" s="71" t="str">
        <f>IF($L816="", "", IFERROR(INDEX('Intro &amp; Setup'!$J$23:$J$32, MATCH($L816, 'Intro &amp; Setup'!$B$23:$B$32, 0)), ""))</f>
        <v/>
      </c>
      <c r="O816" s="71" t="str">
        <f>IF($L816="", "", IFERROR(INDEX('Intro &amp; Setup'!$N$23:$N$32, MATCH($L816, 'Intro &amp; Setup'!$B$23:$B$32, 0)), ""))</f>
        <v/>
      </c>
      <c r="Q816" s="63" t="str">
        <f>IF($H816="", "", SUM($H$11:$H816))</f>
        <v/>
      </c>
      <c r="R816" s="28" t="str">
        <f>IF($L816="", "", SUMIF($L$11:$L816, $L816, $H$11:$H816))</f>
        <v/>
      </c>
      <c r="S816" s="27" t="str">
        <f>IF('Intro &amp; Setup'!$BM$13='Intro &amp; Setup'!$BM$12, $R816, $Q816)</f>
        <v/>
      </c>
      <c r="T816" s="28" t="str">
        <f t="shared" si="108"/>
        <v/>
      </c>
      <c r="U816" s="8" t="str">
        <f t="shared" si="109"/>
        <v/>
      </c>
      <c r="V816" s="28" t="str">
        <f>IF($T816="", "", $T816-SUM($V$11:$V815))</f>
        <v/>
      </c>
      <c r="W816" s="28" t="str">
        <f>IF($U816="", "", $U816-SUM($W$11:$W815))</f>
        <v/>
      </c>
      <c r="X816" s="28" t="str">
        <f t="shared" si="110"/>
        <v/>
      </c>
      <c r="Y816" s="34" t="str">
        <f t="shared" si="115"/>
        <v/>
      </c>
      <c r="Z816" s="35" t="str">
        <f t="shared" si="116"/>
        <v/>
      </c>
      <c r="AA816" s="36" t="str">
        <f t="shared" si="111"/>
        <v/>
      </c>
      <c r="AC816" s="41" t="str">
        <f>IF($B816="", "", IF(OR($B816&lt;'Intro &amp; Setup'!$BM$3, $B816&gt;'Intro &amp; Setup'!$BM$5), "X", ""))</f>
        <v/>
      </c>
      <c r="AE816" s="41" t="str">
        <f t="shared" si="112"/>
        <v/>
      </c>
      <c r="AG816" s="41" t="str">
        <f>IF($F816="", "", IF(COUNTIF('Intro &amp; Setup'!$T$17:$T$26, $F816)=0, "X", ""))</f>
        <v/>
      </c>
      <c r="AI816" s="41" t="str">
        <f t="shared" si="113"/>
        <v/>
      </c>
    </row>
    <row r="817" spans="1:35" x14ac:dyDescent="0.25">
      <c r="A817" s="21"/>
      <c r="B817" s="238"/>
      <c r="C817" s="239"/>
      <c r="D817" s="239"/>
      <c r="E817" s="239"/>
      <c r="F817" s="240"/>
      <c r="G817" s="239"/>
      <c r="H817" s="241"/>
      <c r="I817" s="21"/>
      <c r="L817" s="68" t="str">
        <f t="shared" si="114"/>
        <v/>
      </c>
      <c r="N817" s="71" t="str">
        <f>IF($L817="", "", IFERROR(INDEX('Intro &amp; Setup'!$J$23:$J$32, MATCH($L817, 'Intro &amp; Setup'!$B$23:$B$32, 0)), ""))</f>
        <v/>
      </c>
      <c r="O817" s="71" t="str">
        <f>IF($L817="", "", IFERROR(INDEX('Intro &amp; Setup'!$N$23:$N$32, MATCH($L817, 'Intro &amp; Setup'!$B$23:$B$32, 0)), ""))</f>
        <v/>
      </c>
      <c r="Q817" s="63" t="str">
        <f>IF($H817="", "", SUM($H$11:$H817))</f>
        <v/>
      </c>
      <c r="R817" s="28" t="str">
        <f>IF($L817="", "", SUMIF($L$11:$L817, $L817, $H$11:$H817))</f>
        <v/>
      </c>
      <c r="S817" s="27" t="str">
        <f>IF('Intro &amp; Setup'!$BM$13='Intro &amp; Setup'!$BM$12, $R817, $Q817)</f>
        <v/>
      </c>
      <c r="T817" s="28" t="str">
        <f t="shared" si="108"/>
        <v/>
      </c>
      <c r="U817" s="8" t="str">
        <f t="shared" si="109"/>
        <v/>
      </c>
      <c r="V817" s="28" t="str">
        <f>IF($T817="", "", $T817-SUM($V$11:$V816))</f>
        <v/>
      </c>
      <c r="W817" s="28" t="str">
        <f>IF($U817="", "", $U817-SUM($W$11:$W816))</f>
        <v/>
      </c>
      <c r="X817" s="28" t="str">
        <f t="shared" si="110"/>
        <v/>
      </c>
      <c r="Y817" s="34" t="str">
        <f t="shared" si="115"/>
        <v/>
      </c>
      <c r="Z817" s="35" t="str">
        <f t="shared" si="116"/>
        <v/>
      </c>
      <c r="AA817" s="36" t="str">
        <f t="shared" si="111"/>
        <v/>
      </c>
      <c r="AC817" s="41" t="str">
        <f>IF($B817="", "", IF(OR($B817&lt;'Intro &amp; Setup'!$BM$3, $B817&gt;'Intro &amp; Setup'!$BM$5), "X", ""))</f>
        <v/>
      </c>
      <c r="AE817" s="41" t="str">
        <f t="shared" si="112"/>
        <v/>
      </c>
      <c r="AG817" s="41" t="str">
        <f>IF($F817="", "", IF(COUNTIF('Intro &amp; Setup'!$T$17:$T$26, $F817)=0, "X", ""))</f>
        <v/>
      </c>
      <c r="AI817" s="41" t="str">
        <f t="shared" si="113"/>
        <v/>
      </c>
    </row>
    <row r="818" spans="1:35" x14ac:dyDescent="0.25">
      <c r="A818" s="21"/>
      <c r="B818" s="238"/>
      <c r="C818" s="239"/>
      <c r="D818" s="239"/>
      <c r="E818" s="239"/>
      <c r="F818" s="240"/>
      <c r="G818" s="239"/>
      <c r="H818" s="241"/>
      <c r="I818" s="21"/>
      <c r="L818" s="68" t="str">
        <f t="shared" si="114"/>
        <v/>
      </c>
      <c r="N818" s="71" t="str">
        <f>IF($L818="", "", IFERROR(INDEX('Intro &amp; Setup'!$J$23:$J$32, MATCH($L818, 'Intro &amp; Setup'!$B$23:$B$32, 0)), ""))</f>
        <v/>
      </c>
      <c r="O818" s="71" t="str">
        <f>IF($L818="", "", IFERROR(INDEX('Intro &amp; Setup'!$N$23:$N$32, MATCH($L818, 'Intro &amp; Setup'!$B$23:$B$32, 0)), ""))</f>
        <v/>
      </c>
      <c r="Q818" s="63" t="str">
        <f>IF($H818="", "", SUM($H$11:$H818))</f>
        <v/>
      </c>
      <c r="R818" s="28" t="str">
        <f>IF($L818="", "", SUMIF($L$11:$L818, $L818, $H$11:$H818))</f>
        <v/>
      </c>
      <c r="S818" s="27" t="str">
        <f>IF('Intro &amp; Setup'!$BM$13='Intro &amp; Setup'!$BM$12, $R818, $Q818)</f>
        <v/>
      </c>
      <c r="T818" s="28" t="str">
        <f t="shared" si="108"/>
        <v/>
      </c>
      <c r="U818" s="8" t="str">
        <f t="shared" si="109"/>
        <v/>
      </c>
      <c r="V818" s="28" t="str">
        <f>IF($T818="", "", $T818-SUM($V$11:$V817))</f>
        <v/>
      </c>
      <c r="W818" s="28" t="str">
        <f>IF($U818="", "", $U818-SUM($W$11:$W817))</f>
        <v/>
      </c>
      <c r="X818" s="28" t="str">
        <f t="shared" si="110"/>
        <v/>
      </c>
      <c r="Y818" s="34" t="str">
        <f t="shared" si="115"/>
        <v/>
      </c>
      <c r="Z818" s="35" t="str">
        <f t="shared" si="116"/>
        <v/>
      </c>
      <c r="AA818" s="36" t="str">
        <f t="shared" si="111"/>
        <v/>
      </c>
      <c r="AC818" s="41" t="str">
        <f>IF($B818="", "", IF(OR($B818&lt;'Intro &amp; Setup'!$BM$3, $B818&gt;'Intro &amp; Setup'!$BM$5), "X", ""))</f>
        <v/>
      </c>
      <c r="AE818" s="41" t="str">
        <f t="shared" si="112"/>
        <v/>
      </c>
      <c r="AG818" s="41" t="str">
        <f>IF($F818="", "", IF(COUNTIF('Intro &amp; Setup'!$T$17:$T$26, $F818)=0, "X", ""))</f>
        <v/>
      </c>
      <c r="AI818" s="41" t="str">
        <f t="shared" si="113"/>
        <v/>
      </c>
    </row>
    <row r="819" spans="1:35" x14ac:dyDescent="0.25">
      <c r="A819" s="21"/>
      <c r="B819" s="238"/>
      <c r="C819" s="239"/>
      <c r="D819" s="239"/>
      <c r="E819" s="239"/>
      <c r="F819" s="240"/>
      <c r="G819" s="239"/>
      <c r="H819" s="241"/>
      <c r="I819" s="21"/>
      <c r="L819" s="68" t="str">
        <f t="shared" si="114"/>
        <v/>
      </c>
      <c r="N819" s="71" t="str">
        <f>IF($L819="", "", IFERROR(INDEX('Intro &amp; Setup'!$J$23:$J$32, MATCH($L819, 'Intro &amp; Setup'!$B$23:$B$32, 0)), ""))</f>
        <v/>
      </c>
      <c r="O819" s="71" t="str">
        <f>IF($L819="", "", IFERROR(INDEX('Intro &amp; Setup'!$N$23:$N$32, MATCH($L819, 'Intro &amp; Setup'!$B$23:$B$32, 0)), ""))</f>
        <v/>
      </c>
      <c r="Q819" s="63" t="str">
        <f>IF($H819="", "", SUM($H$11:$H819))</f>
        <v/>
      </c>
      <c r="R819" s="28" t="str">
        <f>IF($L819="", "", SUMIF($L$11:$L819, $L819, $H$11:$H819))</f>
        <v/>
      </c>
      <c r="S819" s="27" t="str">
        <f>IF('Intro &amp; Setup'!$BM$13='Intro &amp; Setup'!$BM$12, $R819, $Q819)</f>
        <v/>
      </c>
      <c r="T819" s="28" t="str">
        <f t="shared" si="108"/>
        <v/>
      </c>
      <c r="U819" s="8" t="str">
        <f t="shared" si="109"/>
        <v/>
      </c>
      <c r="V819" s="28" t="str">
        <f>IF($T819="", "", $T819-SUM($V$11:$V818))</f>
        <v/>
      </c>
      <c r="W819" s="28" t="str">
        <f>IF($U819="", "", $U819-SUM($W$11:$W818))</f>
        <v/>
      </c>
      <c r="X819" s="28" t="str">
        <f t="shared" si="110"/>
        <v/>
      </c>
      <c r="Y819" s="34" t="str">
        <f t="shared" si="115"/>
        <v/>
      </c>
      <c r="Z819" s="35" t="str">
        <f t="shared" si="116"/>
        <v/>
      </c>
      <c r="AA819" s="36" t="str">
        <f t="shared" si="111"/>
        <v/>
      </c>
      <c r="AC819" s="41" t="str">
        <f>IF($B819="", "", IF(OR($B819&lt;'Intro &amp; Setup'!$BM$3, $B819&gt;'Intro &amp; Setup'!$BM$5), "X", ""))</f>
        <v/>
      </c>
      <c r="AE819" s="41" t="str">
        <f t="shared" si="112"/>
        <v/>
      </c>
      <c r="AG819" s="41" t="str">
        <f>IF($F819="", "", IF(COUNTIF('Intro &amp; Setup'!$T$17:$T$26, $F819)=0, "X", ""))</f>
        <v/>
      </c>
      <c r="AI819" s="41" t="str">
        <f t="shared" si="113"/>
        <v/>
      </c>
    </row>
    <row r="820" spans="1:35" x14ac:dyDescent="0.25">
      <c r="A820" s="21"/>
      <c r="B820" s="238"/>
      <c r="C820" s="239"/>
      <c r="D820" s="239"/>
      <c r="E820" s="239"/>
      <c r="F820" s="240"/>
      <c r="G820" s="239"/>
      <c r="H820" s="241"/>
      <c r="I820" s="21"/>
      <c r="L820" s="68" t="str">
        <f t="shared" si="114"/>
        <v/>
      </c>
      <c r="N820" s="71" t="str">
        <f>IF($L820="", "", IFERROR(INDEX('Intro &amp; Setup'!$J$23:$J$32, MATCH($L820, 'Intro &amp; Setup'!$B$23:$B$32, 0)), ""))</f>
        <v/>
      </c>
      <c r="O820" s="71" t="str">
        <f>IF($L820="", "", IFERROR(INDEX('Intro &amp; Setup'!$N$23:$N$32, MATCH($L820, 'Intro &amp; Setup'!$B$23:$B$32, 0)), ""))</f>
        <v/>
      </c>
      <c r="Q820" s="63" t="str">
        <f>IF($H820="", "", SUM($H$11:$H820))</f>
        <v/>
      </c>
      <c r="R820" s="28" t="str">
        <f>IF($L820="", "", SUMIF($L$11:$L820, $L820, $H$11:$H820))</f>
        <v/>
      </c>
      <c r="S820" s="27" t="str">
        <f>IF('Intro &amp; Setup'!$BM$13='Intro &amp; Setup'!$BM$12, $R820, $Q820)</f>
        <v/>
      </c>
      <c r="T820" s="28" t="str">
        <f t="shared" si="108"/>
        <v/>
      </c>
      <c r="U820" s="8" t="str">
        <f t="shared" si="109"/>
        <v/>
      </c>
      <c r="V820" s="28" t="str">
        <f>IF($T820="", "", $T820-SUM($V$11:$V819))</f>
        <v/>
      </c>
      <c r="W820" s="28" t="str">
        <f>IF($U820="", "", $U820-SUM($W$11:$W819))</f>
        <v/>
      </c>
      <c r="X820" s="28" t="str">
        <f t="shared" si="110"/>
        <v/>
      </c>
      <c r="Y820" s="34" t="str">
        <f t="shared" si="115"/>
        <v/>
      </c>
      <c r="Z820" s="35" t="str">
        <f t="shared" si="116"/>
        <v/>
      </c>
      <c r="AA820" s="36" t="str">
        <f t="shared" si="111"/>
        <v/>
      </c>
      <c r="AC820" s="41" t="str">
        <f>IF($B820="", "", IF(OR($B820&lt;'Intro &amp; Setup'!$BM$3, $B820&gt;'Intro &amp; Setup'!$BM$5), "X", ""))</f>
        <v/>
      </c>
      <c r="AE820" s="41" t="str">
        <f t="shared" si="112"/>
        <v/>
      </c>
      <c r="AG820" s="41" t="str">
        <f>IF($F820="", "", IF(COUNTIF('Intro &amp; Setup'!$T$17:$T$26, $F820)=0, "X", ""))</f>
        <v/>
      </c>
      <c r="AI820" s="41" t="str">
        <f t="shared" si="113"/>
        <v/>
      </c>
    </row>
    <row r="821" spans="1:35" x14ac:dyDescent="0.25">
      <c r="A821" s="21"/>
      <c r="B821" s="238"/>
      <c r="C821" s="239"/>
      <c r="D821" s="239"/>
      <c r="E821" s="239"/>
      <c r="F821" s="240"/>
      <c r="G821" s="239"/>
      <c r="H821" s="241"/>
      <c r="I821" s="21"/>
      <c r="L821" s="68" t="str">
        <f t="shared" si="114"/>
        <v/>
      </c>
      <c r="N821" s="71" t="str">
        <f>IF($L821="", "", IFERROR(INDEX('Intro &amp; Setup'!$J$23:$J$32, MATCH($L821, 'Intro &amp; Setup'!$B$23:$B$32, 0)), ""))</f>
        <v/>
      </c>
      <c r="O821" s="71" t="str">
        <f>IF($L821="", "", IFERROR(INDEX('Intro &amp; Setup'!$N$23:$N$32, MATCH($L821, 'Intro &amp; Setup'!$B$23:$B$32, 0)), ""))</f>
        <v/>
      </c>
      <c r="Q821" s="63" t="str">
        <f>IF($H821="", "", SUM($H$11:$H821))</f>
        <v/>
      </c>
      <c r="R821" s="28" t="str">
        <f>IF($L821="", "", SUMIF($L$11:$L821, $L821, $H$11:$H821))</f>
        <v/>
      </c>
      <c r="S821" s="27" t="str">
        <f>IF('Intro &amp; Setup'!$BM$13='Intro &amp; Setup'!$BM$12, $R821, $Q821)</f>
        <v/>
      </c>
      <c r="T821" s="28" t="str">
        <f t="shared" si="108"/>
        <v/>
      </c>
      <c r="U821" s="8" t="str">
        <f t="shared" si="109"/>
        <v/>
      </c>
      <c r="V821" s="28" t="str">
        <f>IF($T821="", "", $T821-SUM($V$11:$V820))</f>
        <v/>
      </c>
      <c r="W821" s="28" t="str">
        <f>IF($U821="", "", $U821-SUM($W$11:$W820))</f>
        <v/>
      </c>
      <c r="X821" s="28" t="str">
        <f t="shared" si="110"/>
        <v/>
      </c>
      <c r="Y821" s="34" t="str">
        <f t="shared" si="115"/>
        <v/>
      </c>
      <c r="Z821" s="35" t="str">
        <f t="shared" si="116"/>
        <v/>
      </c>
      <c r="AA821" s="36" t="str">
        <f t="shared" si="111"/>
        <v/>
      </c>
      <c r="AC821" s="41" t="str">
        <f>IF($B821="", "", IF(OR($B821&lt;'Intro &amp; Setup'!$BM$3, $B821&gt;'Intro &amp; Setup'!$BM$5), "X", ""))</f>
        <v/>
      </c>
      <c r="AE821" s="41" t="str">
        <f t="shared" si="112"/>
        <v/>
      </c>
      <c r="AG821" s="41" t="str">
        <f>IF($F821="", "", IF(COUNTIF('Intro &amp; Setup'!$T$17:$T$26, $F821)=0, "X", ""))</f>
        <v/>
      </c>
      <c r="AI821" s="41" t="str">
        <f t="shared" si="113"/>
        <v/>
      </c>
    </row>
    <row r="822" spans="1:35" x14ac:dyDescent="0.25">
      <c r="A822" s="21"/>
      <c r="B822" s="238"/>
      <c r="C822" s="239"/>
      <c r="D822" s="239"/>
      <c r="E822" s="239"/>
      <c r="F822" s="240"/>
      <c r="G822" s="239"/>
      <c r="H822" s="241"/>
      <c r="I822" s="21"/>
      <c r="L822" s="68" t="str">
        <f t="shared" si="114"/>
        <v/>
      </c>
      <c r="N822" s="71" t="str">
        <f>IF($L822="", "", IFERROR(INDEX('Intro &amp; Setup'!$J$23:$J$32, MATCH($L822, 'Intro &amp; Setup'!$B$23:$B$32, 0)), ""))</f>
        <v/>
      </c>
      <c r="O822" s="71" t="str">
        <f>IF($L822="", "", IFERROR(INDEX('Intro &amp; Setup'!$N$23:$N$32, MATCH($L822, 'Intro &amp; Setup'!$B$23:$B$32, 0)), ""))</f>
        <v/>
      </c>
      <c r="Q822" s="63" t="str">
        <f>IF($H822="", "", SUM($H$11:$H822))</f>
        <v/>
      </c>
      <c r="R822" s="28" t="str">
        <f>IF($L822="", "", SUMIF($L$11:$L822, $L822, $H$11:$H822))</f>
        <v/>
      </c>
      <c r="S822" s="27" t="str">
        <f>IF('Intro &amp; Setup'!$BM$13='Intro &amp; Setup'!$BM$12, $R822, $Q822)</f>
        <v/>
      </c>
      <c r="T822" s="28" t="str">
        <f t="shared" si="108"/>
        <v/>
      </c>
      <c r="U822" s="8" t="str">
        <f t="shared" si="109"/>
        <v/>
      </c>
      <c r="V822" s="28" t="str">
        <f>IF($T822="", "", $T822-SUM($V$11:$V821))</f>
        <v/>
      </c>
      <c r="W822" s="28" t="str">
        <f>IF($U822="", "", $U822-SUM($W$11:$W821))</f>
        <v/>
      </c>
      <c r="X822" s="28" t="str">
        <f t="shared" si="110"/>
        <v/>
      </c>
      <c r="Y822" s="34" t="str">
        <f t="shared" si="115"/>
        <v/>
      </c>
      <c r="Z822" s="35" t="str">
        <f t="shared" si="116"/>
        <v/>
      </c>
      <c r="AA822" s="36" t="str">
        <f t="shared" si="111"/>
        <v/>
      </c>
      <c r="AC822" s="41" t="str">
        <f>IF($B822="", "", IF(OR($B822&lt;'Intro &amp; Setup'!$BM$3, $B822&gt;'Intro &amp; Setup'!$BM$5), "X", ""))</f>
        <v/>
      </c>
      <c r="AE822" s="41" t="str">
        <f t="shared" si="112"/>
        <v/>
      </c>
      <c r="AG822" s="41" t="str">
        <f>IF($F822="", "", IF(COUNTIF('Intro &amp; Setup'!$T$17:$T$26, $F822)=0, "X", ""))</f>
        <v/>
      </c>
      <c r="AI822" s="41" t="str">
        <f t="shared" si="113"/>
        <v/>
      </c>
    </row>
    <row r="823" spans="1:35" x14ac:dyDescent="0.25">
      <c r="A823" s="21"/>
      <c r="B823" s="238"/>
      <c r="C823" s="239"/>
      <c r="D823" s="239"/>
      <c r="E823" s="239"/>
      <c r="F823" s="240"/>
      <c r="G823" s="239"/>
      <c r="H823" s="241"/>
      <c r="I823" s="21"/>
      <c r="L823" s="68" t="str">
        <f t="shared" si="114"/>
        <v/>
      </c>
      <c r="N823" s="71" t="str">
        <f>IF($L823="", "", IFERROR(INDEX('Intro &amp; Setup'!$J$23:$J$32, MATCH($L823, 'Intro &amp; Setup'!$B$23:$B$32, 0)), ""))</f>
        <v/>
      </c>
      <c r="O823" s="71" t="str">
        <f>IF($L823="", "", IFERROR(INDEX('Intro &amp; Setup'!$N$23:$N$32, MATCH($L823, 'Intro &amp; Setup'!$B$23:$B$32, 0)), ""))</f>
        <v/>
      </c>
      <c r="Q823" s="63" t="str">
        <f>IF($H823="", "", SUM($H$11:$H823))</f>
        <v/>
      </c>
      <c r="R823" s="28" t="str">
        <f>IF($L823="", "", SUMIF($L$11:$L823, $L823, $H$11:$H823))</f>
        <v/>
      </c>
      <c r="S823" s="27" t="str">
        <f>IF('Intro &amp; Setup'!$BM$13='Intro &amp; Setup'!$BM$12, $R823, $Q823)</f>
        <v/>
      </c>
      <c r="T823" s="28" t="str">
        <f t="shared" si="108"/>
        <v/>
      </c>
      <c r="U823" s="8" t="str">
        <f t="shared" si="109"/>
        <v/>
      </c>
      <c r="V823" s="28" t="str">
        <f>IF($T823="", "", $T823-SUM($V$11:$V822))</f>
        <v/>
      </c>
      <c r="W823" s="28" t="str">
        <f>IF($U823="", "", $U823-SUM($W$11:$W822))</f>
        <v/>
      </c>
      <c r="X823" s="28" t="str">
        <f t="shared" si="110"/>
        <v/>
      </c>
      <c r="Y823" s="34" t="str">
        <f t="shared" si="115"/>
        <v/>
      </c>
      <c r="Z823" s="35" t="str">
        <f t="shared" si="116"/>
        <v/>
      </c>
      <c r="AA823" s="36" t="str">
        <f t="shared" si="111"/>
        <v/>
      </c>
      <c r="AC823" s="41" t="str">
        <f>IF($B823="", "", IF(OR($B823&lt;'Intro &amp; Setup'!$BM$3, $B823&gt;'Intro &amp; Setup'!$BM$5), "X", ""))</f>
        <v/>
      </c>
      <c r="AE823" s="41" t="str">
        <f t="shared" si="112"/>
        <v/>
      </c>
      <c r="AG823" s="41" t="str">
        <f>IF($F823="", "", IF(COUNTIF('Intro &amp; Setup'!$T$17:$T$26, $F823)=0, "X", ""))</f>
        <v/>
      </c>
      <c r="AI823" s="41" t="str">
        <f t="shared" si="113"/>
        <v/>
      </c>
    </row>
    <row r="824" spans="1:35" x14ac:dyDescent="0.25">
      <c r="A824" s="21"/>
      <c r="B824" s="238"/>
      <c r="C824" s="239"/>
      <c r="D824" s="239"/>
      <c r="E824" s="239"/>
      <c r="F824" s="240"/>
      <c r="G824" s="239"/>
      <c r="H824" s="241"/>
      <c r="I824" s="21"/>
      <c r="L824" s="68" t="str">
        <f t="shared" si="114"/>
        <v/>
      </c>
      <c r="N824" s="71" t="str">
        <f>IF($L824="", "", IFERROR(INDEX('Intro &amp; Setup'!$J$23:$J$32, MATCH($L824, 'Intro &amp; Setup'!$B$23:$B$32, 0)), ""))</f>
        <v/>
      </c>
      <c r="O824" s="71" t="str">
        <f>IF($L824="", "", IFERROR(INDEX('Intro &amp; Setup'!$N$23:$N$32, MATCH($L824, 'Intro &amp; Setup'!$B$23:$B$32, 0)), ""))</f>
        <v/>
      </c>
      <c r="Q824" s="63" t="str">
        <f>IF($H824="", "", SUM($H$11:$H824))</f>
        <v/>
      </c>
      <c r="R824" s="28" t="str">
        <f>IF($L824="", "", SUMIF($L$11:$L824, $L824, $H$11:$H824))</f>
        <v/>
      </c>
      <c r="S824" s="27" t="str">
        <f>IF('Intro &amp; Setup'!$BM$13='Intro &amp; Setup'!$BM$12, $R824, $Q824)</f>
        <v/>
      </c>
      <c r="T824" s="28" t="str">
        <f t="shared" si="108"/>
        <v/>
      </c>
      <c r="U824" s="8" t="str">
        <f t="shared" si="109"/>
        <v/>
      </c>
      <c r="V824" s="28" t="str">
        <f>IF($T824="", "", $T824-SUM($V$11:$V823))</f>
        <v/>
      </c>
      <c r="W824" s="28" t="str">
        <f>IF($U824="", "", $U824-SUM($W$11:$W823))</f>
        <v/>
      </c>
      <c r="X824" s="28" t="str">
        <f t="shared" si="110"/>
        <v/>
      </c>
      <c r="Y824" s="34" t="str">
        <f t="shared" si="115"/>
        <v/>
      </c>
      <c r="Z824" s="35" t="str">
        <f t="shared" si="116"/>
        <v/>
      </c>
      <c r="AA824" s="36" t="str">
        <f t="shared" si="111"/>
        <v/>
      </c>
      <c r="AC824" s="41" t="str">
        <f>IF($B824="", "", IF(OR($B824&lt;'Intro &amp; Setup'!$BM$3, $B824&gt;'Intro &amp; Setup'!$BM$5), "X", ""))</f>
        <v/>
      </c>
      <c r="AE824" s="41" t="str">
        <f t="shared" si="112"/>
        <v/>
      </c>
      <c r="AG824" s="41" t="str">
        <f>IF($F824="", "", IF(COUNTIF('Intro &amp; Setup'!$T$17:$T$26, $F824)=0, "X", ""))</f>
        <v/>
      </c>
      <c r="AI824" s="41" t="str">
        <f t="shared" si="113"/>
        <v/>
      </c>
    </row>
    <row r="825" spans="1:35" x14ac:dyDescent="0.25">
      <c r="A825" s="21"/>
      <c r="B825" s="238"/>
      <c r="C825" s="239"/>
      <c r="D825" s="239"/>
      <c r="E825" s="239"/>
      <c r="F825" s="240"/>
      <c r="G825" s="239"/>
      <c r="H825" s="241"/>
      <c r="I825" s="21"/>
      <c r="L825" s="68" t="str">
        <f t="shared" si="114"/>
        <v/>
      </c>
      <c r="N825" s="71" t="str">
        <f>IF($L825="", "", IFERROR(INDEX('Intro &amp; Setup'!$J$23:$J$32, MATCH($L825, 'Intro &amp; Setup'!$B$23:$B$32, 0)), ""))</f>
        <v/>
      </c>
      <c r="O825" s="71" t="str">
        <f>IF($L825="", "", IFERROR(INDEX('Intro &amp; Setup'!$N$23:$N$32, MATCH($L825, 'Intro &amp; Setup'!$B$23:$B$32, 0)), ""))</f>
        <v/>
      </c>
      <c r="Q825" s="63" t="str">
        <f>IF($H825="", "", SUM($H$11:$H825))</f>
        <v/>
      </c>
      <c r="R825" s="28" t="str">
        <f>IF($L825="", "", SUMIF($L$11:$L825, $L825, $H$11:$H825))</f>
        <v/>
      </c>
      <c r="S825" s="27" t="str">
        <f>IF('Intro &amp; Setup'!$BM$13='Intro &amp; Setup'!$BM$12, $R825, $Q825)</f>
        <v/>
      </c>
      <c r="T825" s="28" t="str">
        <f t="shared" si="108"/>
        <v/>
      </c>
      <c r="U825" s="8" t="str">
        <f t="shared" si="109"/>
        <v/>
      </c>
      <c r="V825" s="28" t="str">
        <f>IF($T825="", "", $T825-SUM($V$11:$V824))</f>
        <v/>
      </c>
      <c r="W825" s="28" t="str">
        <f>IF($U825="", "", $U825-SUM($W$11:$W824))</f>
        <v/>
      </c>
      <c r="X825" s="28" t="str">
        <f t="shared" si="110"/>
        <v/>
      </c>
      <c r="Y825" s="34" t="str">
        <f t="shared" si="115"/>
        <v/>
      </c>
      <c r="Z825" s="35" t="str">
        <f t="shared" si="116"/>
        <v/>
      </c>
      <c r="AA825" s="36" t="str">
        <f t="shared" si="111"/>
        <v/>
      </c>
      <c r="AC825" s="41" t="str">
        <f>IF($B825="", "", IF(OR($B825&lt;'Intro &amp; Setup'!$BM$3, $B825&gt;'Intro &amp; Setup'!$BM$5), "X", ""))</f>
        <v/>
      </c>
      <c r="AE825" s="41" t="str">
        <f t="shared" si="112"/>
        <v/>
      </c>
      <c r="AG825" s="41" t="str">
        <f>IF($F825="", "", IF(COUNTIF('Intro &amp; Setup'!$T$17:$T$26, $F825)=0, "X", ""))</f>
        <v/>
      </c>
      <c r="AI825" s="41" t="str">
        <f t="shared" si="113"/>
        <v/>
      </c>
    </row>
    <row r="826" spans="1:35" x14ac:dyDescent="0.25">
      <c r="A826" s="21"/>
      <c r="B826" s="238"/>
      <c r="C826" s="239"/>
      <c r="D826" s="239"/>
      <c r="E826" s="239"/>
      <c r="F826" s="240"/>
      <c r="G826" s="239"/>
      <c r="H826" s="241"/>
      <c r="I826" s="21"/>
      <c r="L826" s="68" t="str">
        <f t="shared" si="114"/>
        <v/>
      </c>
      <c r="N826" s="71" t="str">
        <f>IF($L826="", "", IFERROR(INDEX('Intro &amp; Setup'!$J$23:$J$32, MATCH($L826, 'Intro &amp; Setup'!$B$23:$B$32, 0)), ""))</f>
        <v/>
      </c>
      <c r="O826" s="71" t="str">
        <f>IF($L826="", "", IFERROR(INDEX('Intro &amp; Setup'!$N$23:$N$32, MATCH($L826, 'Intro &amp; Setup'!$B$23:$B$32, 0)), ""))</f>
        <v/>
      </c>
      <c r="Q826" s="63" t="str">
        <f>IF($H826="", "", SUM($H$11:$H826))</f>
        <v/>
      </c>
      <c r="R826" s="28" t="str">
        <f>IF($L826="", "", SUMIF($L$11:$L826, $L826, $H$11:$H826))</f>
        <v/>
      </c>
      <c r="S826" s="27" t="str">
        <f>IF('Intro &amp; Setup'!$BM$13='Intro &amp; Setup'!$BM$12, $R826, $Q826)</f>
        <v/>
      </c>
      <c r="T826" s="28" t="str">
        <f t="shared" si="108"/>
        <v/>
      </c>
      <c r="U826" s="8" t="str">
        <f t="shared" si="109"/>
        <v/>
      </c>
      <c r="V826" s="28" t="str">
        <f>IF($T826="", "", $T826-SUM($V$11:$V825))</f>
        <v/>
      </c>
      <c r="W826" s="28" t="str">
        <f>IF($U826="", "", $U826-SUM($W$11:$W825))</f>
        <v/>
      </c>
      <c r="X826" s="28" t="str">
        <f t="shared" si="110"/>
        <v/>
      </c>
      <c r="Y826" s="34" t="str">
        <f t="shared" si="115"/>
        <v/>
      </c>
      <c r="Z826" s="35" t="str">
        <f t="shared" si="116"/>
        <v/>
      </c>
      <c r="AA826" s="36" t="str">
        <f t="shared" si="111"/>
        <v/>
      </c>
      <c r="AC826" s="41" t="str">
        <f>IF($B826="", "", IF(OR($B826&lt;'Intro &amp; Setup'!$BM$3, $B826&gt;'Intro &amp; Setup'!$BM$5), "X", ""))</f>
        <v/>
      </c>
      <c r="AE826" s="41" t="str">
        <f t="shared" si="112"/>
        <v/>
      </c>
      <c r="AG826" s="41" t="str">
        <f>IF($F826="", "", IF(COUNTIF('Intro &amp; Setup'!$T$17:$T$26, $F826)=0, "X", ""))</f>
        <v/>
      </c>
      <c r="AI826" s="41" t="str">
        <f t="shared" si="113"/>
        <v/>
      </c>
    </row>
    <row r="827" spans="1:35" x14ac:dyDescent="0.25">
      <c r="A827" s="21"/>
      <c r="B827" s="238"/>
      <c r="C827" s="239"/>
      <c r="D827" s="239"/>
      <c r="E827" s="239"/>
      <c r="F827" s="240"/>
      <c r="G827" s="239"/>
      <c r="H827" s="241"/>
      <c r="I827" s="21"/>
      <c r="L827" s="68" t="str">
        <f t="shared" si="114"/>
        <v/>
      </c>
      <c r="N827" s="71" t="str">
        <f>IF($L827="", "", IFERROR(INDEX('Intro &amp; Setup'!$J$23:$J$32, MATCH($L827, 'Intro &amp; Setup'!$B$23:$B$32, 0)), ""))</f>
        <v/>
      </c>
      <c r="O827" s="71" t="str">
        <f>IF($L827="", "", IFERROR(INDEX('Intro &amp; Setup'!$N$23:$N$32, MATCH($L827, 'Intro &amp; Setup'!$B$23:$B$32, 0)), ""))</f>
        <v/>
      </c>
      <c r="Q827" s="63" t="str">
        <f>IF($H827="", "", SUM($H$11:$H827))</f>
        <v/>
      </c>
      <c r="R827" s="28" t="str">
        <f>IF($L827="", "", SUMIF($L$11:$L827, $L827, $H$11:$H827))</f>
        <v/>
      </c>
      <c r="S827" s="27" t="str">
        <f>IF('Intro &amp; Setup'!$BM$13='Intro &amp; Setup'!$BM$12, $R827, $Q827)</f>
        <v/>
      </c>
      <c r="T827" s="28" t="str">
        <f t="shared" si="108"/>
        <v/>
      </c>
      <c r="U827" s="8" t="str">
        <f t="shared" si="109"/>
        <v/>
      </c>
      <c r="V827" s="28" t="str">
        <f>IF($T827="", "", $T827-SUM($V$11:$V826))</f>
        <v/>
      </c>
      <c r="W827" s="28" t="str">
        <f>IF($U827="", "", $U827-SUM($W$11:$W826))</f>
        <v/>
      </c>
      <c r="X827" s="28" t="str">
        <f t="shared" si="110"/>
        <v/>
      </c>
      <c r="Y827" s="34" t="str">
        <f t="shared" si="115"/>
        <v/>
      </c>
      <c r="Z827" s="35" t="str">
        <f t="shared" si="116"/>
        <v/>
      </c>
      <c r="AA827" s="36" t="str">
        <f t="shared" si="111"/>
        <v/>
      </c>
      <c r="AC827" s="41" t="str">
        <f>IF($B827="", "", IF(OR($B827&lt;'Intro &amp; Setup'!$BM$3, $B827&gt;'Intro &amp; Setup'!$BM$5), "X", ""))</f>
        <v/>
      </c>
      <c r="AE827" s="41" t="str">
        <f t="shared" si="112"/>
        <v/>
      </c>
      <c r="AG827" s="41" t="str">
        <f>IF($F827="", "", IF(COUNTIF('Intro &amp; Setup'!$T$17:$T$26, $F827)=0, "X", ""))</f>
        <v/>
      </c>
      <c r="AI827" s="41" t="str">
        <f t="shared" si="113"/>
        <v/>
      </c>
    </row>
    <row r="828" spans="1:35" x14ac:dyDescent="0.25">
      <c r="A828" s="21"/>
      <c r="B828" s="238"/>
      <c r="C828" s="239"/>
      <c r="D828" s="239"/>
      <c r="E828" s="239"/>
      <c r="F828" s="240"/>
      <c r="G828" s="239"/>
      <c r="H828" s="241"/>
      <c r="I828" s="21"/>
      <c r="L828" s="68" t="str">
        <f t="shared" si="114"/>
        <v/>
      </c>
      <c r="N828" s="71" t="str">
        <f>IF($L828="", "", IFERROR(INDEX('Intro &amp; Setup'!$J$23:$J$32, MATCH($L828, 'Intro &amp; Setup'!$B$23:$B$32, 0)), ""))</f>
        <v/>
      </c>
      <c r="O828" s="71" t="str">
        <f>IF($L828="", "", IFERROR(INDEX('Intro &amp; Setup'!$N$23:$N$32, MATCH($L828, 'Intro &amp; Setup'!$B$23:$B$32, 0)), ""))</f>
        <v/>
      </c>
      <c r="Q828" s="63" t="str">
        <f>IF($H828="", "", SUM($H$11:$H828))</f>
        <v/>
      </c>
      <c r="R828" s="28" t="str">
        <f>IF($L828="", "", SUMIF($L$11:$L828, $L828, $H$11:$H828))</f>
        <v/>
      </c>
      <c r="S828" s="27" t="str">
        <f>IF('Intro &amp; Setup'!$BM$13='Intro &amp; Setup'!$BM$12, $R828, $Q828)</f>
        <v/>
      </c>
      <c r="T828" s="28" t="str">
        <f t="shared" si="108"/>
        <v/>
      </c>
      <c r="U828" s="8" t="str">
        <f t="shared" si="109"/>
        <v/>
      </c>
      <c r="V828" s="28" t="str">
        <f>IF($T828="", "", $T828-SUM($V$11:$V827))</f>
        <v/>
      </c>
      <c r="W828" s="28" t="str">
        <f>IF($U828="", "", $U828-SUM($W$11:$W827))</f>
        <v/>
      </c>
      <c r="X828" s="28" t="str">
        <f t="shared" si="110"/>
        <v/>
      </c>
      <c r="Y828" s="34" t="str">
        <f t="shared" si="115"/>
        <v/>
      </c>
      <c r="Z828" s="35" t="str">
        <f t="shared" si="116"/>
        <v/>
      </c>
      <c r="AA828" s="36" t="str">
        <f t="shared" si="111"/>
        <v/>
      </c>
      <c r="AC828" s="41" t="str">
        <f>IF($B828="", "", IF(OR($B828&lt;'Intro &amp; Setup'!$BM$3, $B828&gt;'Intro &amp; Setup'!$BM$5), "X", ""))</f>
        <v/>
      </c>
      <c r="AE828" s="41" t="str">
        <f t="shared" si="112"/>
        <v/>
      </c>
      <c r="AG828" s="41" t="str">
        <f>IF($F828="", "", IF(COUNTIF('Intro &amp; Setup'!$T$17:$T$26, $F828)=0, "X", ""))</f>
        <v/>
      </c>
      <c r="AI828" s="41" t="str">
        <f t="shared" si="113"/>
        <v/>
      </c>
    </row>
    <row r="829" spans="1:35" x14ac:dyDescent="0.25">
      <c r="A829" s="21"/>
      <c r="B829" s="238"/>
      <c r="C829" s="239"/>
      <c r="D829" s="239"/>
      <c r="E829" s="239"/>
      <c r="F829" s="240"/>
      <c r="G829" s="239"/>
      <c r="H829" s="241"/>
      <c r="I829" s="21"/>
      <c r="L829" s="68" t="str">
        <f t="shared" si="114"/>
        <v/>
      </c>
      <c r="N829" s="71" t="str">
        <f>IF($L829="", "", IFERROR(INDEX('Intro &amp; Setup'!$J$23:$J$32, MATCH($L829, 'Intro &amp; Setup'!$B$23:$B$32, 0)), ""))</f>
        <v/>
      </c>
      <c r="O829" s="71" t="str">
        <f>IF($L829="", "", IFERROR(INDEX('Intro &amp; Setup'!$N$23:$N$32, MATCH($L829, 'Intro &amp; Setup'!$B$23:$B$32, 0)), ""))</f>
        <v/>
      </c>
      <c r="Q829" s="63" t="str">
        <f>IF($H829="", "", SUM($H$11:$H829))</f>
        <v/>
      </c>
      <c r="R829" s="28" t="str">
        <f>IF($L829="", "", SUMIF($L$11:$L829, $L829, $H$11:$H829))</f>
        <v/>
      </c>
      <c r="S829" s="27" t="str">
        <f>IF('Intro &amp; Setup'!$BM$13='Intro &amp; Setup'!$BM$12, $R829, $Q829)</f>
        <v/>
      </c>
      <c r="T829" s="28" t="str">
        <f t="shared" si="108"/>
        <v/>
      </c>
      <c r="U829" s="8" t="str">
        <f t="shared" si="109"/>
        <v/>
      </c>
      <c r="V829" s="28" t="str">
        <f>IF($T829="", "", $T829-SUM($V$11:$V828))</f>
        <v/>
      </c>
      <c r="W829" s="28" t="str">
        <f>IF($U829="", "", $U829-SUM($W$11:$W828))</f>
        <v/>
      </c>
      <c r="X829" s="28" t="str">
        <f t="shared" si="110"/>
        <v/>
      </c>
      <c r="Y829" s="34" t="str">
        <f t="shared" si="115"/>
        <v/>
      </c>
      <c r="Z829" s="35" t="str">
        <f t="shared" si="116"/>
        <v/>
      </c>
      <c r="AA829" s="36" t="str">
        <f t="shared" si="111"/>
        <v/>
      </c>
      <c r="AC829" s="41" t="str">
        <f>IF($B829="", "", IF(OR($B829&lt;'Intro &amp; Setup'!$BM$3, $B829&gt;'Intro &amp; Setup'!$BM$5), "X", ""))</f>
        <v/>
      </c>
      <c r="AE829" s="41" t="str">
        <f t="shared" si="112"/>
        <v/>
      </c>
      <c r="AG829" s="41" t="str">
        <f>IF($F829="", "", IF(COUNTIF('Intro &amp; Setup'!$T$17:$T$26, $F829)=0, "X", ""))</f>
        <v/>
      </c>
      <c r="AI829" s="41" t="str">
        <f t="shared" si="113"/>
        <v/>
      </c>
    </row>
    <row r="830" spans="1:35" x14ac:dyDescent="0.25">
      <c r="A830" s="21"/>
      <c r="B830" s="238"/>
      <c r="C830" s="239"/>
      <c r="D830" s="239"/>
      <c r="E830" s="239"/>
      <c r="F830" s="240"/>
      <c r="G830" s="239"/>
      <c r="H830" s="241"/>
      <c r="I830" s="21"/>
      <c r="L830" s="68" t="str">
        <f t="shared" si="114"/>
        <v/>
      </c>
      <c r="N830" s="71" t="str">
        <f>IF($L830="", "", IFERROR(INDEX('Intro &amp; Setup'!$J$23:$J$32, MATCH($L830, 'Intro &amp; Setup'!$B$23:$B$32, 0)), ""))</f>
        <v/>
      </c>
      <c r="O830" s="71" t="str">
        <f>IF($L830="", "", IFERROR(INDEX('Intro &amp; Setup'!$N$23:$N$32, MATCH($L830, 'Intro &amp; Setup'!$B$23:$B$32, 0)), ""))</f>
        <v/>
      </c>
      <c r="Q830" s="63" t="str">
        <f>IF($H830="", "", SUM($H$11:$H830))</f>
        <v/>
      </c>
      <c r="R830" s="28" t="str">
        <f>IF($L830="", "", SUMIF($L$11:$L830, $L830, $H$11:$H830))</f>
        <v/>
      </c>
      <c r="S830" s="27" t="str">
        <f>IF('Intro &amp; Setup'!$BM$13='Intro &amp; Setup'!$BM$12, $R830, $Q830)</f>
        <v/>
      </c>
      <c r="T830" s="28" t="str">
        <f t="shared" si="108"/>
        <v/>
      </c>
      <c r="U830" s="8" t="str">
        <f t="shared" si="109"/>
        <v/>
      </c>
      <c r="V830" s="28" t="str">
        <f>IF($T830="", "", $T830-SUM($V$11:$V829))</f>
        <v/>
      </c>
      <c r="W830" s="28" t="str">
        <f>IF($U830="", "", $U830-SUM($W$11:$W829))</f>
        <v/>
      </c>
      <c r="X830" s="28" t="str">
        <f t="shared" si="110"/>
        <v/>
      </c>
      <c r="Y830" s="34" t="str">
        <f t="shared" si="115"/>
        <v/>
      </c>
      <c r="Z830" s="35" t="str">
        <f t="shared" si="116"/>
        <v/>
      </c>
      <c r="AA830" s="36" t="str">
        <f t="shared" si="111"/>
        <v/>
      </c>
      <c r="AC830" s="41" t="str">
        <f>IF($B830="", "", IF(OR($B830&lt;'Intro &amp; Setup'!$BM$3, $B830&gt;'Intro &amp; Setup'!$BM$5), "X", ""))</f>
        <v/>
      </c>
      <c r="AE830" s="41" t="str">
        <f t="shared" si="112"/>
        <v/>
      </c>
      <c r="AG830" s="41" t="str">
        <f>IF($F830="", "", IF(COUNTIF('Intro &amp; Setup'!$T$17:$T$26, $F830)=0, "X", ""))</f>
        <v/>
      </c>
      <c r="AI830" s="41" t="str">
        <f t="shared" si="113"/>
        <v/>
      </c>
    </row>
    <row r="831" spans="1:35" x14ac:dyDescent="0.25">
      <c r="A831" s="21"/>
      <c r="B831" s="238"/>
      <c r="C831" s="239"/>
      <c r="D831" s="239"/>
      <c r="E831" s="239"/>
      <c r="F831" s="240"/>
      <c r="G831" s="239"/>
      <c r="H831" s="241"/>
      <c r="I831" s="21"/>
      <c r="L831" s="68" t="str">
        <f t="shared" si="114"/>
        <v/>
      </c>
      <c r="N831" s="71" t="str">
        <f>IF($L831="", "", IFERROR(INDEX('Intro &amp; Setup'!$J$23:$J$32, MATCH($L831, 'Intro &amp; Setup'!$B$23:$B$32, 0)), ""))</f>
        <v/>
      </c>
      <c r="O831" s="71" t="str">
        <f>IF($L831="", "", IFERROR(INDEX('Intro &amp; Setup'!$N$23:$N$32, MATCH($L831, 'Intro &amp; Setup'!$B$23:$B$32, 0)), ""))</f>
        <v/>
      </c>
      <c r="Q831" s="63" t="str">
        <f>IF($H831="", "", SUM($H$11:$H831))</f>
        <v/>
      </c>
      <c r="R831" s="28" t="str">
        <f>IF($L831="", "", SUMIF($L$11:$L831, $L831, $H$11:$H831))</f>
        <v/>
      </c>
      <c r="S831" s="27" t="str">
        <f>IF('Intro &amp; Setup'!$BM$13='Intro &amp; Setup'!$BM$12, $R831, $Q831)</f>
        <v/>
      </c>
      <c r="T831" s="28" t="str">
        <f t="shared" si="108"/>
        <v/>
      </c>
      <c r="U831" s="8" t="str">
        <f t="shared" si="109"/>
        <v/>
      </c>
      <c r="V831" s="28" t="str">
        <f>IF($T831="", "", $T831-SUM($V$11:$V830))</f>
        <v/>
      </c>
      <c r="W831" s="28" t="str">
        <f>IF($U831="", "", $U831-SUM($W$11:$W830))</f>
        <v/>
      </c>
      <c r="X831" s="28" t="str">
        <f t="shared" si="110"/>
        <v/>
      </c>
      <c r="Y831" s="34" t="str">
        <f t="shared" si="115"/>
        <v/>
      </c>
      <c r="Z831" s="35" t="str">
        <f t="shared" si="116"/>
        <v/>
      </c>
      <c r="AA831" s="36" t="str">
        <f t="shared" si="111"/>
        <v/>
      </c>
      <c r="AC831" s="41" t="str">
        <f>IF($B831="", "", IF(OR($B831&lt;'Intro &amp; Setup'!$BM$3, $B831&gt;'Intro &amp; Setup'!$BM$5), "X", ""))</f>
        <v/>
      </c>
      <c r="AE831" s="41" t="str">
        <f t="shared" si="112"/>
        <v/>
      </c>
      <c r="AG831" s="41" t="str">
        <f>IF($F831="", "", IF(COUNTIF('Intro &amp; Setup'!$T$17:$T$26, $F831)=0, "X", ""))</f>
        <v/>
      </c>
      <c r="AI831" s="41" t="str">
        <f t="shared" si="113"/>
        <v/>
      </c>
    </row>
    <row r="832" spans="1:35" x14ac:dyDescent="0.25">
      <c r="A832" s="21"/>
      <c r="B832" s="238"/>
      <c r="C832" s="239"/>
      <c r="D832" s="239"/>
      <c r="E832" s="239"/>
      <c r="F832" s="240"/>
      <c r="G832" s="239"/>
      <c r="H832" s="241"/>
      <c r="I832" s="21"/>
      <c r="L832" s="68" t="str">
        <f t="shared" si="114"/>
        <v/>
      </c>
      <c r="N832" s="71" t="str">
        <f>IF($L832="", "", IFERROR(INDEX('Intro &amp; Setup'!$J$23:$J$32, MATCH($L832, 'Intro &amp; Setup'!$B$23:$B$32, 0)), ""))</f>
        <v/>
      </c>
      <c r="O832" s="71" t="str">
        <f>IF($L832="", "", IFERROR(INDEX('Intro &amp; Setup'!$N$23:$N$32, MATCH($L832, 'Intro &amp; Setup'!$B$23:$B$32, 0)), ""))</f>
        <v/>
      </c>
      <c r="Q832" s="63" t="str">
        <f>IF($H832="", "", SUM($H$11:$H832))</f>
        <v/>
      </c>
      <c r="R832" s="28" t="str">
        <f>IF($L832="", "", SUMIF($L$11:$L832, $L832, $H$11:$H832))</f>
        <v/>
      </c>
      <c r="S832" s="27" t="str">
        <f>IF('Intro &amp; Setup'!$BM$13='Intro &amp; Setup'!$BM$12, $R832, $Q832)</f>
        <v/>
      </c>
      <c r="T832" s="28" t="str">
        <f t="shared" si="108"/>
        <v/>
      </c>
      <c r="U832" s="8" t="str">
        <f t="shared" si="109"/>
        <v/>
      </c>
      <c r="V832" s="28" t="str">
        <f>IF($T832="", "", $T832-SUM($V$11:$V831))</f>
        <v/>
      </c>
      <c r="W832" s="28" t="str">
        <f>IF($U832="", "", $U832-SUM($W$11:$W831))</f>
        <v/>
      </c>
      <c r="X832" s="28" t="str">
        <f t="shared" si="110"/>
        <v/>
      </c>
      <c r="Y832" s="34" t="str">
        <f t="shared" si="115"/>
        <v/>
      </c>
      <c r="Z832" s="35" t="str">
        <f t="shared" si="116"/>
        <v/>
      </c>
      <c r="AA832" s="36" t="str">
        <f t="shared" si="111"/>
        <v/>
      </c>
      <c r="AC832" s="41" t="str">
        <f>IF($B832="", "", IF(OR($B832&lt;'Intro &amp; Setup'!$BM$3, $B832&gt;'Intro &amp; Setup'!$BM$5), "X", ""))</f>
        <v/>
      </c>
      <c r="AE832" s="41" t="str">
        <f t="shared" si="112"/>
        <v/>
      </c>
      <c r="AG832" s="41" t="str">
        <f>IF($F832="", "", IF(COUNTIF('Intro &amp; Setup'!$T$17:$T$26, $F832)=0, "X", ""))</f>
        <v/>
      </c>
      <c r="AI832" s="41" t="str">
        <f t="shared" si="113"/>
        <v/>
      </c>
    </row>
    <row r="833" spans="1:35" x14ac:dyDescent="0.25">
      <c r="A833" s="21"/>
      <c r="B833" s="238"/>
      <c r="C833" s="239"/>
      <c r="D833" s="239"/>
      <c r="E833" s="239"/>
      <c r="F833" s="240"/>
      <c r="G833" s="239"/>
      <c r="H833" s="241"/>
      <c r="I833" s="21"/>
      <c r="L833" s="68" t="str">
        <f t="shared" si="114"/>
        <v/>
      </c>
      <c r="N833" s="71" t="str">
        <f>IF($L833="", "", IFERROR(INDEX('Intro &amp; Setup'!$J$23:$J$32, MATCH($L833, 'Intro &amp; Setup'!$B$23:$B$32, 0)), ""))</f>
        <v/>
      </c>
      <c r="O833" s="71" t="str">
        <f>IF($L833="", "", IFERROR(INDEX('Intro &amp; Setup'!$N$23:$N$32, MATCH($L833, 'Intro &amp; Setup'!$B$23:$B$32, 0)), ""))</f>
        <v/>
      </c>
      <c r="Q833" s="63" t="str">
        <f>IF($H833="", "", SUM($H$11:$H833))</f>
        <v/>
      </c>
      <c r="R833" s="28" t="str">
        <f>IF($L833="", "", SUMIF($L$11:$L833, $L833, $H$11:$H833))</f>
        <v/>
      </c>
      <c r="S833" s="27" t="str">
        <f>IF('Intro &amp; Setup'!$BM$13='Intro &amp; Setup'!$BM$12, $R833, $Q833)</f>
        <v/>
      </c>
      <c r="T833" s="28" t="str">
        <f t="shared" si="108"/>
        <v/>
      </c>
      <c r="U833" s="8" t="str">
        <f t="shared" si="109"/>
        <v/>
      </c>
      <c r="V833" s="28" t="str">
        <f>IF($T833="", "", $T833-SUM($V$11:$V832))</f>
        <v/>
      </c>
      <c r="W833" s="28" t="str">
        <f>IF($U833="", "", $U833-SUM($W$11:$W832))</f>
        <v/>
      </c>
      <c r="X833" s="28" t="str">
        <f t="shared" si="110"/>
        <v/>
      </c>
      <c r="Y833" s="34" t="str">
        <f t="shared" si="115"/>
        <v/>
      </c>
      <c r="Z833" s="35" t="str">
        <f t="shared" si="116"/>
        <v/>
      </c>
      <c r="AA833" s="36" t="str">
        <f t="shared" si="111"/>
        <v/>
      </c>
      <c r="AC833" s="41" t="str">
        <f>IF($B833="", "", IF(OR($B833&lt;'Intro &amp; Setup'!$BM$3, $B833&gt;'Intro &amp; Setup'!$BM$5), "X", ""))</f>
        <v/>
      </c>
      <c r="AE833" s="41" t="str">
        <f t="shared" si="112"/>
        <v/>
      </c>
      <c r="AG833" s="41" t="str">
        <f>IF($F833="", "", IF(COUNTIF('Intro &amp; Setup'!$T$17:$T$26, $F833)=0, "X", ""))</f>
        <v/>
      </c>
      <c r="AI833" s="41" t="str">
        <f t="shared" si="113"/>
        <v/>
      </c>
    </row>
    <row r="834" spans="1:35" x14ac:dyDescent="0.25">
      <c r="A834" s="21"/>
      <c r="B834" s="238"/>
      <c r="C834" s="239"/>
      <c r="D834" s="239"/>
      <c r="E834" s="239"/>
      <c r="F834" s="240"/>
      <c r="G834" s="239"/>
      <c r="H834" s="241"/>
      <c r="I834" s="21"/>
      <c r="L834" s="68" t="str">
        <f t="shared" si="114"/>
        <v/>
      </c>
      <c r="N834" s="71" t="str">
        <f>IF($L834="", "", IFERROR(INDEX('Intro &amp; Setup'!$J$23:$J$32, MATCH($L834, 'Intro &amp; Setup'!$B$23:$B$32, 0)), ""))</f>
        <v/>
      </c>
      <c r="O834" s="71" t="str">
        <f>IF($L834="", "", IFERROR(INDEX('Intro &amp; Setup'!$N$23:$N$32, MATCH($L834, 'Intro &amp; Setup'!$B$23:$B$32, 0)), ""))</f>
        <v/>
      </c>
      <c r="Q834" s="63" t="str">
        <f>IF($H834="", "", SUM($H$11:$H834))</f>
        <v/>
      </c>
      <c r="R834" s="28" t="str">
        <f>IF($L834="", "", SUMIF($L$11:$L834, $L834, $H$11:$H834))</f>
        <v/>
      </c>
      <c r="S834" s="27" t="str">
        <f>IF('Intro &amp; Setup'!$BM$13='Intro &amp; Setup'!$BM$12, $R834, $Q834)</f>
        <v/>
      </c>
      <c r="T834" s="28" t="str">
        <f t="shared" si="108"/>
        <v/>
      </c>
      <c r="U834" s="8" t="str">
        <f t="shared" si="109"/>
        <v/>
      </c>
      <c r="V834" s="28" t="str">
        <f>IF($T834="", "", $T834-SUM($V$11:$V833))</f>
        <v/>
      </c>
      <c r="W834" s="28" t="str">
        <f>IF($U834="", "", $U834-SUM($W$11:$W833))</f>
        <v/>
      </c>
      <c r="X834" s="28" t="str">
        <f t="shared" si="110"/>
        <v/>
      </c>
      <c r="Y834" s="34" t="str">
        <f t="shared" si="115"/>
        <v/>
      </c>
      <c r="Z834" s="35" t="str">
        <f t="shared" si="116"/>
        <v/>
      </c>
      <c r="AA834" s="36" t="str">
        <f t="shared" si="111"/>
        <v/>
      </c>
      <c r="AC834" s="41" t="str">
        <f>IF($B834="", "", IF(OR($B834&lt;'Intro &amp; Setup'!$BM$3, $B834&gt;'Intro &amp; Setup'!$BM$5), "X", ""))</f>
        <v/>
      </c>
      <c r="AE834" s="41" t="str">
        <f t="shared" si="112"/>
        <v/>
      </c>
      <c r="AG834" s="41" t="str">
        <f>IF($F834="", "", IF(COUNTIF('Intro &amp; Setup'!$T$17:$T$26, $F834)=0, "X", ""))</f>
        <v/>
      </c>
      <c r="AI834" s="41" t="str">
        <f t="shared" si="113"/>
        <v/>
      </c>
    </row>
    <row r="835" spans="1:35" x14ac:dyDescent="0.25">
      <c r="A835" s="21"/>
      <c r="B835" s="238"/>
      <c r="C835" s="239"/>
      <c r="D835" s="239"/>
      <c r="E835" s="239"/>
      <c r="F835" s="240"/>
      <c r="G835" s="239"/>
      <c r="H835" s="241"/>
      <c r="I835" s="21"/>
      <c r="L835" s="68" t="str">
        <f t="shared" si="114"/>
        <v/>
      </c>
      <c r="N835" s="71" t="str">
        <f>IF($L835="", "", IFERROR(INDEX('Intro &amp; Setup'!$J$23:$J$32, MATCH($L835, 'Intro &amp; Setup'!$B$23:$B$32, 0)), ""))</f>
        <v/>
      </c>
      <c r="O835" s="71" t="str">
        <f>IF($L835="", "", IFERROR(INDEX('Intro &amp; Setup'!$N$23:$N$32, MATCH($L835, 'Intro &amp; Setup'!$B$23:$B$32, 0)), ""))</f>
        <v/>
      </c>
      <c r="Q835" s="63" t="str">
        <f>IF($H835="", "", SUM($H$11:$H835))</f>
        <v/>
      </c>
      <c r="R835" s="28" t="str">
        <f>IF($L835="", "", SUMIF($L$11:$L835, $L835, $H$11:$H835))</f>
        <v/>
      </c>
      <c r="S835" s="27" t="str">
        <f>IF('Intro &amp; Setup'!$BM$13='Intro &amp; Setup'!$BM$12, $R835, $Q835)</f>
        <v/>
      </c>
      <c r="T835" s="28" t="str">
        <f t="shared" si="108"/>
        <v/>
      </c>
      <c r="U835" s="8" t="str">
        <f t="shared" si="109"/>
        <v/>
      </c>
      <c r="V835" s="28" t="str">
        <f>IF($T835="", "", $T835-SUM($V$11:$V834))</f>
        <v/>
      </c>
      <c r="W835" s="28" t="str">
        <f>IF($U835="", "", $U835-SUM($W$11:$W834))</f>
        <v/>
      </c>
      <c r="X835" s="28" t="str">
        <f t="shared" si="110"/>
        <v/>
      </c>
      <c r="Y835" s="34" t="str">
        <f t="shared" si="115"/>
        <v/>
      </c>
      <c r="Z835" s="35" t="str">
        <f t="shared" si="116"/>
        <v/>
      </c>
      <c r="AA835" s="36" t="str">
        <f t="shared" si="111"/>
        <v/>
      </c>
      <c r="AC835" s="41" t="str">
        <f>IF($B835="", "", IF(OR($B835&lt;'Intro &amp; Setup'!$BM$3, $B835&gt;'Intro &amp; Setup'!$BM$5), "X", ""))</f>
        <v/>
      </c>
      <c r="AE835" s="41" t="str">
        <f t="shared" si="112"/>
        <v/>
      </c>
      <c r="AG835" s="41" t="str">
        <f>IF($F835="", "", IF(COUNTIF('Intro &amp; Setup'!$T$17:$T$26, $F835)=0, "X", ""))</f>
        <v/>
      </c>
      <c r="AI835" s="41" t="str">
        <f t="shared" si="113"/>
        <v/>
      </c>
    </row>
    <row r="836" spans="1:35" x14ac:dyDescent="0.25">
      <c r="A836" s="21"/>
      <c r="B836" s="238"/>
      <c r="C836" s="239"/>
      <c r="D836" s="239"/>
      <c r="E836" s="239"/>
      <c r="F836" s="240"/>
      <c r="G836" s="239"/>
      <c r="H836" s="241"/>
      <c r="I836" s="21"/>
      <c r="L836" s="68" t="str">
        <f t="shared" si="114"/>
        <v/>
      </c>
      <c r="N836" s="71" t="str">
        <f>IF($L836="", "", IFERROR(INDEX('Intro &amp; Setup'!$J$23:$J$32, MATCH($L836, 'Intro &amp; Setup'!$B$23:$B$32, 0)), ""))</f>
        <v/>
      </c>
      <c r="O836" s="71" t="str">
        <f>IF($L836="", "", IFERROR(INDEX('Intro &amp; Setup'!$N$23:$N$32, MATCH($L836, 'Intro &amp; Setup'!$B$23:$B$32, 0)), ""))</f>
        <v/>
      </c>
      <c r="Q836" s="63" t="str">
        <f>IF($H836="", "", SUM($H$11:$H836))</f>
        <v/>
      </c>
      <c r="R836" s="28" t="str">
        <f>IF($L836="", "", SUMIF($L$11:$L836, $L836, $H$11:$H836))</f>
        <v/>
      </c>
      <c r="S836" s="27" t="str">
        <f>IF('Intro &amp; Setup'!$BM$13='Intro &amp; Setup'!$BM$12, $R836, $Q836)</f>
        <v/>
      </c>
      <c r="T836" s="28" t="str">
        <f t="shared" si="108"/>
        <v/>
      </c>
      <c r="U836" s="8" t="str">
        <f t="shared" si="109"/>
        <v/>
      </c>
      <c r="V836" s="28" t="str">
        <f>IF($T836="", "", $T836-SUM($V$11:$V835))</f>
        <v/>
      </c>
      <c r="W836" s="28" t="str">
        <f>IF($U836="", "", $U836-SUM($W$11:$W835))</f>
        <v/>
      </c>
      <c r="X836" s="28" t="str">
        <f t="shared" si="110"/>
        <v/>
      </c>
      <c r="Y836" s="34" t="str">
        <f t="shared" si="115"/>
        <v/>
      </c>
      <c r="Z836" s="35" t="str">
        <f t="shared" si="116"/>
        <v/>
      </c>
      <c r="AA836" s="36" t="str">
        <f t="shared" si="111"/>
        <v/>
      </c>
      <c r="AC836" s="41" t="str">
        <f>IF($B836="", "", IF(OR($B836&lt;'Intro &amp; Setup'!$BM$3, $B836&gt;'Intro &amp; Setup'!$BM$5), "X", ""))</f>
        <v/>
      </c>
      <c r="AE836" s="41" t="str">
        <f t="shared" si="112"/>
        <v/>
      </c>
      <c r="AG836" s="41" t="str">
        <f>IF($F836="", "", IF(COUNTIF('Intro &amp; Setup'!$T$17:$T$26, $F836)=0, "X", ""))</f>
        <v/>
      </c>
      <c r="AI836" s="41" t="str">
        <f t="shared" si="113"/>
        <v/>
      </c>
    </row>
    <row r="837" spans="1:35" x14ac:dyDescent="0.25">
      <c r="A837" s="21"/>
      <c r="B837" s="238"/>
      <c r="C837" s="239"/>
      <c r="D837" s="239"/>
      <c r="E837" s="239"/>
      <c r="F837" s="240"/>
      <c r="G837" s="239"/>
      <c r="H837" s="241"/>
      <c r="I837" s="21"/>
      <c r="L837" s="68" t="str">
        <f t="shared" si="114"/>
        <v/>
      </c>
      <c r="N837" s="71" t="str">
        <f>IF($L837="", "", IFERROR(INDEX('Intro &amp; Setup'!$J$23:$J$32, MATCH($L837, 'Intro &amp; Setup'!$B$23:$B$32, 0)), ""))</f>
        <v/>
      </c>
      <c r="O837" s="71" t="str">
        <f>IF($L837="", "", IFERROR(INDEX('Intro &amp; Setup'!$N$23:$N$32, MATCH($L837, 'Intro &amp; Setup'!$B$23:$B$32, 0)), ""))</f>
        <v/>
      </c>
      <c r="Q837" s="63" t="str">
        <f>IF($H837="", "", SUM($H$11:$H837))</f>
        <v/>
      </c>
      <c r="R837" s="28" t="str">
        <f>IF($L837="", "", SUMIF($L$11:$L837, $L837, $H$11:$H837))</f>
        <v/>
      </c>
      <c r="S837" s="27" t="str">
        <f>IF('Intro &amp; Setup'!$BM$13='Intro &amp; Setup'!$BM$12, $R837, $Q837)</f>
        <v/>
      </c>
      <c r="T837" s="28" t="str">
        <f t="shared" si="108"/>
        <v/>
      </c>
      <c r="U837" s="8" t="str">
        <f t="shared" si="109"/>
        <v/>
      </c>
      <c r="V837" s="28" t="str">
        <f>IF($T837="", "", $T837-SUM($V$11:$V836))</f>
        <v/>
      </c>
      <c r="W837" s="28" t="str">
        <f>IF($U837="", "", $U837-SUM($W$11:$W836))</f>
        <v/>
      </c>
      <c r="X837" s="28" t="str">
        <f t="shared" si="110"/>
        <v/>
      </c>
      <c r="Y837" s="34" t="str">
        <f t="shared" si="115"/>
        <v/>
      </c>
      <c r="Z837" s="35" t="str">
        <f t="shared" si="116"/>
        <v/>
      </c>
      <c r="AA837" s="36" t="str">
        <f t="shared" si="111"/>
        <v/>
      </c>
      <c r="AC837" s="41" t="str">
        <f>IF($B837="", "", IF(OR($B837&lt;'Intro &amp; Setup'!$BM$3, $B837&gt;'Intro &amp; Setup'!$BM$5), "X", ""))</f>
        <v/>
      </c>
      <c r="AE837" s="41" t="str">
        <f t="shared" si="112"/>
        <v/>
      </c>
      <c r="AG837" s="41" t="str">
        <f>IF($F837="", "", IF(COUNTIF('Intro &amp; Setup'!$T$17:$T$26, $F837)=0, "X", ""))</f>
        <v/>
      </c>
      <c r="AI837" s="41" t="str">
        <f t="shared" si="113"/>
        <v/>
      </c>
    </row>
    <row r="838" spans="1:35" x14ac:dyDescent="0.25">
      <c r="A838" s="21"/>
      <c r="B838" s="238"/>
      <c r="C838" s="239"/>
      <c r="D838" s="239"/>
      <c r="E838" s="239"/>
      <c r="F838" s="240"/>
      <c r="G838" s="239"/>
      <c r="H838" s="241"/>
      <c r="I838" s="21"/>
      <c r="L838" s="68" t="str">
        <f t="shared" si="114"/>
        <v/>
      </c>
      <c r="N838" s="71" t="str">
        <f>IF($L838="", "", IFERROR(INDEX('Intro &amp; Setup'!$J$23:$J$32, MATCH($L838, 'Intro &amp; Setup'!$B$23:$B$32, 0)), ""))</f>
        <v/>
      </c>
      <c r="O838" s="71" t="str">
        <f>IF($L838="", "", IFERROR(INDEX('Intro &amp; Setup'!$N$23:$N$32, MATCH($L838, 'Intro &amp; Setup'!$B$23:$B$32, 0)), ""))</f>
        <v/>
      </c>
      <c r="Q838" s="63" t="str">
        <f>IF($H838="", "", SUM($H$11:$H838))</f>
        <v/>
      </c>
      <c r="R838" s="28" t="str">
        <f>IF($L838="", "", SUMIF($L$11:$L838, $L838, $H$11:$H838))</f>
        <v/>
      </c>
      <c r="S838" s="27" t="str">
        <f>IF('Intro &amp; Setup'!$BM$13='Intro &amp; Setup'!$BM$12, $R838, $Q838)</f>
        <v/>
      </c>
      <c r="T838" s="28" t="str">
        <f t="shared" si="108"/>
        <v/>
      </c>
      <c r="U838" s="8" t="str">
        <f t="shared" si="109"/>
        <v/>
      </c>
      <c r="V838" s="28" t="str">
        <f>IF($T838="", "", $T838-SUM($V$11:$V837))</f>
        <v/>
      </c>
      <c r="W838" s="28" t="str">
        <f>IF($U838="", "", $U838-SUM($W$11:$W837))</f>
        <v/>
      </c>
      <c r="X838" s="28" t="str">
        <f t="shared" si="110"/>
        <v/>
      </c>
      <c r="Y838" s="34" t="str">
        <f t="shared" si="115"/>
        <v/>
      </c>
      <c r="Z838" s="35" t="str">
        <f t="shared" si="116"/>
        <v/>
      </c>
      <c r="AA838" s="36" t="str">
        <f t="shared" si="111"/>
        <v/>
      </c>
      <c r="AC838" s="41" t="str">
        <f>IF($B838="", "", IF(OR($B838&lt;'Intro &amp; Setup'!$BM$3, $B838&gt;'Intro &amp; Setup'!$BM$5), "X", ""))</f>
        <v/>
      </c>
      <c r="AE838" s="41" t="str">
        <f t="shared" si="112"/>
        <v/>
      </c>
      <c r="AG838" s="41" t="str">
        <f>IF($F838="", "", IF(COUNTIF('Intro &amp; Setup'!$T$17:$T$26, $F838)=0, "X", ""))</f>
        <v/>
      </c>
      <c r="AI838" s="41" t="str">
        <f t="shared" si="113"/>
        <v/>
      </c>
    </row>
    <row r="839" spans="1:35" x14ac:dyDescent="0.25">
      <c r="A839" s="21"/>
      <c r="B839" s="238"/>
      <c r="C839" s="239"/>
      <c r="D839" s="239"/>
      <c r="E839" s="239"/>
      <c r="F839" s="240"/>
      <c r="G839" s="239"/>
      <c r="H839" s="241"/>
      <c r="I839" s="21"/>
      <c r="L839" s="68" t="str">
        <f t="shared" si="114"/>
        <v/>
      </c>
      <c r="N839" s="71" t="str">
        <f>IF($L839="", "", IFERROR(INDEX('Intro &amp; Setup'!$J$23:$J$32, MATCH($L839, 'Intro &amp; Setup'!$B$23:$B$32, 0)), ""))</f>
        <v/>
      </c>
      <c r="O839" s="71" t="str">
        <f>IF($L839="", "", IFERROR(INDEX('Intro &amp; Setup'!$N$23:$N$32, MATCH($L839, 'Intro &amp; Setup'!$B$23:$B$32, 0)), ""))</f>
        <v/>
      </c>
      <c r="Q839" s="63" t="str">
        <f>IF($H839="", "", SUM($H$11:$H839))</f>
        <v/>
      </c>
      <c r="R839" s="28" t="str">
        <f>IF($L839="", "", SUMIF($L$11:$L839, $L839, $H$11:$H839))</f>
        <v/>
      </c>
      <c r="S839" s="27" t="str">
        <f>IF('Intro &amp; Setup'!$BM$13='Intro &amp; Setup'!$BM$12, $R839, $Q839)</f>
        <v/>
      </c>
      <c r="T839" s="28" t="str">
        <f t="shared" si="108"/>
        <v/>
      </c>
      <c r="U839" s="8" t="str">
        <f t="shared" si="109"/>
        <v/>
      </c>
      <c r="V839" s="28" t="str">
        <f>IF($T839="", "", $T839-SUM($V$11:$V838))</f>
        <v/>
      </c>
      <c r="W839" s="28" t="str">
        <f>IF($U839="", "", $U839-SUM($W$11:$W838))</f>
        <v/>
      </c>
      <c r="X839" s="28" t="str">
        <f t="shared" si="110"/>
        <v/>
      </c>
      <c r="Y839" s="34" t="str">
        <f t="shared" si="115"/>
        <v/>
      </c>
      <c r="Z839" s="35" t="str">
        <f t="shared" si="116"/>
        <v/>
      </c>
      <c r="AA839" s="36" t="str">
        <f t="shared" si="111"/>
        <v/>
      </c>
      <c r="AC839" s="41" t="str">
        <f>IF($B839="", "", IF(OR($B839&lt;'Intro &amp; Setup'!$BM$3, $B839&gt;'Intro &amp; Setup'!$BM$5), "X", ""))</f>
        <v/>
      </c>
      <c r="AE839" s="41" t="str">
        <f t="shared" si="112"/>
        <v/>
      </c>
      <c r="AG839" s="41" t="str">
        <f>IF($F839="", "", IF(COUNTIF('Intro &amp; Setup'!$T$17:$T$26, $F839)=0, "X", ""))</f>
        <v/>
      </c>
      <c r="AI839" s="41" t="str">
        <f t="shared" si="113"/>
        <v/>
      </c>
    </row>
    <row r="840" spans="1:35" x14ac:dyDescent="0.25">
      <c r="A840" s="21"/>
      <c r="B840" s="238"/>
      <c r="C840" s="239"/>
      <c r="D840" s="239"/>
      <c r="E840" s="239"/>
      <c r="F840" s="240"/>
      <c r="G840" s="239"/>
      <c r="H840" s="241"/>
      <c r="I840" s="21"/>
      <c r="L840" s="68" t="str">
        <f t="shared" si="114"/>
        <v/>
      </c>
      <c r="N840" s="71" t="str">
        <f>IF($L840="", "", IFERROR(INDEX('Intro &amp; Setup'!$J$23:$J$32, MATCH($L840, 'Intro &amp; Setup'!$B$23:$B$32, 0)), ""))</f>
        <v/>
      </c>
      <c r="O840" s="71" t="str">
        <f>IF($L840="", "", IFERROR(INDEX('Intro &amp; Setup'!$N$23:$N$32, MATCH($L840, 'Intro &amp; Setup'!$B$23:$B$32, 0)), ""))</f>
        <v/>
      </c>
      <c r="Q840" s="63" t="str">
        <f>IF($H840="", "", SUM($H$11:$H840))</f>
        <v/>
      </c>
      <c r="R840" s="28" t="str">
        <f>IF($L840="", "", SUMIF($L$11:$L840, $L840, $H$11:$H840))</f>
        <v/>
      </c>
      <c r="S840" s="27" t="str">
        <f>IF('Intro &amp; Setup'!$BM$13='Intro &amp; Setup'!$BM$12, $R840, $Q840)</f>
        <v/>
      </c>
      <c r="T840" s="28" t="str">
        <f t="shared" si="108"/>
        <v/>
      </c>
      <c r="U840" s="8" t="str">
        <f t="shared" si="109"/>
        <v/>
      </c>
      <c r="V840" s="28" t="str">
        <f>IF($T840="", "", $T840-SUM($V$11:$V839))</f>
        <v/>
      </c>
      <c r="W840" s="28" t="str">
        <f>IF($U840="", "", $U840-SUM($W$11:$W839))</f>
        <v/>
      </c>
      <c r="X840" s="28" t="str">
        <f t="shared" si="110"/>
        <v/>
      </c>
      <c r="Y840" s="34" t="str">
        <f t="shared" si="115"/>
        <v/>
      </c>
      <c r="Z840" s="35" t="str">
        <f t="shared" si="116"/>
        <v/>
      </c>
      <c r="AA840" s="36" t="str">
        <f t="shared" si="111"/>
        <v/>
      </c>
      <c r="AC840" s="41" t="str">
        <f>IF($B840="", "", IF(OR($B840&lt;'Intro &amp; Setup'!$BM$3, $B840&gt;'Intro &amp; Setup'!$BM$5), "X", ""))</f>
        <v/>
      </c>
      <c r="AE840" s="41" t="str">
        <f t="shared" si="112"/>
        <v/>
      </c>
      <c r="AG840" s="41" t="str">
        <f>IF($F840="", "", IF(COUNTIF('Intro &amp; Setup'!$T$17:$T$26, $F840)=0, "X", ""))</f>
        <v/>
      </c>
      <c r="AI840" s="41" t="str">
        <f t="shared" si="113"/>
        <v/>
      </c>
    </row>
    <row r="841" spans="1:35" x14ac:dyDescent="0.25">
      <c r="A841" s="21"/>
      <c r="B841" s="238"/>
      <c r="C841" s="239"/>
      <c r="D841" s="239"/>
      <c r="E841" s="239"/>
      <c r="F841" s="240"/>
      <c r="G841" s="239"/>
      <c r="H841" s="241"/>
      <c r="I841" s="21"/>
      <c r="L841" s="68" t="str">
        <f t="shared" si="114"/>
        <v/>
      </c>
      <c r="N841" s="71" t="str">
        <f>IF($L841="", "", IFERROR(INDEX('Intro &amp; Setup'!$J$23:$J$32, MATCH($L841, 'Intro &amp; Setup'!$B$23:$B$32, 0)), ""))</f>
        <v/>
      </c>
      <c r="O841" s="71" t="str">
        <f>IF($L841="", "", IFERROR(INDEX('Intro &amp; Setup'!$N$23:$N$32, MATCH($L841, 'Intro &amp; Setup'!$B$23:$B$32, 0)), ""))</f>
        <v/>
      </c>
      <c r="Q841" s="63" t="str">
        <f>IF($H841="", "", SUM($H$11:$H841))</f>
        <v/>
      </c>
      <c r="R841" s="28" t="str">
        <f>IF($L841="", "", SUMIF($L$11:$L841, $L841, $H$11:$H841))</f>
        <v/>
      </c>
      <c r="S841" s="27" t="str">
        <f>IF('Intro &amp; Setup'!$BM$13='Intro &amp; Setup'!$BM$12, $R841, $Q841)</f>
        <v/>
      </c>
      <c r="T841" s="28" t="str">
        <f t="shared" si="108"/>
        <v/>
      </c>
      <c r="U841" s="8" t="str">
        <f t="shared" si="109"/>
        <v/>
      </c>
      <c r="V841" s="28" t="str">
        <f>IF($T841="", "", $T841-SUM($V$11:$V840))</f>
        <v/>
      </c>
      <c r="W841" s="28" t="str">
        <f>IF($U841="", "", $U841-SUM($W$11:$W840))</f>
        <v/>
      </c>
      <c r="X841" s="28" t="str">
        <f t="shared" si="110"/>
        <v/>
      </c>
      <c r="Y841" s="34" t="str">
        <f t="shared" si="115"/>
        <v/>
      </c>
      <c r="Z841" s="35" t="str">
        <f t="shared" si="116"/>
        <v/>
      </c>
      <c r="AA841" s="36" t="str">
        <f t="shared" si="111"/>
        <v/>
      </c>
      <c r="AC841" s="41" t="str">
        <f>IF($B841="", "", IF(OR($B841&lt;'Intro &amp; Setup'!$BM$3, $B841&gt;'Intro &amp; Setup'!$BM$5), "X", ""))</f>
        <v/>
      </c>
      <c r="AE841" s="41" t="str">
        <f t="shared" si="112"/>
        <v/>
      </c>
      <c r="AG841" s="41" t="str">
        <f>IF($F841="", "", IF(COUNTIF('Intro &amp; Setup'!$T$17:$T$26, $F841)=0, "X", ""))</f>
        <v/>
      </c>
      <c r="AI841" s="41" t="str">
        <f t="shared" si="113"/>
        <v/>
      </c>
    </row>
    <row r="842" spans="1:35" x14ac:dyDescent="0.25">
      <c r="A842" s="21"/>
      <c r="B842" s="238"/>
      <c r="C842" s="239"/>
      <c r="D842" s="239"/>
      <c r="E842" s="239"/>
      <c r="F842" s="240"/>
      <c r="G842" s="239"/>
      <c r="H842" s="241"/>
      <c r="I842" s="21"/>
      <c r="L842" s="68" t="str">
        <f t="shared" si="114"/>
        <v/>
      </c>
      <c r="N842" s="71" t="str">
        <f>IF($L842="", "", IFERROR(INDEX('Intro &amp; Setup'!$J$23:$J$32, MATCH($L842, 'Intro &amp; Setup'!$B$23:$B$32, 0)), ""))</f>
        <v/>
      </c>
      <c r="O842" s="71" t="str">
        <f>IF($L842="", "", IFERROR(INDEX('Intro &amp; Setup'!$N$23:$N$32, MATCH($L842, 'Intro &amp; Setup'!$B$23:$B$32, 0)), ""))</f>
        <v/>
      </c>
      <c r="Q842" s="63" t="str">
        <f>IF($H842="", "", SUM($H$11:$H842))</f>
        <v/>
      </c>
      <c r="R842" s="28" t="str">
        <f>IF($L842="", "", SUMIF($L$11:$L842, $L842, $H$11:$H842))</f>
        <v/>
      </c>
      <c r="S842" s="27" t="str">
        <f>IF('Intro &amp; Setup'!$BM$13='Intro &amp; Setup'!$BM$12, $R842, $Q842)</f>
        <v/>
      </c>
      <c r="T842" s="28" t="str">
        <f t="shared" si="108"/>
        <v/>
      </c>
      <c r="U842" s="8" t="str">
        <f t="shared" si="109"/>
        <v/>
      </c>
      <c r="V842" s="28" t="str">
        <f>IF($T842="", "", $T842-SUM($V$11:$V841))</f>
        <v/>
      </c>
      <c r="W842" s="28" t="str">
        <f>IF($U842="", "", $U842-SUM($W$11:$W841))</f>
        <v/>
      </c>
      <c r="X842" s="28" t="str">
        <f t="shared" si="110"/>
        <v/>
      </c>
      <c r="Y842" s="34" t="str">
        <f t="shared" si="115"/>
        <v/>
      </c>
      <c r="Z842" s="35" t="str">
        <f t="shared" si="116"/>
        <v/>
      </c>
      <c r="AA842" s="36" t="str">
        <f t="shared" si="111"/>
        <v/>
      </c>
      <c r="AC842" s="41" t="str">
        <f>IF($B842="", "", IF(OR($B842&lt;'Intro &amp; Setup'!$BM$3, $B842&gt;'Intro &amp; Setup'!$BM$5), "X", ""))</f>
        <v/>
      </c>
      <c r="AE842" s="41" t="str">
        <f t="shared" si="112"/>
        <v/>
      </c>
      <c r="AG842" s="41" t="str">
        <f>IF($F842="", "", IF(COUNTIF('Intro &amp; Setup'!$T$17:$T$26, $F842)=0, "X", ""))</f>
        <v/>
      </c>
      <c r="AI842" s="41" t="str">
        <f t="shared" si="113"/>
        <v/>
      </c>
    </row>
    <row r="843" spans="1:35" x14ac:dyDescent="0.25">
      <c r="A843" s="21"/>
      <c r="B843" s="238"/>
      <c r="C843" s="239"/>
      <c r="D843" s="239"/>
      <c r="E843" s="239"/>
      <c r="F843" s="240"/>
      <c r="G843" s="239"/>
      <c r="H843" s="241"/>
      <c r="I843" s="21"/>
      <c r="L843" s="68" t="str">
        <f t="shared" si="114"/>
        <v/>
      </c>
      <c r="N843" s="71" t="str">
        <f>IF($L843="", "", IFERROR(INDEX('Intro &amp; Setup'!$J$23:$J$32, MATCH($L843, 'Intro &amp; Setup'!$B$23:$B$32, 0)), ""))</f>
        <v/>
      </c>
      <c r="O843" s="71" t="str">
        <f>IF($L843="", "", IFERROR(INDEX('Intro &amp; Setup'!$N$23:$N$32, MATCH($L843, 'Intro &amp; Setup'!$B$23:$B$32, 0)), ""))</f>
        <v/>
      </c>
      <c r="Q843" s="63" t="str">
        <f>IF($H843="", "", SUM($H$11:$H843))</f>
        <v/>
      </c>
      <c r="R843" s="28" t="str">
        <f>IF($L843="", "", SUMIF($L$11:$L843, $L843, $H$11:$H843))</f>
        <v/>
      </c>
      <c r="S843" s="27" t="str">
        <f>IF('Intro &amp; Setup'!$BM$13='Intro &amp; Setup'!$BM$12, $R843, $Q843)</f>
        <v/>
      </c>
      <c r="T843" s="28" t="str">
        <f t="shared" ref="T843:T906" si="117">IF($S843="", "", IF($S843&lt;=$T$4, $S843, $T$4))</f>
        <v/>
      </c>
      <c r="U843" s="8" t="str">
        <f t="shared" ref="U843:U906" si="118">IF($S843="", "", IF($S843&lt;=$T$4, 0, $S843-$T$4))</f>
        <v/>
      </c>
      <c r="V843" s="28" t="str">
        <f>IF($T843="", "", $T843-SUM($V$11:$V842))</f>
        <v/>
      </c>
      <c r="W843" s="28" t="str">
        <f>IF($U843="", "", $U843-SUM($W$11:$W842))</f>
        <v/>
      </c>
      <c r="X843" s="28" t="str">
        <f t="shared" ref="X843:X906" si="119">IF($H843="", "", SUM($V843:$W843))</f>
        <v/>
      </c>
      <c r="Y843" s="34" t="str">
        <f t="shared" si="115"/>
        <v/>
      </c>
      <c r="Z843" s="35" t="str">
        <f t="shared" si="116"/>
        <v/>
      </c>
      <c r="AA843" s="36" t="str">
        <f t="shared" ref="AA843:AA906" si="120">IF($H843="", "", SUM($Y843:$Z843))</f>
        <v/>
      </c>
      <c r="AC843" s="41" t="str">
        <f>IF($B843="", "", IF(OR($B843&lt;'Intro &amp; Setup'!$BM$3, $B843&gt;'Intro &amp; Setup'!$BM$5), "X", ""))</f>
        <v/>
      </c>
      <c r="AE843" s="41" t="str">
        <f t="shared" ref="AE843:AE906" si="121">IF(B843="", "", TEXT(B843, "mmm yyyy"))</f>
        <v/>
      </c>
      <c r="AG843" s="41" t="str">
        <f>IF($F843="", "", IF(COUNTIF('Intro &amp; Setup'!$T$17:$T$26, $F843)=0, "X", ""))</f>
        <v/>
      </c>
      <c r="AI843" s="41" t="str">
        <f t="shared" ref="AI843:AI906" si="122">IF($B843="", "", IF(AND(NOT($AE843=""), $F843=""), _xlfn.CONCAT($AE843, " - ", $AI$9), _xlfn.CONCAT($AE843, " - ", $F843)))</f>
        <v/>
      </c>
    </row>
    <row r="844" spans="1:35" x14ac:dyDescent="0.25">
      <c r="A844" s="21"/>
      <c r="B844" s="238"/>
      <c r="C844" s="239"/>
      <c r="D844" s="239"/>
      <c r="E844" s="239"/>
      <c r="F844" s="240"/>
      <c r="G844" s="239"/>
      <c r="H844" s="241"/>
      <c r="I844" s="21"/>
      <c r="L844" s="68" t="str">
        <f t="shared" ref="L844:L907" si="123">IF($H844="", "", IF($E844="", IF($E$3="", "", $E$3), $E844))</f>
        <v/>
      </c>
      <c r="N844" s="71" t="str">
        <f>IF($L844="", "", IFERROR(INDEX('Intro &amp; Setup'!$J$23:$J$32, MATCH($L844, 'Intro &amp; Setup'!$B$23:$B$32, 0)), ""))</f>
        <v/>
      </c>
      <c r="O844" s="71" t="str">
        <f>IF($L844="", "", IFERROR(INDEX('Intro &amp; Setup'!$N$23:$N$32, MATCH($L844, 'Intro &amp; Setup'!$B$23:$B$32, 0)), ""))</f>
        <v/>
      </c>
      <c r="Q844" s="63" t="str">
        <f>IF($H844="", "", SUM($H$11:$H844))</f>
        <v/>
      </c>
      <c r="R844" s="28" t="str">
        <f>IF($L844="", "", SUMIF($L$11:$L844, $L844, $H$11:$H844))</f>
        <v/>
      </c>
      <c r="S844" s="27" t="str">
        <f>IF('Intro &amp; Setup'!$BM$13='Intro &amp; Setup'!$BM$12, $R844, $Q844)</f>
        <v/>
      </c>
      <c r="T844" s="28" t="str">
        <f t="shared" si="117"/>
        <v/>
      </c>
      <c r="U844" s="8" t="str">
        <f t="shared" si="118"/>
        <v/>
      </c>
      <c r="V844" s="28" t="str">
        <f>IF($T844="", "", $T844-SUM($V$11:$V843))</f>
        <v/>
      </c>
      <c r="W844" s="28" t="str">
        <f>IF($U844="", "", $U844-SUM($W$11:$W843))</f>
        <v/>
      </c>
      <c r="X844" s="28" t="str">
        <f t="shared" si="119"/>
        <v/>
      </c>
      <c r="Y844" s="34" t="str">
        <f t="shared" ref="Y844:Y907" si="124">IF($H844="", "", $V844*$N844)</f>
        <v/>
      </c>
      <c r="Z844" s="35" t="str">
        <f t="shared" ref="Z844:Z907" si="125">IF($H844="", "", $W844*$O844)</f>
        <v/>
      </c>
      <c r="AA844" s="36" t="str">
        <f t="shared" si="120"/>
        <v/>
      </c>
      <c r="AC844" s="41" t="str">
        <f>IF($B844="", "", IF(OR($B844&lt;'Intro &amp; Setup'!$BM$3, $B844&gt;'Intro &amp; Setup'!$BM$5), "X", ""))</f>
        <v/>
      </c>
      <c r="AE844" s="41" t="str">
        <f t="shared" si="121"/>
        <v/>
      </c>
      <c r="AG844" s="41" t="str">
        <f>IF($F844="", "", IF(COUNTIF('Intro &amp; Setup'!$T$17:$T$26, $F844)=0, "X", ""))</f>
        <v/>
      </c>
      <c r="AI844" s="41" t="str">
        <f t="shared" si="122"/>
        <v/>
      </c>
    </row>
    <row r="845" spans="1:35" x14ac:dyDescent="0.25">
      <c r="A845" s="21"/>
      <c r="B845" s="238"/>
      <c r="C845" s="239"/>
      <c r="D845" s="239"/>
      <c r="E845" s="239"/>
      <c r="F845" s="240"/>
      <c r="G845" s="239"/>
      <c r="H845" s="241"/>
      <c r="I845" s="21"/>
      <c r="L845" s="68" t="str">
        <f t="shared" si="123"/>
        <v/>
      </c>
      <c r="N845" s="71" t="str">
        <f>IF($L845="", "", IFERROR(INDEX('Intro &amp; Setup'!$J$23:$J$32, MATCH($L845, 'Intro &amp; Setup'!$B$23:$B$32, 0)), ""))</f>
        <v/>
      </c>
      <c r="O845" s="71" t="str">
        <f>IF($L845="", "", IFERROR(INDEX('Intro &amp; Setup'!$N$23:$N$32, MATCH($L845, 'Intro &amp; Setup'!$B$23:$B$32, 0)), ""))</f>
        <v/>
      </c>
      <c r="Q845" s="63" t="str">
        <f>IF($H845="", "", SUM($H$11:$H845))</f>
        <v/>
      </c>
      <c r="R845" s="28" t="str">
        <f>IF($L845="", "", SUMIF($L$11:$L845, $L845, $H$11:$H845))</f>
        <v/>
      </c>
      <c r="S845" s="27" t="str">
        <f>IF('Intro &amp; Setup'!$BM$13='Intro &amp; Setup'!$BM$12, $R845, $Q845)</f>
        <v/>
      </c>
      <c r="T845" s="28" t="str">
        <f t="shared" si="117"/>
        <v/>
      </c>
      <c r="U845" s="8" t="str">
        <f t="shared" si="118"/>
        <v/>
      </c>
      <c r="V845" s="28" t="str">
        <f>IF($T845="", "", $T845-SUM($V$11:$V844))</f>
        <v/>
      </c>
      <c r="W845" s="28" t="str">
        <f>IF($U845="", "", $U845-SUM($W$11:$W844))</f>
        <v/>
      </c>
      <c r="X845" s="28" t="str">
        <f t="shared" si="119"/>
        <v/>
      </c>
      <c r="Y845" s="34" t="str">
        <f t="shared" si="124"/>
        <v/>
      </c>
      <c r="Z845" s="35" t="str">
        <f t="shared" si="125"/>
        <v/>
      </c>
      <c r="AA845" s="36" t="str">
        <f t="shared" si="120"/>
        <v/>
      </c>
      <c r="AC845" s="41" t="str">
        <f>IF($B845="", "", IF(OR($B845&lt;'Intro &amp; Setup'!$BM$3, $B845&gt;'Intro &amp; Setup'!$BM$5), "X", ""))</f>
        <v/>
      </c>
      <c r="AE845" s="41" t="str">
        <f t="shared" si="121"/>
        <v/>
      </c>
      <c r="AG845" s="41" t="str">
        <f>IF($F845="", "", IF(COUNTIF('Intro &amp; Setup'!$T$17:$T$26, $F845)=0, "X", ""))</f>
        <v/>
      </c>
      <c r="AI845" s="41" t="str">
        <f t="shared" si="122"/>
        <v/>
      </c>
    </row>
    <row r="846" spans="1:35" x14ac:dyDescent="0.25">
      <c r="A846" s="21"/>
      <c r="B846" s="238"/>
      <c r="C846" s="239"/>
      <c r="D846" s="239"/>
      <c r="E846" s="239"/>
      <c r="F846" s="240"/>
      <c r="G846" s="239"/>
      <c r="H846" s="241"/>
      <c r="I846" s="21"/>
      <c r="L846" s="68" t="str">
        <f t="shared" si="123"/>
        <v/>
      </c>
      <c r="N846" s="71" t="str">
        <f>IF($L846="", "", IFERROR(INDEX('Intro &amp; Setup'!$J$23:$J$32, MATCH($L846, 'Intro &amp; Setup'!$B$23:$B$32, 0)), ""))</f>
        <v/>
      </c>
      <c r="O846" s="71" t="str">
        <f>IF($L846="", "", IFERROR(INDEX('Intro &amp; Setup'!$N$23:$N$32, MATCH($L846, 'Intro &amp; Setup'!$B$23:$B$32, 0)), ""))</f>
        <v/>
      </c>
      <c r="Q846" s="63" t="str">
        <f>IF($H846="", "", SUM($H$11:$H846))</f>
        <v/>
      </c>
      <c r="R846" s="28" t="str">
        <f>IF($L846="", "", SUMIF($L$11:$L846, $L846, $H$11:$H846))</f>
        <v/>
      </c>
      <c r="S846" s="27" t="str">
        <f>IF('Intro &amp; Setup'!$BM$13='Intro &amp; Setup'!$BM$12, $R846, $Q846)</f>
        <v/>
      </c>
      <c r="T846" s="28" t="str">
        <f t="shared" si="117"/>
        <v/>
      </c>
      <c r="U846" s="8" t="str">
        <f t="shared" si="118"/>
        <v/>
      </c>
      <c r="V846" s="28" t="str">
        <f>IF($T846="", "", $T846-SUM($V$11:$V845))</f>
        <v/>
      </c>
      <c r="W846" s="28" t="str">
        <f>IF($U846="", "", $U846-SUM($W$11:$W845))</f>
        <v/>
      </c>
      <c r="X846" s="28" t="str">
        <f t="shared" si="119"/>
        <v/>
      </c>
      <c r="Y846" s="34" t="str">
        <f t="shared" si="124"/>
        <v/>
      </c>
      <c r="Z846" s="35" t="str">
        <f t="shared" si="125"/>
        <v/>
      </c>
      <c r="AA846" s="36" t="str">
        <f t="shared" si="120"/>
        <v/>
      </c>
      <c r="AC846" s="41" t="str">
        <f>IF($B846="", "", IF(OR($B846&lt;'Intro &amp; Setup'!$BM$3, $B846&gt;'Intro &amp; Setup'!$BM$5), "X", ""))</f>
        <v/>
      </c>
      <c r="AE846" s="41" t="str">
        <f t="shared" si="121"/>
        <v/>
      </c>
      <c r="AG846" s="41" t="str">
        <f>IF($F846="", "", IF(COUNTIF('Intro &amp; Setup'!$T$17:$T$26, $F846)=0, "X", ""))</f>
        <v/>
      </c>
      <c r="AI846" s="41" t="str">
        <f t="shared" si="122"/>
        <v/>
      </c>
    </row>
    <row r="847" spans="1:35" x14ac:dyDescent="0.25">
      <c r="A847" s="21"/>
      <c r="B847" s="238"/>
      <c r="C847" s="239"/>
      <c r="D847" s="239"/>
      <c r="E847" s="239"/>
      <c r="F847" s="240"/>
      <c r="G847" s="239"/>
      <c r="H847" s="241"/>
      <c r="I847" s="21"/>
      <c r="L847" s="68" t="str">
        <f t="shared" si="123"/>
        <v/>
      </c>
      <c r="N847" s="71" t="str">
        <f>IF($L847="", "", IFERROR(INDEX('Intro &amp; Setup'!$J$23:$J$32, MATCH($L847, 'Intro &amp; Setup'!$B$23:$B$32, 0)), ""))</f>
        <v/>
      </c>
      <c r="O847" s="71" t="str">
        <f>IF($L847="", "", IFERROR(INDEX('Intro &amp; Setup'!$N$23:$N$32, MATCH($L847, 'Intro &amp; Setup'!$B$23:$B$32, 0)), ""))</f>
        <v/>
      </c>
      <c r="Q847" s="63" t="str">
        <f>IF($H847="", "", SUM($H$11:$H847))</f>
        <v/>
      </c>
      <c r="R847" s="28" t="str">
        <f>IF($L847="", "", SUMIF($L$11:$L847, $L847, $H$11:$H847))</f>
        <v/>
      </c>
      <c r="S847" s="27" t="str">
        <f>IF('Intro &amp; Setup'!$BM$13='Intro &amp; Setup'!$BM$12, $R847, $Q847)</f>
        <v/>
      </c>
      <c r="T847" s="28" t="str">
        <f t="shared" si="117"/>
        <v/>
      </c>
      <c r="U847" s="8" t="str">
        <f t="shared" si="118"/>
        <v/>
      </c>
      <c r="V847" s="28" t="str">
        <f>IF($T847="", "", $T847-SUM($V$11:$V846))</f>
        <v/>
      </c>
      <c r="W847" s="28" t="str">
        <f>IF($U847="", "", $U847-SUM($W$11:$W846))</f>
        <v/>
      </c>
      <c r="X847" s="28" t="str">
        <f t="shared" si="119"/>
        <v/>
      </c>
      <c r="Y847" s="34" t="str">
        <f t="shared" si="124"/>
        <v/>
      </c>
      <c r="Z847" s="35" t="str">
        <f t="shared" si="125"/>
        <v/>
      </c>
      <c r="AA847" s="36" t="str">
        <f t="shared" si="120"/>
        <v/>
      </c>
      <c r="AC847" s="41" t="str">
        <f>IF($B847="", "", IF(OR($B847&lt;'Intro &amp; Setup'!$BM$3, $B847&gt;'Intro &amp; Setup'!$BM$5), "X", ""))</f>
        <v/>
      </c>
      <c r="AE847" s="41" t="str">
        <f t="shared" si="121"/>
        <v/>
      </c>
      <c r="AG847" s="41" t="str">
        <f>IF($F847="", "", IF(COUNTIF('Intro &amp; Setup'!$T$17:$T$26, $F847)=0, "X", ""))</f>
        <v/>
      </c>
      <c r="AI847" s="41" t="str">
        <f t="shared" si="122"/>
        <v/>
      </c>
    </row>
    <row r="848" spans="1:35" x14ac:dyDescent="0.25">
      <c r="A848" s="21"/>
      <c r="B848" s="238"/>
      <c r="C848" s="239"/>
      <c r="D848" s="239"/>
      <c r="E848" s="239"/>
      <c r="F848" s="240"/>
      <c r="G848" s="239"/>
      <c r="H848" s="241"/>
      <c r="I848" s="21"/>
      <c r="L848" s="68" t="str">
        <f t="shared" si="123"/>
        <v/>
      </c>
      <c r="N848" s="71" t="str">
        <f>IF($L848="", "", IFERROR(INDEX('Intro &amp; Setup'!$J$23:$J$32, MATCH($L848, 'Intro &amp; Setup'!$B$23:$B$32, 0)), ""))</f>
        <v/>
      </c>
      <c r="O848" s="71" t="str">
        <f>IF($L848="", "", IFERROR(INDEX('Intro &amp; Setup'!$N$23:$N$32, MATCH($L848, 'Intro &amp; Setup'!$B$23:$B$32, 0)), ""))</f>
        <v/>
      </c>
      <c r="Q848" s="63" t="str">
        <f>IF($H848="", "", SUM($H$11:$H848))</f>
        <v/>
      </c>
      <c r="R848" s="28" t="str">
        <f>IF($L848="", "", SUMIF($L$11:$L848, $L848, $H$11:$H848))</f>
        <v/>
      </c>
      <c r="S848" s="27" t="str">
        <f>IF('Intro &amp; Setup'!$BM$13='Intro &amp; Setup'!$BM$12, $R848, $Q848)</f>
        <v/>
      </c>
      <c r="T848" s="28" t="str">
        <f t="shared" si="117"/>
        <v/>
      </c>
      <c r="U848" s="8" t="str">
        <f t="shared" si="118"/>
        <v/>
      </c>
      <c r="V848" s="28" t="str">
        <f>IF($T848="", "", $T848-SUM($V$11:$V847))</f>
        <v/>
      </c>
      <c r="W848" s="28" t="str">
        <f>IF($U848="", "", $U848-SUM($W$11:$W847))</f>
        <v/>
      </c>
      <c r="X848" s="28" t="str">
        <f t="shared" si="119"/>
        <v/>
      </c>
      <c r="Y848" s="34" t="str">
        <f t="shared" si="124"/>
        <v/>
      </c>
      <c r="Z848" s="35" t="str">
        <f t="shared" si="125"/>
        <v/>
      </c>
      <c r="AA848" s="36" t="str">
        <f t="shared" si="120"/>
        <v/>
      </c>
      <c r="AC848" s="41" t="str">
        <f>IF($B848="", "", IF(OR($B848&lt;'Intro &amp; Setup'!$BM$3, $B848&gt;'Intro &amp; Setup'!$BM$5), "X", ""))</f>
        <v/>
      </c>
      <c r="AE848" s="41" t="str">
        <f t="shared" si="121"/>
        <v/>
      </c>
      <c r="AG848" s="41" t="str">
        <f>IF($F848="", "", IF(COUNTIF('Intro &amp; Setup'!$T$17:$T$26, $F848)=0, "X", ""))</f>
        <v/>
      </c>
      <c r="AI848" s="41" t="str">
        <f t="shared" si="122"/>
        <v/>
      </c>
    </row>
    <row r="849" spans="1:35" x14ac:dyDescent="0.25">
      <c r="A849" s="21"/>
      <c r="B849" s="238"/>
      <c r="C849" s="239"/>
      <c r="D849" s="239"/>
      <c r="E849" s="239"/>
      <c r="F849" s="240"/>
      <c r="G849" s="239"/>
      <c r="H849" s="241"/>
      <c r="I849" s="21"/>
      <c r="L849" s="68" t="str">
        <f t="shared" si="123"/>
        <v/>
      </c>
      <c r="N849" s="71" t="str">
        <f>IF($L849="", "", IFERROR(INDEX('Intro &amp; Setup'!$J$23:$J$32, MATCH($L849, 'Intro &amp; Setup'!$B$23:$B$32, 0)), ""))</f>
        <v/>
      </c>
      <c r="O849" s="71" t="str">
        <f>IF($L849="", "", IFERROR(INDEX('Intro &amp; Setup'!$N$23:$N$32, MATCH($L849, 'Intro &amp; Setup'!$B$23:$B$32, 0)), ""))</f>
        <v/>
      </c>
      <c r="Q849" s="63" t="str">
        <f>IF($H849="", "", SUM($H$11:$H849))</f>
        <v/>
      </c>
      <c r="R849" s="28" t="str">
        <f>IF($L849="", "", SUMIF($L$11:$L849, $L849, $H$11:$H849))</f>
        <v/>
      </c>
      <c r="S849" s="27" t="str">
        <f>IF('Intro &amp; Setup'!$BM$13='Intro &amp; Setup'!$BM$12, $R849, $Q849)</f>
        <v/>
      </c>
      <c r="T849" s="28" t="str">
        <f t="shared" si="117"/>
        <v/>
      </c>
      <c r="U849" s="8" t="str">
        <f t="shared" si="118"/>
        <v/>
      </c>
      <c r="V849" s="28" t="str">
        <f>IF($T849="", "", $T849-SUM($V$11:$V848))</f>
        <v/>
      </c>
      <c r="W849" s="28" t="str">
        <f>IF($U849="", "", $U849-SUM($W$11:$W848))</f>
        <v/>
      </c>
      <c r="X849" s="28" t="str">
        <f t="shared" si="119"/>
        <v/>
      </c>
      <c r="Y849" s="34" t="str">
        <f t="shared" si="124"/>
        <v/>
      </c>
      <c r="Z849" s="35" t="str">
        <f t="shared" si="125"/>
        <v/>
      </c>
      <c r="AA849" s="36" t="str">
        <f t="shared" si="120"/>
        <v/>
      </c>
      <c r="AC849" s="41" t="str">
        <f>IF($B849="", "", IF(OR($B849&lt;'Intro &amp; Setup'!$BM$3, $B849&gt;'Intro &amp; Setup'!$BM$5), "X", ""))</f>
        <v/>
      </c>
      <c r="AE849" s="41" t="str">
        <f t="shared" si="121"/>
        <v/>
      </c>
      <c r="AG849" s="41" t="str">
        <f>IF($F849="", "", IF(COUNTIF('Intro &amp; Setup'!$T$17:$T$26, $F849)=0, "X", ""))</f>
        <v/>
      </c>
      <c r="AI849" s="41" t="str">
        <f t="shared" si="122"/>
        <v/>
      </c>
    </row>
    <row r="850" spans="1:35" x14ac:dyDescent="0.25">
      <c r="A850" s="21"/>
      <c r="B850" s="238"/>
      <c r="C850" s="239"/>
      <c r="D850" s="239"/>
      <c r="E850" s="239"/>
      <c r="F850" s="240"/>
      <c r="G850" s="239"/>
      <c r="H850" s="241"/>
      <c r="I850" s="21"/>
      <c r="L850" s="68" t="str">
        <f t="shared" si="123"/>
        <v/>
      </c>
      <c r="N850" s="71" t="str">
        <f>IF($L850="", "", IFERROR(INDEX('Intro &amp; Setup'!$J$23:$J$32, MATCH($L850, 'Intro &amp; Setup'!$B$23:$B$32, 0)), ""))</f>
        <v/>
      </c>
      <c r="O850" s="71" t="str">
        <f>IF($L850="", "", IFERROR(INDEX('Intro &amp; Setup'!$N$23:$N$32, MATCH($L850, 'Intro &amp; Setup'!$B$23:$B$32, 0)), ""))</f>
        <v/>
      </c>
      <c r="Q850" s="63" t="str">
        <f>IF($H850="", "", SUM($H$11:$H850))</f>
        <v/>
      </c>
      <c r="R850" s="28" t="str">
        <f>IF($L850="", "", SUMIF($L$11:$L850, $L850, $H$11:$H850))</f>
        <v/>
      </c>
      <c r="S850" s="27" t="str">
        <f>IF('Intro &amp; Setup'!$BM$13='Intro &amp; Setup'!$BM$12, $R850, $Q850)</f>
        <v/>
      </c>
      <c r="T850" s="28" t="str">
        <f t="shared" si="117"/>
        <v/>
      </c>
      <c r="U850" s="8" t="str">
        <f t="shared" si="118"/>
        <v/>
      </c>
      <c r="V850" s="28" t="str">
        <f>IF($T850="", "", $T850-SUM($V$11:$V849))</f>
        <v/>
      </c>
      <c r="W850" s="28" t="str">
        <f>IF($U850="", "", $U850-SUM($W$11:$W849))</f>
        <v/>
      </c>
      <c r="X850" s="28" t="str">
        <f t="shared" si="119"/>
        <v/>
      </c>
      <c r="Y850" s="34" t="str">
        <f t="shared" si="124"/>
        <v/>
      </c>
      <c r="Z850" s="35" t="str">
        <f t="shared" si="125"/>
        <v/>
      </c>
      <c r="AA850" s="36" t="str">
        <f t="shared" si="120"/>
        <v/>
      </c>
      <c r="AC850" s="41" t="str">
        <f>IF($B850="", "", IF(OR($B850&lt;'Intro &amp; Setup'!$BM$3, $B850&gt;'Intro &amp; Setup'!$BM$5), "X", ""))</f>
        <v/>
      </c>
      <c r="AE850" s="41" t="str">
        <f t="shared" si="121"/>
        <v/>
      </c>
      <c r="AG850" s="41" t="str">
        <f>IF($F850="", "", IF(COUNTIF('Intro &amp; Setup'!$T$17:$T$26, $F850)=0, "X", ""))</f>
        <v/>
      </c>
      <c r="AI850" s="41" t="str">
        <f t="shared" si="122"/>
        <v/>
      </c>
    </row>
    <row r="851" spans="1:35" x14ac:dyDescent="0.25">
      <c r="A851" s="21"/>
      <c r="B851" s="238"/>
      <c r="C851" s="239"/>
      <c r="D851" s="239"/>
      <c r="E851" s="239"/>
      <c r="F851" s="240"/>
      <c r="G851" s="239"/>
      <c r="H851" s="241"/>
      <c r="I851" s="21"/>
      <c r="L851" s="68" t="str">
        <f t="shared" si="123"/>
        <v/>
      </c>
      <c r="N851" s="71" t="str">
        <f>IF($L851="", "", IFERROR(INDEX('Intro &amp; Setup'!$J$23:$J$32, MATCH($L851, 'Intro &amp; Setup'!$B$23:$B$32, 0)), ""))</f>
        <v/>
      </c>
      <c r="O851" s="71" t="str">
        <f>IF($L851="", "", IFERROR(INDEX('Intro &amp; Setup'!$N$23:$N$32, MATCH($L851, 'Intro &amp; Setup'!$B$23:$B$32, 0)), ""))</f>
        <v/>
      </c>
      <c r="Q851" s="63" t="str">
        <f>IF($H851="", "", SUM($H$11:$H851))</f>
        <v/>
      </c>
      <c r="R851" s="28" t="str">
        <f>IF($L851="", "", SUMIF($L$11:$L851, $L851, $H$11:$H851))</f>
        <v/>
      </c>
      <c r="S851" s="27" t="str">
        <f>IF('Intro &amp; Setup'!$BM$13='Intro &amp; Setup'!$BM$12, $R851, $Q851)</f>
        <v/>
      </c>
      <c r="T851" s="28" t="str">
        <f t="shared" si="117"/>
        <v/>
      </c>
      <c r="U851" s="8" t="str">
        <f t="shared" si="118"/>
        <v/>
      </c>
      <c r="V851" s="28" t="str">
        <f>IF($T851="", "", $T851-SUM($V$11:$V850))</f>
        <v/>
      </c>
      <c r="W851" s="28" t="str">
        <f>IF($U851="", "", $U851-SUM($W$11:$W850))</f>
        <v/>
      </c>
      <c r="X851" s="28" t="str">
        <f t="shared" si="119"/>
        <v/>
      </c>
      <c r="Y851" s="34" t="str">
        <f t="shared" si="124"/>
        <v/>
      </c>
      <c r="Z851" s="35" t="str">
        <f t="shared" si="125"/>
        <v/>
      </c>
      <c r="AA851" s="36" t="str">
        <f t="shared" si="120"/>
        <v/>
      </c>
      <c r="AC851" s="41" t="str">
        <f>IF($B851="", "", IF(OR($B851&lt;'Intro &amp; Setup'!$BM$3, $B851&gt;'Intro &amp; Setup'!$BM$5), "X", ""))</f>
        <v/>
      </c>
      <c r="AE851" s="41" t="str">
        <f t="shared" si="121"/>
        <v/>
      </c>
      <c r="AG851" s="41" t="str">
        <f>IF($F851="", "", IF(COUNTIF('Intro &amp; Setup'!$T$17:$T$26, $F851)=0, "X", ""))</f>
        <v/>
      </c>
      <c r="AI851" s="41" t="str">
        <f t="shared" si="122"/>
        <v/>
      </c>
    </row>
    <row r="852" spans="1:35" x14ac:dyDescent="0.25">
      <c r="A852" s="21"/>
      <c r="B852" s="238"/>
      <c r="C852" s="239"/>
      <c r="D852" s="239"/>
      <c r="E852" s="239"/>
      <c r="F852" s="240"/>
      <c r="G852" s="239"/>
      <c r="H852" s="241"/>
      <c r="I852" s="21"/>
      <c r="L852" s="68" t="str">
        <f t="shared" si="123"/>
        <v/>
      </c>
      <c r="N852" s="71" t="str">
        <f>IF($L852="", "", IFERROR(INDEX('Intro &amp; Setup'!$J$23:$J$32, MATCH($L852, 'Intro &amp; Setup'!$B$23:$B$32, 0)), ""))</f>
        <v/>
      </c>
      <c r="O852" s="71" t="str">
        <f>IF($L852="", "", IFERROR(INDEX('Intro &amp; Setup'!$N$23:$N$32, MATCH($L852, 'Intro &amp; Setup'!$B$23:$B$32, 0)), ""))</f>
        <v/>
      </c>
      <c r="Q852" s="63" t="str">
        <f>IF($H852="", "", SUM($H$11:$H852))</f>
        <v/>
      </c>
      <c r="R852" s="28" t="str">
        <f>IF($L852="", "", SUMIF($L$11:$L852, $L852, $H$11:$H852))</f>
        <v/>
      </c>
      <c r="S852" s="27" t="str">
        <f>IF('Intro &amp; Setup'!$BM$13='Intro &amp; Setup'!$BM$12, $R852, $Q852)</f>
        <v/>
      </c>
      <c r="T852" s="28" t="str">
        <f t="shared" si="117"/>
        <v/>
      </c>
      <c r="U852" s="8" t="str">
        <f t="shared" si="118"/>
        <v/>
      </c>
      <c r="V852" s="28" t="str">
        <f>IF($T852="", "", $T852-SUM($V$11:$V851))</f>
        <v/>
      </c>
      <c r="W852" s="28" t="str">
        <f>IF($U852="", "", $U852-SUM($W$11:$W851))</f>
        <v/>
      </c>
      <c r="X852" s="28" t="str">
        <f t="shared" si="119"/>
        <v/>
      </c>
      <c r="Y852" s="34" t="str">
        <f t="shared" si="124"/>
        <v/>
      </c>
      <c r="Z852" s="35" t="str">
        <f t="shared" si="125"/>
        <v/>
      </c>
      <c r="AA852" s="36" t="str">
        <f t="shared" si="120"/>
        <v/>
      </c>
      <c r="AC852" s="41" t="str">
        <f>IF($B852="", "", IF(OR($B852&lt;'Intro &amp; Setup'!$BM$3, $B852&gt;'Intro &amp; Setup'!$BM$5), "X", ""))</f>
        <v/>
      </c>
      <c r="AE852" s="41" t="str">
        <f t="shared" si="121"/>
        <v/>
      </c>
      <c r="AG852" s="41" t="str">
        <f>IF($F852="", "", IF(COUNTIF('Intro &amp; Setup'!$T$17:$T$26, $F852)=0, "X", ""))</f>
        <v/>
      </c>
      <c r="AI852" s="41" t="str">
        <f t="shared" si="122"/>
        <v/>
      </c>
    </row>
    <row r="853" spans="1:35" x14ac:dyDescent="0.25">
      <c r="A853" s="21"/>
      <c r="B853" s="238"/>
      <c r="C853" s="239"/>
      <c r="D853" s="239"/>
      <c r="E853" s="239"/>
      <c r="F853" s="240"/>
      <c r="G853" s="239"/>
      <c r="H853" s="241"/>
      <c r="I853" s="21"/>
      <c r="L853" s="68" t="str">
        <f t="shared" si="123"/>
        <v/>
      </c>
      <c r="N853" s="71" t="str">
        <f>IF($L853="", "", IFERROR(INDEX('Intro &amp; Setup'!$J$23:$J$32, MATCH($L853, 'Intro &amp; Setup'!$B$23:$B$32, 0)), ""))</f>
        <v/>
      </c>
      <c r="O853" s="71" t="str">
        <f>IF($L853="", "", IFERROR(INDEX('Intro &amp; Setup'!$N$23:$N$32, MATCH($L853, 'Intro &amp; Setup'!$B$23:$B$32, 0)), ""))</f>
        <v/>
      </c>
      <c r="Q853" s="63" t="str">
        <f>IF($H853="", "", SUM($H$11:$H853))</f>
        <v/>
      </c>
      <c r="R853" s="28" t="str">
        <f>IF($L853="", "", SUMIF($L$11:$L853, $L853, $H$11:$H853))</f>
        <v/>
      </c>
      <c r="S853" s="27" t="str">
        <f>IF('Intro &amp; Setup'!$BM$13='Intro &amp; Setup'!$BM$12, $R853, $Q853)</f>
        <v/>
      </c>
      <c r="T853" s="28" t="str">
        <f t="shared" si="117"/>
        <v/>
      </c>
      <c r="U853" s="8" t="str">
        <f t="shared" si="118"/>
        <v/>
      </c>
      <c r="V853" s="28" t="str">
        <f>IF($T853="", "", $T853-SUM($V$11:$V852))</f>
        <v/>
      </c>
      <c r="W853" s="28" t="str">
        <f>IF($U853="", "", $U853-SUM($W$11:$W852))</f>
        <v/>
      </c>
      <c r="X853" s="28" t="str">
        <f t="shared" si="119"/>
        <v/>
      </c>
      <c r="Y853" s="34" t="str">
        <f t="shared" si="124"/>
        <v/>
      </c>
      <c r="Z853" s="35" t="str">
        <f t="shared" si="125"/>
        <v/>
      </c>
      <c r="AA853" s="36" t="str">
        <f t="shared" si="120"/>
        <v/>
      </c>
      <c r="AC853" s="41" t="str">
        <f>IF($B853="", "", IF(OR($B853&lt;'Intro &amp; Setup'!$BM$3, $B853&gt;'Intro &amp; Setup'!$BM$5), "X", ""))</f>
        <v/>
      </c>
      <c r="AE853" s="41" t="str">
        <f t="shared" si="121"/>
        <v/>
      </c>
      <c r="AG853" s="41" t="str">
        <f>IF($F853="", "", IF(COUNTIF('Intro &amp; Setup'!$T$17:$T$26, $F853)=0, "X", ""))</f>
        <v/>
      </c>
      <c r="AI853" s="41" t="str">
        <f t="shared" si="122"/>
        <v/>
      </c>
    </row>
    <row r="854" spans="1:35" x14ac:dyDescent="0.25">
      <c r="A854" s="21"/>
      <c r="B854" s="238"/>
      <c r="C854" s="239"/>
      <c r="D854" s="239"/>
      <c r="E854" s="239"/>
      <c r="F854" s="240"/>
      <c r="G854" s="239"/>
      <c r="H854" s="241"/>
      <c r="I854" s="21"/>
      <c r="L854" s="68" t="str">
        <f t="shared" si="123"/>
        <v/>
      </c>
      <c r="N854" s="71" t="str">
        <f>IF($L854="", "", IFERROR(INDEX('Intro &amp; Setup'!$J$23:$J$32, MATCH($L854, 'Intro &amp; Setup'!$B$23:$B$32, 0)), ""))</f>
        <v/>
      </c>
      <c r="O854" s="71" t="str">
        <f>IF($L854="", "", IFERROR(INDEX('Intro &amp; Setup'!$N$23:$N$32, MATCH($L854, 'Intro &amp; Setup'!$B$23:$B$32, 0)), ""))</f>
        <v/>
      </c>
      <c r="Q854" s="63" t="str">
        <f>IF($H854="", "", SUM($H$11:$H854))</f>
        <v/>
      </c>
      <c r="R854" s="28" t="str">
        <f>IF($L854="", "", SUMIF($L$11:$L854, $L854, $H$11:$H854))</f>
        <v/>
      </c>
      <c r="S854" s="27" t="str">
        <f>IF('Intro &amp; Setup'!$BM$13='Intro &amp; Setup'!$BM$12, $R854, $Q854)</f>
        <v/>
      </c>
      <c r="T854" s="28" t="str">
        <f t="shared" si="117"/>
        <v/>
      </c>
      <c r="U854" s="8" t="str">
        <f t="shared" si="118"/>
        <v/>
      </c>
      <c r="V854" s="28" t="str">
        <f>IF($T854="", "", $T854-SUM($V$11:$V853))</f>
        <v/>
      </c>
      <c r="W854" s="28" t="str">
        <f>IF($U854="", "", $U854-SUM($W$11:$W853))</f>
        <v/>
      </c>
      <c r="X854" s="28" t="str">
        <f t="shared" si="119"/>
        <v/>
      </c>
      <c r="Y854" s="34" t="str">
        <f t="shared" si="124"/>
        <v/>
      </c>
      <c r="Z854" s="35" t="str">
        <f t="shared" si="125"/>
        <v/>
      </c>
      <c r="AA854" s="36" t="str">
        <f t="shared" si="120"/>
        <v/>
      </c>
      <c r="AC854" s="41" t="str">
        <f>IF($B854="", "", IF(OR($B854&lt;'Intro &amp; Setup'!$BM$3, $B854&gt;'Intro &amp; Setup'!$BM$5), "X", ""))</f>
        <v/>
      </c>
      <c r="AE854" s="41" t="str">
        <f t="shared" si="121"/>
        <v/>
      </c>
      <c r="AG854" s="41" t="str">
        <f>IF($F854="", "", IF(COUNTIF('Intro &amp; Setup'!$T$17:$T$26, $F854)=0, "X", ""))</f>
        <v/>
      </c>
      <c r="AI854" s="41" t="str">
        <f t="shared" si="122"/>
        <v/>
      </c>
    </row>
    <row r="855" spans="1:35" x14ac:dyDescent="0.25">
      <c r="A855" s="21"/>
      <c r="B855" s="238"/>
      <c r="C855" s="239"/>
      <c r="D855" s="239"/>
      <c r="E855" s="239"/>
      <c r="F855" s="240"/>
      <c r="G855" s="239"/>
      <c r="H855" s="241"/>
      <c r="I855" s="21"/>
      <c r="L855" s="68" t="str">
        <f t="shared" si="123"/>
        <v/>
      </c>
      <c r="N855" s="71" t="str">
        <f>IF($L855="", "", IFERROR(INDEX('Intro &amp; Setup'!$J$23:$J$32, MATCH($L855, 'Intro &amp; Setup'!$B$23:$B$32, 0)), ""))</f>
        <v/>
      </c>
      <c r="O855" s="71" t="str">
        <f>IF($L855="", "", IFERROR(INDEX('Intro &amp; Setup'!$N$23:$N$32, MATCH($L855, 'Intro &amp; Setup'!$B$23:$B$32, 0)), ""))</f>
        <v/>
      </c>
      <c r="Q855" s="63" t="str">
        <f>IF($H855="", "", SUM($H$11:$H855))</f>
        <v/>
      </c>
      <c r="R855" s="28" t="str">
        <f>IF($L855="", "", SUMIF($L$11:$L855, $L855, $H$11:$H855))</f>
        <v/>
      </c>
      <c r="S855" s="27" t="str">
        <f>IF('Intro &amp; Setup'!$BM$13='Intro &amp; Setup'!$BM$12, $R855, $Q855)</f>
        <v/>
      </c>
      <c r="T855" s="28" t="str">
        <f t="shared" si="117"/>
        <v/>
      </c>
      <c r="U855" s="8" t="str">
        <f t="shared" si="118"/>
        <v/>
      </c>
      <c r="V855" s="28" t="str">
        <f>IF($T855="", "", $T855-SUM($V$11:$V854))</f>
        <v/>
      </c>
      <c r="W855" s="28" t="str">
        <f>IF($U855="", "", $U855-SUM($W$11:$W854))</f>
        <v/>
      </c>
      <c r="X855" s="28" t="str">
        <f t="shared" si="119"/>
        <v/>
      </c>
      <c r="Y855" s="34" t="str">
        <f t="shared" si="124"/>
        <v/>
      </c>
      <c r="Z855" s="35" t="str">
        <f t="shared" si="125"/>
        <v/>
      </c>
      <c r="AA855" s="36" t="str">
        <f t="shared" si="120"/>
        <v/>
      </c>
      <c r="AC855" s="41" t="str">
        <f>IF($B855="", "", IF(OR($B855&lt;'Intro &amp; Setup'!$BM$3, $B855&gt;'Intro &amp; Setup'!$BM$5), "X", ""))</f>
        <v/>
      </c>
      <c r="AE855" s="41" t="str">
        <f t="shared" si="121"/>
        <v/>
      </c>
      <c r="AG855" s="41" t="str">
        <f>IF($F855="", "", IF(COUNTIF('Intro &amp; Setup'!$T$17:$T$26, $F855)=0, "X", ""))</f>
        <v/>
      </c>
      <c r="AI855" s="41" t="str">
        <f t="shared" si="122"/>
        <v/>
      </c>
    </row>
    <row r="856" spans="1:35" x14ac:dyDescent="0.25">
      <c r="A856" s="21"/>
      <c r="B856" s="238"/>
      <c r="C856" s="239"/>
      <c r="D856" s="239"/>
      <c r="E856" s="239"/>
      <c r="F856" s="240"/>
      <c r="G856" s="239"/>
      <c r="H856" s="241"/>
      <c r="I856" s="21"/>
      <c r="L856" s="68" t="str">
        <f t="shared" si="123"/>
        <v/>
      </c>
      <c r="N856" s="71" t="str">
        <f>IF($L856="", "", IFERROR(INDEX('Intro &amp; Setup'!$J$23:$J$32, MATCH($L856, 'Intro &amp; Setup'!$B$23:$B$32, 0)), ""))</f>
        <v/>
      </c>
      <c r="O856" s="71" t="str">
        <f>IF($L856="", "", IFERROR(INDEX('Intro &amp; Setup'!$N$23:$N$32, MATCH($L856, 'Intro &amp; Setup'!$B$23:$B$32, 0)), ""))</f>
        <v/>
      </c>
      <c r="Q856" s="63" t="str">
        <f>IF($H856="", "", SUM($H$11:$H856))</f>
        <v/>
      </c>
      <c r="R856" s="28" t="str">
        <f>IF($L856="", "", SUMIF($L$11:$L856, $L856, $H$11:$H856))</f>
        <v/>
      </c>
      <c r="S856" s="27" t="str">
        <f>IF('Intro &amp; Setup'!$BM$13='Intro &amp; Setup'!$BM$12, $R856, $Q856)</f>
        <v/>
      </c>
      <c r="T856" s="28" t="str">
        <f t="shared" si="117"/>
        <v/>
      </c>
      <c r="U856" s="8" t="str">
        <f t="shared" si="118"/>
        <v/>
      </c>
      <c r="V856" s="28" t="str">
        <f>IF($T856="", "", $T856-SUM($V$11:$V855))</f>
        <v/>
      </c>
      <c r="W856" s="28" t="str">
        <f>IF($U856="", "", $U856-SUM($W$11:$W855))</f>
        <v/>
      </c>
      <c r="X856" s="28" t="str">
        <f t="shared" si="119"/>
        <v/>
      </c>
      <c r="Y856" s="34" t="str">
        <f t="shared" si="124"/>
        <v/>
      </c>
      <c r="Z856" s="35" t="str">
        <f t="shared" si="125"/>
        <v/>
      </c>
      <c r="AA856" s="36" t="str">
        <f t="shared" si="120"/>
        <v/>
      </c>
      <c r="AC856" s="41" t="str">
        <f>IF($B856="", "", IF(OR($B856&lt;'Intro &amp; Setup'!$BM$3, $B856&gt;'Intro &amp; Setup'!$BM$5), "X", ""))</f>
        <v/>
      </c>
      <c r="AE856" s="41" t="str">
        <f t="shared" si="121"/>
        <v/>
      </c>
      <c r="AG856" s="41" t="str">
        <f>IF($F856="", "", IF(COUNTIF('Intro &amp; Setup'!$T$17:$T$26, $F856)=0, "X", ""))</f>
        <v/>
      </c>
      <c r="AI856" s="41" t="str">
        <f t="shared" si="122"/>
        <v/>
      </c>
    </row>
    <row r="857" spans="1:35" x14ac:dyDescent="0.25">
      <c r="A857" s="21"/>
      <c r="B857" s="238"/>
      <c r="C857" s="239"/>
      <c r="D857" s="239"/>
      <c r="E857" s="239"/>
      <c r="F857" s="240"/>
      <c r="G857" s="239"/>
      <c r="H857" s="241"/>
      <c r="I857" s="21"/>
      <c r="L857" s="68" t="str">
        <f t="shared" si="123"/>
        <v/>
      </c>
      <c r="N857" s="71" t="str">
        <f>IF($L857="", "", IFERROR(INDEX('Intro &amp; Setup'!$J$23:$J$32, MATCH($L857, 'Intro &amp; Setup'!$B$23:$B$32, 0)), ""))</f>
        <v/>
      </c>
      <c r="O857" s="71" t="str">
        <f>IF($L857="", "", IFERROR(INDEX('Intro &amp; Setup'!$N$23:$N$32, MATCH($L857, 'Intro &amp; Setup'!$B$23:$B$32, 0)), ""))</f>
        <v/>
      </c>
      <c r="Q857" s="63" t="str">
        <f>IF($H857="", "", SUM($H$11:$H857))</f>
        <v/>
      </c>
      <c r="R857" s="28" t="str">
        <f>IF($L857="", "", SUMIF($L$11:$L857, $L857, $H$11:$H857))</f>
        <v/>
      </c>
      <c r="S857" s="27" t="str">
        <f>IF('Intro &amp; Setup'!$BM$13='Intro &amp; Setup'!$BM$12, $R857, $Q857)</f>
        <v/>
      </c>
      <c r="T857" s="28" t="str">
        <f t="shared" si="117"/>
        <v/>
      </c>
      <c r="U857" s="8" t="str">
        <f t="shared" si="118"/>
        <v/>
      </c>
      <c r="V857" s="28" t="str">
        <f>IF($T857="", "", $T857-SUM($V$11:$V856))</f>
        <v/>
      </c>
      <c r="W857" s="28" t="str">
        <f>IF($U857="", "", $U857-SUM($W$11:$W856))</f>
        <v/>
      </c>
      <c r="X857" s="28" t="str">
        <f t="shared" si="119"/>
        <v/>
      </c>
      <c r="Y857" s="34" t="str">
        <f t="shared" si="124"/>
        <v/>
      </c>
      <c r="Z857" s="35" t="str">
        <f t="shared" si="125"/>
        <v/>
      </c>
      <c r="AA857" s="36" t="str">
        <f t="shared" si="120"/>
        <v/>
      </c>
      <c r="AC857" s="41" t="str">
        <f>IF($B857="", "", IF(OR($B857&lt;'Intro &amp; Setup'!$BM$3, $B857&gt;'Intro &amp; Setup'!$BM$5), "X", ""))</f>
        <v/>
      </c>
      <c r="AE857" s="41" t="str">
        <f t="shared" si="121"/>
        <v/>
      </c>
      <c r="AG857" s="41" t="str">
        <f>IF($F857="", "", IF(COUNTIF('Intro &amp; Setup'!$T$17:$T$26, $F857)=0, "X", ""))</f>
        <v/>
      </c>
      <c r="AI857" s="41" t="str">
        <f t="shared" si="122"/>
        <v/>
      </c>
    </row>
    <row r="858" spans="1:35" x14ac:dyDescent="0.25">
      <c r="A858" s="21"/>
      <c r="B858" s="238"/>
      <c r="C858" s="239"/>
      <c r="D858" s="239"/>
      <c r="E858" s="239"/>
      <c r="F858" s="240"/>
      <c r="G858" s="239"/>
      <c r="H858" s="241"/>
      <c r="I858" s="21"/>
      <c r="L858" s="68" t="str">
        <f t="shared" si="123"/>
        <v/>
      </c>
      <c r="N858" s="71" t="str">
        <f>IF($L858="", "", IFERROR(INDEX('Intro &amp; Setup'!$J$23:$J$32, MATCH($L858, 'Intro &amp; Setup'!$B$23:$B$32, 0)), ""))</f>
        <v/>
      </c>
      <c r="O858" s="71" t="str">
        <f>IF($L858="", "", IFERROR(INDEX('Intro &amp; Setup'!$N$23:$N$32, MATCH($L858, 'Intro &amp; Setup'!$B$23:$B$32, 0)), ""))</f>
        <v/>
      </c>
      <c r="Q858" s="63" t="str">
        <f>IF($H858="", "", SUM($H$11:$H858))</f>
        <v/>
      </c>
      <c r="R858" s="28" t="str">
        <f>IF($L858="", "", SUMIF($L$11:$L858, $L858, $H$11:$H858))</f>
        <v/>
      </c>
      <c r="S858" s="27" t="str">
        <f>IF('Intro &amp; Setup'!$BM$13='Intro &amp; Setup'!$BM$12, $R858, $Q858)</f>
        <v/>
      </c>
      <c r="T858" s="28" t="str">
        <f t="shared" si="117"/>
        <v/>
      </c>
      <c r="U858" s="8" t="str">
        <f t="shared" si="118"/>
        <v/>
      </c>
      <c r="V858" s="28" t="str">
        <f>IF($T858="", "", $T858-SUM($V$11:$V857))</f>
        <v/>
      </c>
      <c r="W858" s="28" t="str">
        <f>IF($U858="", "", $U858-SUM($W$11:$W857))</f>
        <v/>
      </c>
      <c r="X858" s="28" t="str">
        <f t="shared" si="119"/>
        <v/>
      </c>
      <c r="Y858" s="34" t="str">
        <f t="shared" si="124"/>
        <v/>
      </c>
      <c r="Z858" s="35" t="str">
        <f t="shared" si="125"/>
        <v/>
      </c>
      <c r="AA858" s="36" t="str">
        <f t="shared" si="120"/>
        <v/>
      </c>
      <c r="AC858" s="41" t="str">
        <f>IF($B858="", "", IF(OR($B858&lt;'Intro &amp; Setup'!$BM$3, $B858&gt;'Intro &amp; Setup'!$BM$5), "X", ""))</f>
        <v/>
      </c>
      <c r="AE858" s="41" t="str">
        <f t="shared" si="121"/>
        <v/>
      </c>
      <c r="AG858" s="41" t="str">
        <f>IF($F858="", "", IF(COUNTIF('Intro &amp; Setup'!$T$17:$T$26, $F858)=0, "X", ""))</f>
        <v/>
      </c>
      <c r="AI858" s="41" t="str">
        <f t="shared" si="122"/>
        <v/>
      </c>
    </row>
    <row r="859" spans="1:35" x14ac:dyDescent="0.25">
      <c r="A859" s="21"/>
      <c r="B859" s="238"/>
      <c r="C859" s="239"/>
      <c r="D859" s="239"/>
      <c r="E859" s="239"/>
      <c r="F859" s="240"/>
      <c r="G859" s="239"/>
      <c r="H859" s="241"/>
      <c r="I859" s="21"/>
      <c r="L859" s="68" t="str">
        <f t="shared" si="123"/>
        <v/>
      </c>
      <c r="N859" s="71" t="str">
        <f>IF($L859="", "", IFERROR(INDEX('Intro &amp; Setup'!$J$23:$J$32, MATCH($L859, 'Intro &amp; Setup'!$B$23:$B$32, 0)), ""))</f>
        <v/>
      </c>
      <c r="O859" s="71" t="str">
        <f>IF($L859="", "", IFERROR(INDEX('Intro &amp; Setup'!$N$23:$N$32, MATCH($L859, 'Intro &amp; Setup'!$B$23:$B$32, 0)), ""))</f>
        <v/>
      </c>
      <c r="Q859" s="63" t="str">
        <f>IF($H859="", "", SUM($H$11:$H859))</f>
        <v/>
      </c>
      <c r="R859" s="28" t="str">
        <f>IF($L859="", "", SUMIF($L$11:$L859, $L859, $H$11:$H859))</f>
        <v/>
      </c>
      <c r="S859" s="27" t="str">
        <f>IF('Intro &amp; Setup'!$BM$13='Intro &amp; Setup'!$BM$12, $R859, $Q859)</f>
        <v/>
      </c>
      <c r="T859" s="28" t="str">
        <f t="shared" si="117"/>
        <v/>
      </c>
      <c r="U859" s="8" t="str">
        <f t="shared" si="118"/>
        <v/>
      </c>
      <c r="V859" s="28" t="str">
        <f>IF($T859="", "", $T859-SUM($V$11:$V858))</f>
        <v/>
      </c>
      <c r="W859" s="28" t="str">
        <f>IF($U859="", "", $U859-SUM($W$11:$W858))</f>
        <v/>
      </c>
      <c r="X859" s="28" t="str">
        <f t="shared" si="119"/>
        <v/>
      </c>
      <c r="Y859" s="34" t="str">
        <f t="shared" si="124"/>
        <v/>
      </c>
      <c r="Z859" s="35" t="str">
        <f t="shared" si="125"/>
        <v/>
      </c>
      <c r="AA859" s="36" t="str">
        <f t="shared" si="120"/>
        <v/>
      </c>
      <c r="AC859" s="41" t="str">
        <f>IF($B859="", "", IF(OR($B859&lt;'Intro &amp; Setup'!$BM$3, $B859&gt;'Intro &amp; Setup'!$BM$5), "X", ""))</f>
        <v/>
      </c>
      <c r="AE859" s="41" t="str">
        <f t="shared" si="121"/>
        <v/>
      </c>
      <c r="AG859" s="41" t="str">
        <f>IF($F859="", "", IF(COUNTIF('Intro &amp; Setup'!$T$17:$T$26, $F859)=0, "X", ""))</f>
        <v/>
      </c>
      <c r="AI859" s="41" t="str">
        <f t="shared" si="122"/>
        <v/>
      </c>
    </row>
    <row r="860" spans="1:35" x14ac:dyDescent="0.25">
      <c r="A860" s="21"/>
      <c r="B860" s="238"/>
      <c r="C860" s="239"/>
      <c r="D860" s="239"/>
      <c r="E860" s="239"/>
      <c r="F860" s="240"/>
      <c r="G860" s="239"/>
      <c r="H860" s="241"/>
      <c r="I860" s="21"/>
      <c r="L860" s="68" t="str">
        <f t="shared" si="123"/>
        <v/>
      </c>
      <c r="N860" s="71" t="str">
        <f>IF($L860="", "", IFERROR(INDEX('Intro &amp; Setup'!$J$23:$J$32, MATCH($L860, 'Intro &amp; Setup'!$B$23:$B$32, 0)), ""))</f>
        <v/>
      </c>
      <c r="O860" s="71" t="str">
        <f>IF($L860="", "", IFERROR(INDEX('Intro &amp; Setup'!$N$23:$N$32, MATCH($L860, 'Intro &amp; Setup'!$B$23:$B$32, 0)), ""))</f>
        <v/>
      </c>
      <c r="Q860" s="63" t="str">
        <f>IF($H860="", "", SUM($H$11:$H860))</f>
        <v/>
      </c>
      <c r="R860" s="28" t="str">
        <f>IF($L860="", "", SUMIF($L$11:$L860, $L860, $H$11:$H860))</f>
        <v/>
      </c>
      <c r="S860" s="27" t="str">
        <f>IF('Intro &amp; Setup'!$BM$13='Intro &amp; Setup'!$BM$12, $R860, $Q860)</f>
        <v/>
      </c>
      <c r="T860" s="28" t="str">
        <f t="shared" si="117"/>
        <v/>
      </c>
      <c r="U860" s="8" t="str">
        <f t="shared" si="118"/>
        <v/>
      </c>
      <c r="V860" s="28" t="str">
        <f>IF($T860="", "", $T860-SUM($V$11:$V859))</f>
        <v/>
      </c>
      <c r="W860" s="28" t="str">
        <f>IF($U860="", "", $U860-SUM($W$11:$W859))</f>
        <v/>
      </c>
      <c r="X860" s="28" t="str">
        <f t="shared" si="119"/>
        <v/>
      </c>
      <c r="Y860" s="34" t="str">
        <f t="shared" si="124"/>
        <v/>
      </c>
      <c r="Z860" s="35" t="str">
        <f t="shared" si="125"/>
        <v/>
      </c>
      <c r="AA860" s="36" t="str">
        <f t="shared" si="120"/>
        <v/>
      </c>
      <c r="AC860" s="41" t="str">
        <f>IF($B860="", "", IF(OR($B860&lt;'Intro &amp; Setup'!$BM$3, $B860&gt;'Intro &amp; Setup'!$BM$5), "X", ""))</f>
        <v/>
      </c>
      <c r="AE860" s="41" t="str">
        <f t="shared" si="121"/>
        <v/>
      </c>
      <c r="AG860" s="41" t="str">
        <f>IF($F860="", "", IF(COUNTIF('Intro &amp; Setup'!$T$17:$T$26, $F860)=0, "X", ""))</f>
        <v/>
      </c>
      <c r="AI860" s="41" t="str">
        <f t="shared" si="122"/>
        <v/>
      </c>
    </row>
    <row r="861" spans="1:35" x14ac:dyDescent="0.25">
      <c r="A861" s="21"/>
      <c r="B861" s="238"/>
      <c r="C861" s="239"/>
      <c r="D861" s="239"/>
      <c r="E861" s="239"/>
      <c r="F861" s="240"/>
      <c r="G861" s="239"/>
      <c r="H861" s="241"/>
      <c r="I861" s="21"/>
      <c r="L861" s="68" t="str">
        <f t="shared" si="123"/>
        <v/>
      </c>
      <c r="N861" s="71" t="str">
        <f>IF($L861="", "", IFERROR(INDEX('Intro &amp; Setup'!$J$23:$J$32, MATCH($L861, 'Intro &amp; Setup'!$B$23:$B$32, 0)), ""))</f>
        <v/>
      </c>
      <c r="O861" s="71" t="str">
        <f>IF($L861="", "", IFERROR(INDEX('Intro &amp; Setup'!$N$23:$N$32, MATCH($L861, 'Intro &amp; Setup'!$B$23:$B$32, 0)), ""))</f>
        <v/>
      </c>
      <c r="Q861" s="63" t="str">
        <f>IF($H861="", "", SUM($H$11:$H861))</f>
        <v/>
      </c>
      <c r="R861" s="28" t="str">
        <f>IF($L861="", "", SUMIF($L$11:$L861, $L861, $H$11:$H861))</f>
        <v/>
      </c>
      <c r="S861" s="27" t="str">
        <f>IF('Intro &amp; Setup'!$BM$13='Intro &amp; Setup'!$BM$12, $R861, $Q861)</f>
        <v/>
      </c>
      <c r="T861" s="28" t="str">
        <f t="shared" si="117"/>
        <v/>
      </c>
      <c r="U861" s="8" t="str">
        <f t="shared" si="118"/>
        <v/>
      </c>
      <c r="V861" s="28" t="str">
        <f>IF($T861="", "", $T861-SUM($V$11:$V860))</f>
        <v/>
      </c>
      <c r="W861" s="28" t="str">
        <f>IF($U861="", "", $U861-SUM($W$11:$W860))</f>
        <v/>
      </c>
      <c r="X861" s="28" t="str">
        <f t="shared" si="119"/>
        <v/>
      </c>
      <c r="Y861" s="34" t="str">
        <f t="shared" si="124"/>
        <v/>
      </c>
      <c r="Z861" s="35" t="str">
        <f t="shared" si="125"/>
        <v/>
      </c>
      <c r="AA861" s="36" t="str">
        <f t="shared" si="120"/>
        <v/>
      </c>
      <c r="AC861" s="41" t="str">
        <f>IF($B861="", "", IF(OR($B861&lt;'Intro &amp; Setup'!$BM$3, $B861&gt;'Intro &amp; Setup'!$BM$5), "X", ""))</f>
        <v/>
      </c>
      <c r="AE861" s="41" t="str">
        <f t="shared" si="121"/>
        <v/>
      </c>
      <c r="AG861" s="41" t="str">
        <f>IF($F861="", "", IF(COUNTIF('Intro &amp; Setup'!$T$17:$T$26, $F861)=0, "X", ""))</f>
        <v/>
      </c>
      <c r="AI861" s="41" t="str">
        <f t="shared" si="122"/>
        <v/>
      </c>
    </row>
    <row r="862" spans="1:35" x14ac:dyDescent="0.25">
      <c r="A862" s="21"/>
      <c r="B862" s="238"/>
      <c r="C862" s="239"/>
      <c r="D862" s="239"/>
      <c r="E862" s="239"/>
      <c r="F862" s="240"/>
      <c r="G862" s="239"/>
      <c r="H862" s="241"/>
      <c r="I862" s="21"/>
      <c r="L862" s="68" t="str">
        <f t="shared" si="123"/>
        <v/>
      </c>
      <c r="N862" s="71" t="str">
        <f>IF($L862="", "", IFERROR(INDEX('Intro &amp; Setup'!$J$23:$J$32, MATCH($L862, 'Intro &amp; Setup'!$B$23:$B$32, 0)), ""))</f>
        <v/>
      </c>
      <c r="O862" s="71" t="str">
        <f>IF($L862="", "", IFERROR(INDEX('Intro &amp; Setup'!$N$23:$N$32, MATCH($L862, 'Intro &amp; Setup'!$B$23:$B$32, 0)), ""))</f>
        <v/>
      </c>
      <c r="Q862" s="63" t="str">
        <f>IF($H862="", "", SUM($H$11:$H862))</f>
        <v/>
      </c>
      <c r="R862" s="28" t="str">
        <f>IF($L862="", "", SUMIF($L$11:$L862, $L862, $H$11:$H862))</f>
        <v/>
      </c>
      <c r="S862" s="27" t="str">
        <f>IF('Intro &amp; Setup'!$BM$13='Intro &amp; Setup'!$BM$12, $R862, $Q862)</f>
        <v/>
      </c>
      <c r="T862" s="28" t="str">
        <f t="shared" si="117"/>
        <v/>
      </c>
      <c r="U862" s="8" t="str">
        <f t="shared" si="118"/>
        <v/>
      </c>
      <c r="V862" s="28" t="str">
        <f>IF($T862="", "", $T862-SUM($V$11:$V861))</f>
        <v/>
      </c>
      <c r="W862" s="28" t="str">
        <f>IF($U862="", "", $U862-SUM($W$11:$W861))</f>
        <v/>
      </c>
      <c r="X862" s="28" t="str">
        <f t="shared" si="119"/>
        <v/>
      </c>
      <c r="Y862" s="34" t="str">
        <f t="shared" si="124"/>
        <v/>
      </c>
      <c r="Z862" s="35" t="str">
        <f t="shared" si="125"/>
        <v/>
      </c>
      <c r="AA862" s="36" t="str">
        <f t="shared" si="120"/>
        <v/>
      </c>
      <c r="AC862" s="41" t="str">
        <f>IF($B862="", "", IF(OR($B862&lt;'Intro &amp; Setup'!$BM$3, $B862&gt;'Intro &amp; Setup'!$BM$5), "X", ""))</f>
        <v/>
      </c>
      <c r="AE862" s="41" t="str">
        <f t="shared" si="121"/>
        <v/>
      </c>
      <c r="AG862" s="41" t="str">
        <f>IF($F862="", "", IF(COUNTIF('Intro &amp; Setup'!$T$17:$T$26, $F862)=0, "X", ""))</f>
        <v/>
      </c>
      <c r="AI862" s="41" t="str">
        <f t="shared" si="122"/>
        <v/>
      </c>
    </row>
    <row r="863" spans="1:35" x14ac:dyDescent="0.25">
      <c r="A863" s="21"/>
      <c r="B863" s="238"/>
      <c r="C863" s="239"/>
      <c r="D863" s="239"/>
      <c r="E863" s="239"/>
      <c r="F863" s="240"/>
      <c r="G863" s="239"/>
      <c r="H863" s="241"/>
      <c r="I863" s="21"/>
      <c r="L863" s="68" t="str">
        <f t="shared" si="123"/>
        <v/>
      </c>
      <c r="N863" s="71" t="str">
        <f>IF($L863="", "", IFERROR(INDEX('Intro &amp; Setup'!$J$23:$J$32, MATCH($L863, 'Intro &amp; Setup'!$B$23:$B$32, 0)), ""))</f>
        <v/>
      </c>
      <c r="O863" s="71" t="str">
        <f>IF($L863="", "", IFERROR(INDEX('Intro &amp; Setup'!$N$23:$N$32, MATCH($L863, 'Intro &amp; Setup'!$B$23:$B$32, 0)), ""))</f>
        <v/>
      </c>
      <c r="Q863" s="63" t="str">
        <f>IF($H863="", "", SUM($H$11:$H863))</f>
        <v/>
      </c>
      <c r="R863" s="28" t="str">
        <f>IF($L863="", "", SUMIF($L$11:$L863, $L863, $H$11:$H863))</f>
        <v/>
      </c>
      <c r="S863" s="27" t="str">
        <f>IF('Intro &amp; Setup'!$BM$13='Intro &amp; Setup'!$BM$12, $R863, $Q863)</f>
        <v/>
      </c>
      <c r="T863" s="28" t="str">
        <f t="shared" si="117"/>
        <v/>
      </c>
      <c r="U863" s="8" t="str">
        <f t="shared" si="118"/>
        <v/>
      </c>
      <c r="V863" s="28" t="str">
        <f>IF($T863="", "", $T863-SUM($V$11:$V862))</f>
        <v/>
      </c>
      <c r="W863" s="28" t="str">
        <f>IF($U863="", "", $U863-SUM($W$11:$W862))</f>
        <v/>
      </c>
      <c r="X863" s="28" t="str">
        <f t="shared" si="119"/>
        <v/>
      </c>
      <c r="Y863" s="34" t="str">
        <f t="shared" si="124"/>
        <v/>
      </c>
      <c r="Z863" s="35" t="str">
        <f t="shared" si="125"/>
        <v/>
      </c>
      <c r="AA863" s="36" t="str">
        <f t="shared" si="120"/>
        <v/>
      </c>
      <c r="AC863" s="41" t="str">
        <f>IF($B863="", "", IF(OR($B863&lt;'Intro &amp; Setup'!$BM$3, $B863&gt;'Intro &amp; Setup'!$BM$5), "X", ""))</f>
        <v/>
      </c>
      <c r="AE863" s="41" t="str">
        <f t="shared" si="121"/>
        <v/>
      </c>
      <c r="AG863" s="41" t="str">
        <f>IF($F863="", "", IF(COUNTIF('Intro &amp; Setup'!$T$17:$T$26, $F863)=0, "X", ""))</f>
        <v/>
      </c>
      <c r="AI863" s="41" t="str">
        <f t="shared" si="122"/>
        <v/>
      </c>
    </row>
    <row r="864" spans="1:35" x14ac:dyDescent="0.25">
      <c r="A864" s="21"/>
      <c r="B864" s="238"/>
      <c r="C864" s="239"/>
      <c r="D864" s="239"/>
      <c r="E864" s="239"/>
      <c r="F864" s="240"/>
      <c r="G864" s="239"/>
      <c r="H864" s="241"/>
      <c r="I864" s="21"/>
      <c r="L864" s="68" t="str">
        <f t="shared" si="123"/>
        <v/>
      </c>
      <c r="N864" s="71" t="str">
        <f>IF($L864="", "", IFERROR(INDEX('Intro &amp; Setup'!$J$23:$J$32, MATCH($L864, 'Intro &amp; Setup'!$B$23:$B$32, 0)), ""))</f>
        <v/>
      </c>
      <c r="O864" s="71" t="str">
        <f>IF($L864="", "", IFERROR(INDEX('Intro &amp; Setup'!$N$23:$N$32, MATCH($L864, 'Intro &amp; Setup'!$B$23:$B$32, 0)), ""))</f>
        <v/>
      </c>
      <c r="Q864" s="63" t="str">
        <f>IF($H864="", "", SUM($H$11:$H864))</f>
        <v/>
      </c>
      <c r="R864" s="28" t="str">
        <f>IF($L864="", "", SUMIF($L$11:$L864, $L864, $H$11:$H864))</f>
        <v/>
      </c>
      <c r="S864" s="27" t="str">
        <f>IF('Intro &amp; Setup'!$BM$13='Intro &amp; Setup'!$BM$12, $R864, $Q864)</f>
        <v/>
      </c>
      <c r="T864" s="28" t="str">
        <f t="shared" si="117"/>
        <v/>
      </c>
      <c r="U864" s="8" t="str">
        <f t="shared" si="118"/>
        <v/>
      </c>
      <c r="V864" s="28" t="str">
        <f>IF($T864="", "", $T864-SUM($V$11:$V863))</f>
        <v/>
      </c>
      <c r="W864" s="28" t="str">
        <f>IF($U864="", "", $U864-SUM($W$11:$W863))</f>
        <v/>
      </c>
      <c r="X864" s="28" t="str">
        <f t="shared" si="119"/>
        <v/>
      </c>
      <c r="Y864" s="34" t="str">
        <f t="shared" si="124"/>
        <v/>
      </c>
      <c r="Z864" s="35" t="str">
        <f t="shared" si="125"/>
        <v/>
      </c>
      <c r="AA864" s="36" t="str">
        <f t="shared" si="120"/>
        <v/>
      </c>
      <c r="AC864" s="41" t="str">
        <f>IF($B864="", "", IF(OR($B864&lt;'Intro &amp; Setup'!$BM$3, $B864&gt;'Intro &amp; Setup'!$BM$5), "X", ""))</f>
        <v/>
      </c>
      <c r="AE864" s="41" t="str">
        <f t="shared" si="121"/>
        <v/>
      </c>
      <c r="AG864" s="41" t="str">
        <f>IF($F864="", "", IF(COUNTIF('Intro &amp; Setup'!$T$17:$T$26, $F864)=0, "X", ""))</f>
        <v/>
      </c>
      <c r="AI864" s="41" t="str">
        <f t="shared" si="122"/>
        <v/>
      </c>
    </row>
    <row r="865" spans="1:35" x14ac:dyDescent="0.25">
      <c r="A865" s="21"/>
      <c r="B865" s="238"/>
      <c r="C865" s="239"/>
      <c r="D865" s="239"/>
      <c r="E865" s="239"/>
      <c r="F865" s="240"/>
      <c r="G865" s="239"/>
      <c r="H865" s="241"/>
      <c r="I865" s="21"/>
      <c r="L865" s="68" t="str">
        <f t="shared" si="123"/>
        <v/>
      </c>
      <c r="N865" s="71" t="str">
        <f>IF($L865="", "", IFERROR(INDEX('Intro &amp; Setup'!$J$23:$J$32, MATCH($L865, 'Intro &amp; Setup'!$B$23:$B$32, 0)), ""))</f>
        <v/>
      </c>
      <c r="O865" s="71" t="str">
        <f>IF($L865="", "", IFERROR(INDEX('Intro &amp; Setup'!$N$23:$N$32, MATCH($L865, 'Intro &amp; Setup'!$B$23:$B$32, 0)), ""))</f>
        <v/>
      </c>
      <c r="Q865" s="63" t="str">
        <f>IF($H865="", "", SUM($H$11:$H865))</f>
        <v/>
      </c>
      <c r="R865" s="28" t="str">
        <f>IF($L865="", "", SUMIF($L$11:$L865, $L865, $H$11:$H865))</f>
        <v/>
      </c>
      <c r="S865" s="27" t="str">
        <f>IF('Intro &amp; Setup'!$BM$13='Intro &amp; Setup'!$BM$12, $R865, $Q865)</f>
        <v/>
      </c>
      <c r="T865" s="28" t="str">
        <f t="shared" si="117"/>
        <v/>
      </c>
      <c r="U865" s="8" t="str">
        <f t="shared" si="118"/>
        <v/>
      </c>
      <c r="V865" s="28" t="str">
        <f>IF($T865="", "", $T865-SUM($V$11:$V864))</f>
        <v/>
      </c>
      <c r="W865" s="28" t="str">
        <f>IF($U865="", "", $U865-SUM($W$11:$W864))</f>
        <v/>
      </c>
      <c r="X865" s="28" t="str">
        <f t="shared" si="119"/>
        <v/>
      </c>
      <c r="Y865" s="34" t="str">
        <f t="shared" si="124"/>
        <v/>
      </c>
      <c r="Z865" s="35" t="str">
        <f t="shared" si="125"/>
        <v/>
      </c>
      <c r="AA865" s="36" t="str">
        <f t="shared" si="120"/>
        <v/>
      </c>
      <c r="AC865" s="41" t="str">
        <f>IF($B865="", "", IF(OR($B865&lt;'Intro &amp; Setup'!$BM$3, $B865&gt;'Intro &amp; Setup'!$BM$5), "X", ""))</f>
        <v/>
      </c>
      <c r="AE865" s="41" t="str">
        <f t="shared" si="121"/>
        <v/>
      </c>
      <c r="AG865" s="41" t="str">
        <f>IF($F865="", "", IF(COUNTIF('Intro &amp; Setup'!$T$17:$T$26, $F865)=0, "X", ""))</f>
        <v/>
      </c>
      <c r="AI865" s="41" t="str">
        <f t="shared" si="122"/>
        <v/>
      </c>
    </row>
    <row r="866" spans="1:35" x14ac:dyDescent="0.25">
      <c r="A866" s="21"/>
      <c r="B866" s="238"/>
      <c r="C866" s="239"/>
      <c r="D866" s="239"/>
      <c r="E866" s="239"/>
      <c r="F866" s="240"/>
      <c r="G866" s="239"/>
      <c r="H866" s="241"/>
      <c r="I866" s="21"/>
      <c r="L866" s="68" t="str">
        <f t="shared" si="123"/>
        <v/>
      </c>
      <c r="N866" s="71" t="str">
        <f>IF($L866="", "", IFERROR(INDEX('Intro &amp; Setup'!$J$23:$J$32, MATCH($L866, 'Intro &amp; Setup'!$B$23:$B$32, 0)), ""))</f>
        <v/>
      </c>
      <c r="O866" s="71" t="str">
        <f>IF($L866="", "", IFERROR(INDEX('Intro &amp; Setup'!$N$23:$N$32, MATCH($L866, 'Intro &amp; Setup'!$B$23:$B$32, 0)), ""))</f>
        <v/>
      </c>
      <c r="Q866" s="63" t="str">
        <f>IF($H866="", "", SUM($H$11:$H866))</f>
        <v/>
      </c>
      <c r="R866" s="28" t="str">
        <f>IF($L866="", "", SUMIF($L$11:$L866, $L866, $H$11:$H866))</f>
        <v/>
      </c>
      <c r="S866" s="27" t="str">
        <f>IF('Intro &amp; Setup'!$BM$13='Intro &amp; Setup'!$BM$12, $R866, $Q866)</f>
        <v/>
      </c>
      <c r="T866" s="28" t="str">
        <f t="shared" si="117"/>
        <v/>
      </c>
      <c r="U866" s="8" t="str">
        <f t="shared" si="118"/>
        <v/>
      </c>
      <c r="V866" s="28" t="str">
        <f>IF($T866="", "", $T866-SUM($V$11:$V865))</f>
        <v/>
      </c>
      <c r="W866" s="28" t="str">
        <f>IF($U866="", "", $U866-SUM($W$11:$W865))</f>
        <v/>
      </c>
      <c r="X866" s="28" t="str">
        <f t="shared" si="119"/>
        <v/>
      </c>
      <c r="Y866" s="34" t="str">
        <f t="shared" si="124"/>
        <v/>
      </c>
      <c r="Z866" s="35" t="str">
        <f t="shared" si="125"/>
        <v/>
      </c>
      <c r="AA866" s="36" t="str">
        <f t="shared" si="120"/>
        <v/>
      </c>
      <c r="AC866" s="41" t="str">
        <f>IF($B866="", "", IF(OR($B866&lt;'Intro &amp; Setup'!$BM$3, $B866&gt;'Intro &amp; Setup'!$BM$5), "X", ""))</f>
        <v/>
      </c>
      <c r="AE866" s="41" t="str">
        <f t="shared" si="121"/>
        <v/>
      </c>
      <c r="AG866" s="41" t="str">
        <f>IF($F866="", "", IF(COUNTIF('Intro &amp; Setup'!$T$17:$T$26, $F866)=0, "X", ""))</f>
        <v/>
      </c>
      <c r="AI866" s="41" t="str">
        <f t="shared" si="122"/>
        <v/>
      </c>
    </row>
    <row r="867" spans="1:35" x14ac:dyDescent="0.25">
      <c r="A867" s="21"/>
      <c r="B867" s="238"/>
      <c r="C867" s="239"/>
      <c r="D867" s="239"/>
      <c r="E867" s="239"/>
      <c r="F867" s="240"/>
      <c r="G867" s="239"/>
      <c r="H867" s="241"/>
      <c r="I867" s="21"/>
      <c r="L867" s="68" t="str">
        <f t="shared" si="123"/>
        <v/>
      </c>
      <c r="N867" s="71" t="str">
        <f>IF($L867="", "", IFERROR(INDEX('Intro &amp; Setup'!$J$23:$J$32, MATCH($L867, 'Intro &amp; Setup'!$B$23:$B$32, 0)), ""))</f>
        <v/>
      </c>
      <c r="O867" s="71" t="str">
        <f>IF($L867="", "", IFERROR(INDEX('Intro &amp; Setup'!$N$23:$N$32, MATCH($L867, 'Intro &amp; Setup'!$B$23:$B$32, 0)), ""))</f>
        <v/>
      </c>
      <c r="Q867" s="63" t="str">
        <f>IF($H867="", "", SUM($H$11:$H867))</f>
        <v/>
      </c>
      <c r="R867" s="28" t="str">
        <f>IF($L867="", "", SUMIF($L$11:$L867, $L867, $H$11:$H867))</f>
        <v/>
      </c>
      <c r="S867" s="27" t="str">
        <f>IF('Intro &amp; Setup'!$BM$13='Intro &amp; Setup'!$BM$12, $R867, $Q867)</f>
        <v/>
      </c>
      <c r="T867" s="28" t="str">
        <f t="shared" si="117"/>
        <v/>
      </c>
      <c r="U867" s="8" t="str">
        <f t="shared" si="118"/>
        <v/>
      </c>
      <c r="V867" s="28" t="str">
        <f>IF($T867="", "", $T867-SUM($V$11:$V866))</f>
        <v/>
      </c>
      <c r="W867" s="28" t="str">
        <f>IF($U867="", "", $U867-SUM($W$11:$W866))</f>
        <v/>
      </c>
      <c r="X867" s="28" t="str">
        <f t="shared" si="119"/>
        <v/>
      </c>
      <c r="Y867" s="34" t="str">
        <f t="shared" si="124"/>
        <v/>
      </c>
      <c r="Z867" s="35" t="str">
        <f t="shared" si="125"/>
        <v/>
      </c>
      <c r="AA867" s="36" t="str">
        <f t="shared" si="120"/>
        <v/>
      </c>
      <c r="AC867" s="41" t="str">
        <f>IF($B867="", "", IF(OR($B867&lt;'Intro &amp; Setup'!$BM$3, $B867&gt;'Intro &amp; Setup'!$BM$5), "X", ""))</f>
        <v/>
      </c>
      <c r="AE867" s="41" t="str">
        <f t="shared" si="121"/>
        <v/>
      </c>
      <c r="AG867" s="41" t="str">
        <f>IF($F867="", "", IF(COUNTIF('Intro &amp; Setup'!$T$17:$T$26, $F867)=0, "X", ""))</f>
        <v/>
      </c>
      <c r="AI867" s="41" t="str">
        <f t="shared" si="122"/>
        <v/>
      </c>
    </row>
    <row r="868" spans="1:35" x14ac:dyDescent="0.25">
      <c r="A868" s="21"/>
      <c r="B868" s="238"/>
      <c r="C868" s="239"/>
      <c r="D868" s="239"/>
      <c r="E868" s="239"/>
      <c r="F868" s="240"/>
      <c r="G868" s="239"/>
      <c r="H868" s="241"/>
      <c r="I868" s="21"/>
      <c r="L868" s="68" t="str">
        <f t="shared" si="123"/>
        <v/>
      </c>
      <c r="N868" s="71" t="str">
        <f>IF($L868="", "", IFERROR(INDEX('Intro &amp; Setup'!$J$23:$J$32, MATCH($L868, 'Intro &amp; Setup'!$B$23:$B$32, 0)), ""))</f>
        <v/>
      </c>
      <c r="O868" s="71" t="str">
        <f>IF($L868="", "", IFERROR(INDEX('Intro &amp; Setup'!$N$23:$N$32, MATCH($L868, 'Intro &amp; Setup'!$B$23:$B$32, 0)), ""))</f>
        <v/>
      </c>
      <c r="Q868" s="63" t="str">
        <f>IF($H868="", "", SUM($H$11:$H868))</f>
        <v/>
      </c>
      <c r="R868" s="28" t="str">
        <f>IF($L868="", "", SUMIF($L$11:$L868, $L868, $H$11:$H868))</f>
        <v/>
      </c>
      <c r="S868" s="27" t="str">
        <f>IF('Intro &amp; Setup'!$BM$13='Intro &amp; Setup'!$BM$12, $R868, $Q868)</f>
        <v/>
      </c>
      <c r="T868" s="28" t="str">
        <f t="shared" si="117"/>
        <v/>
      </c>
      <c r="U868" s="8" t="str">
        <f t="shared" si="118"/>
        <v/>
      </c>
      <c r="V868" s="28" t="str">
        <f>IF($T868="", "", $T868-SUM($V$11:$V867))</f>
        <v/>
      </c>
      <c r="W868" s="28" t="str">
        <f>IF($U868="", "", $U868-SUM($W$11:$W867))</f>
        <v/>
      </c>
      <c r="X868" s="28" t="str">
        <f t="shared" si="119"/>
        <v/>
      </c>
      <c r="Y868" s="34" t="str">
        <f t="shared" si="124"/>
        <v/>
      </c>
      <c r="Z868" s="35" t="str">
        <f t="shared" si="125"/>
        <v/>
      </c>
      <c r="AA868" s="36" t="str">
        <f t="shared" si="120"/>
        <v/>
      </c>
      <c r="AC868" s="41" t="str">
        <f>IF($B868="", "", IF(OR($B868&lt;'Intro &amp; Setup'!$BM$3, $B868&gt;'Intro &amp; Setup'!$BM$5), "X", ""))</f>
        <v/>
      </c>
      <c r="AE868" s="41" t="str">
        <f t="shared" si="121"/>
        <v/>
      </c>
      <c r="AG868" s="41" t="str">
        <f>IF($F868="", "", IF(COUNTIF('Intro &amp; Setup'!$T$17:$T$26, $F868)=0, "X", ""))</f>
        <v/>
      </c>
      <c r="AI868" s="41" t="str">
        <f t="shared" si="122"/>
        <v/>
      </c>
    </row>
    <row r="869" spans="1:35" x14ac:dyDescent="0.25">
      <c r="A869" s="21"/>
      <c r="B869" s="238"/>
      <c r="C869" s="239"/>
      <c r="D869" s="239"/>
      <c r="E869" s="239"/>
      <c r="F869" s="240"/>
      <c r="G869" s="239"/>
      <c r="H869" s="241"/>
      <c r="I869" s="21"/>
      <c r="L869" s="68" t="str">
        <f t="shared" si="123"/>
        <v/>
      </c>
      <c r="N869" s="71" t="str">
        <f>IF($L869="", "", IFERROR(INDEX('Intro &amp; Setup'!$J$23:$J$32, MATCH($L869, 'Intro &amp; Setup'!$B$23:$B$32, 0)), ""))</f>
        <v/>
      </c>
      <c r="O869" s="71" t="str">
        <f>IF($L869="", "", IFERROR(INDEX('Intro &amp; Setup'!$N$23:$N$32, MATCH($L869, 'Intro &amp; Setup'!$B$23:$B$32, 0)), ""))</f>
        <v/>
      </c>
      <c r="Q869" s="63" t="str">
        <f>IF($H869="", "", SUM($H$11:$H869))</f>
        <v/>
      </c>
      <c r="R869" s="28" t="str">
        <f>IF($L869="", "", SUMIF($L$11:$L869, $L869, $H$11:$H869))</f>
        <v/>
      </c>
      <c r="S869" s="27" t="str">
        <f>IF('Intro &amp; Setup'!$BM$13='Intro &amp; Setup'!$BM$12, $R869, $Q869)</f>
        <v/>
      </c>
      <c r="T869" s="28" t="str">
        <f t="shared" si="117"/>
        <v/>
      </c>
      <c r="U869" s="8" t="str">
        <f t="shared" si="118"/>
        <v/>
      </c>
      <c r="V869" s="28" t="str">
        <f>IF($T869="", "", $T869-SUM($V$11:$V868))</f>
        <v/>
      </c>
      <c r="W869" s="28" t="str">
        <f>IF($U869="", "", $U869-SUM($W$11:$W868))</f>
        <v/>
      </c>
      <c r="X869" s="28" t="str">
        <f t="shared" si="119"/>
        <v/>
      </c>
      <c r="Y869" s="34" t="str">
        <f t="shared" si="124"/>
        <v/>
      </c>
      <c r="Z869" s="35" t="str">
        <f t="shared" si="125"/>
        <v/>
      </c>
      <c r="AA869" s="36" t="str">
        <f t="shared" si="120"/>
        <v/>
      </c>
      <c r="AC869" s="41" t="str">
        <f>IF($B869="", "", IF(OR($B869&lt;'Intro &amp; Setup'!$BM$3, $B869&gt;'Intro &amp; Setup'!$BM$5), "X", ""))</f>
        <v/>
      </c>
      <c r="AE869" s="41" t="str">
        <f t="shared" si="121"/>
        <v/>
      </c>
      <c r="AG869" s="41" t="str">
        <f>IF($F869="", "", IF(COUNTIF('Intro &amp; Setup'!$T$17:$T$26, $F869)=0, "X", ""))</f>
        <v/>
      </c>
      <c r="AI869" s="41" t="str">
        <f t="shared" si="122"/>
        <v/>
      </c>
    </row>
    <row r="870" spans="1:35" x14ac:dyDescent="0.25">
      <c r="A870" s="21"/>
      <c r="B870" s="238"/>
      <c r="C870" s="239"/>
      <c r="D870" s="239"/>
      <c r="E870" s="239"/>
      <c r="F870" s="240"/>
      <c r="G870" s="239"/>
      <c r="H870" s="241"/>
      <c r="I870" s="21"/>
      <c r="L870" s="68" t="str">
        <f t="shared" si="123"/>
        <v/>
      </c>
      <c r="N870" s="71" t="str">
        <f>IF($L870="", "", IFERROR(INDEX('Intro &amp; Setup'!$J$23:$J$32, MATCH($L870, 'Intro &amp; Setup'!$B$23:$B$32, 0)), ""))</f>
        <v/>
      </c>
      <c r="O870" s="71" t="str">
        <f>IF($L870="", "", IFERROR(INDEX('Intro &amp; Setup'!$N$23:$N$32, MATCH($L870, 'Intro &amp; Setup'!$B$23:$B$32, 0)), ""))</f>
        <v/>
      </c>
      <c r="Q870" s="63" t="str">
        <f>IF($H870="", "", SUM($H$11:$H870))</f>
        <v/>
      </c>
      <c r="R870" s="28" t="str">
        <f>IF($L870="", "", SUMIF($L$11:$L870, $L870, $H$11:$H870))</f>
        <v/>
      </c>
      <c r="S870" s="27" t="str">
        <f>IF('Intro &amp; Setup'!$BM$13='Intro &amp; Setup'!$BM$12, $R870, $Q870)</f>
        <v/>
      </c>
      <c r="T870" s="28" t="str">
        <f t="shared" si="117"/>
        <v/>
      </c>
      <c r="U870" s="8" t="str">
        <f t="shared" si="118"/>
        <v/>
      </c>
      <c r="V870" s="28" t="str">
        <f>IF($T870="", "", $T870-SUM($V$11:$V869))</f>
        <v/>
      </c>
      <c r="W870" s="28" t="str">
        <f>IF($U870="", "", $U870-SUM($W$11:$W869))</f>
        <v/>
      </c>
      <c r="X870" s="28" t="str">
        <f t="shared" si="119"/>
        <v/>
      </c>
      <c r="Y870" s="34" t="str">
        <f t="shared" si="124"/>
        <v/>
      </c>
      <c r="Z870" s="35" t="str">
        <f t="shared" si="125"/>
        <v/>
      </c>
      <c r="AA870" s="36" t="str">
        <f t="shared" si="120"/>
        <v/>
      </c>
      <c r="AC870" s="41" t="str">
        <f>IF($B870="", "", IF(OR($B870&lt;'Intro &amp; Setup'!$BM$3, $B870&gt;'Intro &amp; Setup'!$BM$5), "X", ""))</f>
        <v/>
      </c>
      <c r="AE870" s="41" t="str">
        <f t="shared" si="121"/>
        <v/>
      </c>
      <c r="AG870" s="41" t="str">
        <f>IF($F870="", "", IF(COUNTIF('Intro &amp; Setup'!$T$17:$T$26, $F870)=0, "X", ""))</f>
        <v/>
      </c>
      <c r="AI870" s="41" t="str">
        <f t="shared" si="122"/>
        <v/>
      </c>
    </row>
    <row r="871" spans="1:35" x14ac:dyDescent="0.25">
      <c r="A871" s="21"/>
      <c r="B871" s="238"/>
      <c r="C871" s="239"/>
      <c r="D871" s="239"/>
      <c r="E871" s="239"/>
      <c r="F871" s="240"/>
      <c r="G871" s="239"/>
      <c r="H871" s="241"/>
      <c r="I871" s="21"/>
      <c r="L871" s="68" t="str">
        <f t="shared" si="123"/>
        <v/>
      </c>
      <c r="N871" s="71" t="str">
        <f>IF($L871="", "", IFERROR(INDEX('Intro &amp; Setup'!$J$23:$J$32, MATCH($L871, 'Intro &amp; Setup'!$B$23:$B$32, 0)), ""))</f>
        <v/>
      </c>
      <c r="O871" s="71" t="str">
        <f>IF($L871="", "", IFERROR(INDEX('Intro &amp; Setup'!$N$23:$N$32, MATCH($L871, 'Intro &amp; Setup'!$B$23:$B$32, 0)), ""))</f>
        <v/>
      </c>
      <c r="Q871" s="63" t="str">
        <f>IF($H871="", "", SUM($H$11:$H871))</f>
        <v/>
      </c>
      <c r="R871" s="28" t="str">
        <f>IF($L871="", "", SUMIF($L$11:$L871, $L871, $H$11:$H871))</f>
        <v/>
      </c>
      <c r="S871" s="27" t="str">
        <f>IF('Intro &amp; Setup'!$BM$13='Intro &amp; Setup'!$BM$12, $R871, $Q871)</f>
        <v/>
      </c>
      <c r="T871" s="28" t="str">
        <f t="shared" si="117"/>
        <v/>
      </c>
      <c r="U871" s="8" t="str">
        <f t="shared" si="118"/>
        <v/>
      </c>
      <c r="V871" s="28" t="str">
        <f>IF($T871="", "", $T871-SUM($V$11:$V870))</f>
        <v/>
      </c>
      <c r="W871" s="28" t="str">
        <f>IF($U871="", "", $U871-SUM($W$11:$W870))</f>
        <v/>
      </c>
      <c r="X871" s="28" t="str">
        <f t="shared" si="119"/>
        <v/>
      </c>
      <c r="Y871" s="34" t="str">
        <f t="shared" si="124"/>
        <v/>
      </c>
      <c r="Z871" s="35" t="str">
        <f t="shared" si="125"/>
        <v/>
      </c>
      <c r="AA871" s="36" t="str">
        <f t="shared" si="120"/>
        <v/>
      </c>
      <c r="AC871" s="41" t="str">
        <f>IF($B871="", "", IF(OR($B871&lt;'Intro &amp; Setup'!$BM$3, $B871&gt;'Intro &amp; Setup'!$BM$5), "X", ""))</f>
        <v/>
      </c>
      <c r="AE871" s="41" t="str">
        <f t="shared" si="121"/>
        <v/>
      </c>
      <c r="AG871" s="41" t="str">
        <f>IF($F871="", "", IF(COUNTIF('Intro &amp; Setup'!$T$17:$T$26, $F871)=0, "X", ""))</f>
        <v/>
      </c>
      <c r="AI871" s="41" t="str">
        <f t="shared" si="122"/>
        <v/>
      </c>
    </row>
    <row r="872" spans="1:35" x14ac:dyDescent="0.25">
      <c r="A872" s="21"/>
      <c r="B872" s="238"/>
      <c r="C872" s="239"/>
      <c r="D872" s="239"/>
      <c r="E872" s="239"/>
      <c r="F872" s="240"/>
      <c r="G872" s="239"/>
      <c r="H872" s="241"/>
      <c r="I872" s="21"/>
      <c r="L872" s="68" t="str">
        <f t="shared" si="123"/>
        <v/>
      </c>
      <c r="N872" s="71" t="str">
        <f>IF($L872="", "", IFERROR(INDEX('Intro &amp; Setup'!$J$23:$J$32, MATCH($L872, 'Intro &amp; Setup'!$B$23:$B$32, 0)), ""))</f>
        <v/>
      </c>
      <c r="O872" s="71" t="str">
        <f>IF($L872="", "", IFERROR(INDEX('Intro &amp; Setup'!$N$23:$N$32, MATCH($L872, 'Intro &amp; Setup'!$B$23:$B$32, 0)), ""))</f>
        <v/>
      </c>
      <c r="Q872" s="63" t="str">
        <f>IF($H872="", "", SUM($H$11:$H872))</f>
        <v/>
      </c>
      <c r="R872" s="28" t="str">
        <f>IF($L872="", "", SUMIF($L$11:$L872, $L872, $H$11:$H872))</f>
        <v/>
      </c>
      <c r="S872" s="27" t="str">
        <f>IF('Intro &amp; Setup'!$BM$13='Intro &amp; Setup'!$BM$12, $R872, $Q872)</f>
        <v/>
      </c>
      <c r="T872" s="28" t="str">
        <f t="shared" si="117"/>
        <v/>
      </c>
      <c r="U872" s="8" t="str">
        <f t="shared" si="118"/>
        <v/>
      </c>
      <c r="V872" s="28" t="str">
        <f>IF($T872="", "", $T872-SUM($V$11:$V871))</f>
        <v/>
      </c>
      <c r="W872" s="28" t="str">
        <f>IF($U872="", "", $U872-SUM($W$11:$W871))</f>
        <v/>
      </c>
      <c r="X872" s="28" t="str">
        <f t="shared" si="119"/>
        <v/>
      </c>
      <c r="Y872" s="34" t="str">
        <f t="shared" si="124"/>
        <v/>
      </c>
      <c r="Z872" s="35" t="str">
        <f t="shared" si="125"/>
        <v/>
      </c>
      <c r="AA872" s="36" t="str">
        <f t="shared" si="120"/>
        <v/>
      </c>
      <c r="AC872" s="41" t="str">
        <f>IF($B872="", "", IF(OR($B872&lt;'Intro &amp; Setup'!$BM$3, $B872&gt;'Intro &amp; Setup'!$BM$5), "X", ""))</f>
        <v/>
      </c>
      <c r="AE872" s="41" t="str">
        <f t="shared" si="121"/>
        <v/>
      </c>
      <c r="AG872" s="41" t="str">
        <f>IF($F872="", "", IF(COUNTIF('Intro &amp; Setup'!$T$17:$T$26, $F872)=0, "X", ""))</f>
        <v/>
      </c>
      <c r="AI872" s="41" t="str">
        <f t="shared" si="122"/>
        <v/>
      </c>
    </row>
    <row r="873" spans="1:35" x14ac:dyDescent="0.25">
      <c r="A873" s="21"/>
      <c r="B873" s="238"/>
      <c r="C873" s="239"/>
      <c r="D873" s="239"/>
      <c r="E873" s="239"/>
      <c r="F873" s="240"/>
      <c r="G873" s="239"/>
      <c r="H873" s="241"/>
      <c r="I873" s="21"/>
      <c r="L873" s="68" t="str">
        <f t="shared" si="123"/>
        <v/>
      </c>
      <c r="N873" s="71" t="str">
        <f>IF($L873="", "", IFERROR(INDEX('Intro &amp; Setup'!$J$23:$J$32, MATCH($L873, 'Intro &amp; Setup'!$B$23:$B$32, 0)), ""))</f>
        <v/>
      </c>
      <c r="O873" s="71" t="str">
        <f>IF($L873="", "", IFERROR(INDEX('Intro &amp; Setup'!$N$23:$N$32, MATCH($L873, 'Intro &amp; Setup'!$B$23:$B$32, 0)), ""))</f>
        <v/>
      </c>
      <c r="Q873" s="63" t="str">
        <f>IF($H873="", "", SUM($H$11:$H873))</f>
        <v/>
      </c>
      <c r="R873" s="28" t="str">
        <f>IF($L873="", "", SUMIF($L$11:$L873, $L873, $H$11:$H873))</f>
        <v/>
      </c>
      <c r="S873" s="27" t="str">
        <f>IF('Intro &amp; Setup'!$BM$13='Intro &amp; Setup'!$BM$12, $R873, $Q873)</f>
        <v/>
      </c>
      <c r="T873" s="28" t="str">
        <f t="shared" si="117"/>
        <v/>
      </c>
      <c r="U873" s="8" t="str">
        <f t="shared" si="118"/>
        <v/>
      </c>
      <c r="V873" s="28" t="str">
        <f>IF($T873="", "", $T873-SUM($V$11:$V872))</f>
        <v/>
      </c>
      <c r="W873" s="28" t="str">
        <f>IF($U873="", "", $U873-SUM($W$11:$W872))</f>
        <v/>
      </c>
      <c r="X873" s="28" t="str">
        <f t="shared" si="119"/>
        <v/>
      </c>
      <c r="Y873" s="34" t="str">
        <f t="shared" si="124"/>
        <v/>
      </c>
      <c r="Z873" s="35" t="str">
        <f t="shared" si="125"/>
        <v/>
      </c>
      <c r="AA873" s="36" t="str">
        <f t="shared" si="120"/>
        <v/>
      </c>
      <c r="AC873" s="41" t="str">
        <f>IF($B873="", "", IF(OR($B873&lt;'Intro &amp; Setup'!$BM$3, $B873&gt;'Intro &amp; Setup'!$BM$5), "X", ""))</f>
        <v/>
      </c>
      <c r="AE873" s="41" t="str">
        <f t="shared" si="121"/>
        <v/>
      </c>
      <c r="AG873" s="41" t="str">
        <f>IF($F873="", "", IF(COUNTIF('Intro &amp; Setup'!$T$17:$T$26, $F873)=0, "X", ""))</f>
        <v/>
      </c>
      <c r="AI873" s="41" t="str">
        <f t="shared" si="122"/>
        <v/>
      </c>
    </row>
    <row r="874" spans="1:35" x14ac:dyDescent="0.25">
      <c r="A874" s="21"/>
      <c r="B874" s="238"/>
      <c r="C874" s="239"/>
      <c r="D874" s="239"/>
      <c r="E874" s="239"/>
      <c r="F874" s="240"/>
      <c r="G874" s="239"/>
      <c r="H874" s="241"/>
      <c r="I874" s="21"/>
      <c r="L874" s="68" t="str">
        <f t="shared" si="123"/>
        <v/>
      </c>
      <c r="N874" s="71" t="str">
        <f>IF($L874="", "", IFERROR(INDEX('Intro &amp; Setup'!$J$23:$J$32, MATCH($L874, 'Intro &amp; Setup'!$B$23:$B$32, 0)), ""))</f>
        <v/>
      </c>
      <c r="O874" s="71" t="str">
        <f>IF($L874="", "", IFERROR(INDEX('Intro &amp; Setup'!$N$23:$N$32, MATCH($L874, 'Intro &amp; Setup'!$B$23:$B$32, 0)), ""))</f>
        <v/>
      </c>
      <c r="Q874" s="63" t="str">
        <f>IF($H874="", "", SUM($H$11:$H874))</f>
        <v/>
      </c>
      <c r="R874" s="28" t="str">
        <f>IF($L874="", "", SUMIF($L$11:$L874, $L874, $H$11:$H874))</f>
        <v/>
      </c>
      <c r="S874" s="27" t="str">
        <f>IF('Intro &amp; Setup'!$BM$13='Intro &amp; Setup'!$BM$12, $R874, $Q874)</f>
        <v/>
      </c>
      <c r="T874" s="28" t="str">
        <f t="shared" si="117"/>
        <v/>
      </c>
      <c r="U874" s="8" t="str">
        <f t="shared" si="118"/>
        <v/>
      </c>
      <c r="V874" s="28" t="str">
        <f>IF($T874="", "", $T874-SUM($V$11:$V873))</f>
        <v/>
      </c>
      <c r="W874" s="28" t="str">
        <f>IF($U874="", "", $U874-SUM($W$11:$W873))</f>
        <v/>
      </c>
      <c r="X874" s="28" t="str">
        <f t="shared" si="119"/>
        <v/>
      </c>
      <c r="Y874" s="34" t="str">
        <f t="shared" si="124"/>
        <v/>
      </c>
      <c r="Z874" s="35" t="str">
        <f t="shared" si="125"/>
        <v/>
      </c>
      <c r="AA874" s="36" t="str">
        <f t="shared" si="120"/>
        <v/>
      </c>
      <c r="AC874" s="41" t="str">
        <f>IF($B874="", "", IF(OR($B874&lt;'Intro &amp; Setup'!$BM$3, $B874&gt;'Intro &amp; Setup'!$BM$5), "X", ""))</f>
        <v/>
      </c>
      <c r="AE874" s="41" t="str">
        <f t="shared" si="121"/>
        <v/>
      </c>
      <c r="AG874" s="41" t="str">
        <f>IF($F874="", "", IF(COUNTIF('Intro &amp; Setup'!$T$17:$T$26, $F874)=0, "X", ""))</f>
        <v/>
      </c>
      <c r="AI874" s="41" t="str">
        <f t="shared" si="122"/>
        <v/>
      </c>
    </row>
    <row r="875" spans="1:35" x14ac:dyDescent="0.25">
      <c r="A875" s="21"/>
      <c r="B875" s="238"/>
      <c r="C875" s="239"/>
      <c r="D875" s="239"/>
      <c r="E875" s="239"/>
      <c r="F875" s="240"/>
      <c r="G875" s="239"/>
      <c r="H875" s="241"/>
      <c r="I875" s="21"/>
      <c r="L875" s="68" t="str">
        <f t="shared" si="123"/>
        <v/>
      </c>
      <c r="N875" s="71" t="str">
        <f>IF($L875="", "", IFERROR(INDEX('Intro &amp; Setup'!$J$23:$J$32, MATCH($L875, 'Intro &amp; Setup'!$B$23:$B$32, 0)), ""))</f>
        <v/>
      </c>
      <c r="O875" s="71" t="str">
        <f>IF($L875="", "", IFERROR(INDEX('Intro &amp; Setup'!$N$23:$N$32, MATCH($L875, 'Intro &amp; Setup'!$B$23:$B$32, 0)), ""))</f>
        <v/>
      </c>
      <c r="Q875" s="63" t="str">
        <f>IF($H875="", "", SUM($H$11:$H875))</f>
        <v/>
      </c>
      <c r="R875" s="28" t="str">
        <f>IF($L875="", "", SUMIF($L$11:$L875, $L875, $H$11:$H875))</f>
        <v/>
      </c>
      <c r="S875" s="27" t="str">
        <f>IF('Intro &amp; Setup'!$BM$13='Intro &amp; Setup'!$BM$12, $R875, $Q875)</f>
        <v/>
      </c>
      <c r="T875" s="28" t="str">
        <f t="shared" si="117"/>
        <v/>
      </c>
      <c r="U875" s="8" t="str">
        <f t="shared" si="118"/>
        <v/>
      </c>
      <c r="V875" s="28" t="str">
        <f>IF($T875="", "", $T875-SUM($V$11:$V874))</f>
        <v/>
      </c>
      <c r="W875" s="28" t="str">
        <f>IF($U875="", "", $U875-SUM($W$11:$W874))</f>
        <v/>
      </c>
      <c r="X875" s="28" t="str">
        <f t="shared" si="119"/>
        <v/>
      </c>
      <c r="Y875" s="34" t="str">
        <f t="shared" si="124"/>
        <v/>
      </c>
      <c r="Z875" s="35" t="str">
        <f t="shared" si="125"/>
        <v/>
      </c>
      <c r="AA875" s="36" t="str">
        <f t="shared" si="120"/>
        <v/>
      </c>
      <c r="AC875" s="41" t="str">
        <f>IF($B875="", "", IF(OR($B875&lt;'Intro &amp; Setup'!$BM$3, $B875&gt;'Intro &amp; Setup'!$BM$5), "X", ""))</f>
        <v/>
      </c>
      <c r="AE875" s="41" t="str">
        <f t="shared" si="121"/>
        <v/>
      </c>
      <c r="AG875" s="41" t="str">
        <f>IF($F875="", "", IF(COUNTIF('Intro &amp; Setup'!$T$17:$T$26, $F875)=0, "X", ""))</f>
        <v/>
      </c>
      <c r="AI875" s="41" t="str">
        <f t="shared" si="122"/>
        <v/>
      </c>
    </row>
    <row r="876" spans="1:35" x14ac:dyDescent="0.25">
      <c r="A876" s="21"/>
      <c r="B876" s="238"/>
      <c r="C876" s="239"/>
      <c r="D876" s="239"/>
      <c r="E876" s="239"/>
      <c r="F876" s="240"/>
      <c r="G876" s="239"/>
      <c r="H876" s="241"/>
      <c r="I876" s="21"/>
      <c r="L876" s="68" t="str">
        <f t="shared" si="123"/>
        <v/>
      </c>
      <c r="N876" s="71" t="str">
        <f>IF($L876="", "", IFERROR(INDEX('Intro &amp; Setup'!$J$23:$J$32, MATCH($L876, 'Intro &amp; Setup'!$B$23:$B$32, 0)), ""))</f>
        <v/>
      </c>
      <c r="O876" s="71" t="str">
        <f>IF($L876="", "", IFERROR(INDEX('Intro &amp; Setup'!$N$23:$N$32, MATCH($L876, 'Intro &amp; Setup'!$B$23:$B$32, 0)), ""))</f>
        <v/>
      </c>
      <c r="Q876" s="63" t="str">
        <f>IF($H876="", "", SUM($H$11:$H876))</f>
        <v/>
      </c>
      <c r="R876" s="28" t="str">
        <f>IF($L876="", "", SUMIF($L$11:$L876, $L876, $H$11:$H876))</f>
        <v/>
      </c>
      <c r="S876" s="27" t="str">
        <f>IF('Intro &amp; Setup'!$BM$13='Intro &amp; Setup'!$BM$12, $R876, $Q876)</f>
        <v/>
      </c>
      <c r="T876" s="28" t="str">
        <f t="shared" si="117"/>
        <v/>
      </c>
      <c r="U876" s="8" t="str">
        <f t="shared" si="118"/>
        <v/>
      </c>
      <c r="V876" s="28" t="str">
        <f>IF($T876="", "", $T876-SUM($V$11:$V875))</f>
        <v/>
      </c>
      <c r="W876" s="28" t="str">
        <f>IF($U876="", "", $U876-SUM($W$11:$W875))</f>
        <v/>
      </c>
      <c r="X876" s="28" t="str">
        <f t="shared" si="119"/>
        <v/>
      </c>
      <c r="Y876" s="34" t="str">
        <f t="shared" si="124"/>
        <v/>
      </c>
      <c r="Z876" s="35" t="str">
        <f t="shared" si="125"/>
        <v/>
      </c>
      <c r="AA876" s="36" t="str">
        <f t="shared" si="120"/>
        <v/>
      </c>
      <c r="AC876" s="41" t="str">
        <f>IF($B876="", "", IF(OR($B876&lt;'Intro &amp; Setup'!$BM$3, $B876&gt;'Intro &amp; Setup'!$BM$5), "X", ""))</f>
        <v/>
      </c>
      <c r="AE876" s="41" t="str">
        <f t="shared" si="121"/>
        <v/>
      </c>
      <c r="AG876" s="41" t="str">
        <f>IF($F876="", "", IF(COUNTIF('Intro &amp; Setup'!$T$17:$T$26, $F876)=0, "X", ""))</f>
        <v/>
      </c>
      <c r="AI876" s="41" t="str">
        <f t="shared" si="122"/>
        <v/>
      </c>
    </row>
    <row r="877" spans="1:35" x14ac:dyDescent="0.25">
      <c r="A877" s="21"/>
      <c r="B877" s="238"/>
      <c r="C877" s="239"/>
      <c r="D877" s="239"/>
      <c r="E877" s="239"/>
      <c r="F877" s="240"/>
      <c r="G877" s="239"/>
      <c r="H877" s="241"/>
      <c r="I877" s="21"/>
      <c r="L877" s="68" t="str">
        <f t="shared" si="123"/>
        <v/>
      </c>
      <c r="N877" s="71" t="str">
        <f>IF($L877="", "", IFERROR(INDEX('Intro &amp; Setup'!$J$23:$J$32, MATCH($L877, 'Intro &amp; Setup'!$B$23:$B$32, 0)), ""))</f>
        <v/>
      </c>
      <c r="O877" s="71" t="str">
        <f>IF($L877="", "", IFERROR(INDEX('Intro &amp; Setup'!$N$23:$N$32, MATCH($L877, 'Intro &amp; Setup'!$B$23:$B$32, 0)), ""))</f>
        <v/>
      </c>
      <c r="Q877" s="63" t="str">
        <f>IF($H877="", "", SUM($H$11:$H877))</f>
        <v/>
      </c>
      <c r="R877" s="28" t="str">
        <f>IF($L877="", "", SUMIF($L$11:$L877, $L877, $H$11:$H877))</f>
        <v/>
      </c>
      <c r="S877" s="27" t="str">
        <f>IF('Intro &amp; Setup'!$BM$13='Intro &amp; Setup'!$BM$12, $R877, $Q877)</f>
        <v/>
      </c>
      <c r="T877" s="28" t="str">
        <f t="shared" si="117"/>
        <v/>
      </c>
      <c r="U877" s="8" t="str">
        <f t="shared" si="118"/>
        <v/>
      </c>
      <c r="V877" s="28" t="str">
        <f>IF($T877="", "", $T877-SUM($V$11:$V876))</f>
        <v/>
      </c>
      <c r="W877" s="28" t="str">
        <f>IF($U877="", "", $U877-SUM($W$11:$W876))</f>
        <v/>
      </c>
      <c r="X877" s="28" t="str">
        <f t="shared" si="119"/>
        <v/>
      </c>
      <c r="Y877" s="34" t="str">
        <f t="shared" si="124"/>
        <v/>
      </c>
      <c r="Z877" s="35" t="str">
        <f t="shared" si="125"/>
        <v/>
      </c>
      <c r="AA877" s="36" t="str">
        <f t="shared" si="120"/>
        <v/>
      </c>
      <c r="AC877" s="41" t="str">
        <f>IF($B877="", "", IF(OR($B877&lt;'Intro &amp; Setup'!$BM$3, $B877&gt;'Intro &amp; Setup'!$BM$5), "X", ""))</f>
        <v/>
      </c>
      <c r="AE877" s="41" t="str">
        <f t="shared" si="121"/>
        <v/>
      </c>
      <c r="AG877" s="41" t="str">
        <f>IF($F877="", "", IF(COUNTIF('Intro &amp; Setup'!$T$17:$T$26, $F877)=0, "X", ""))</f>
        <v/>
      </c>
      <c r="AI877" s="41" t="str">
        <f t="shared" si="122"/>
        <v/>
      </c>
    </row>
    <row r="878" spans="1:35" x14ac:dyDescent="0.25">
      <c r="A878" s="21"/>
      <c r="B878" s="238"/>
      <c r="C878" s="239"/>
      <c r="D878" s="239"/>
      <c r="E878" s="239"/>
      <c r="F878" s="240"/>
      <c r="G878" s="239"/>
      <c r="H878" s="241"/>
      <c r="I878" s="21"/>
      <c r="L878" s="68" t="str">
        <f t="shared" si="123"/>
        <v/>
      </c>
      <c r="N878" s="71" t="str">
        <f>IF($L878="", "", IFERROR(INDEX('Intro &amp; Setup'!$J$23:$J$32, MATCH($L878, 'Intro &amp; Setup'!$B$23:$B$32, 0)), ""))</f>
        <v/>
      </c>
      <c r="O878" s="71" t="str">
        <f>IF($L878="", "", IFERROR(INDEX('Intro &amp; Setup'!$N$23:$N$32, MATCH($L878, 'Intro &amp; Setup'!$B$23:$B$32, 0)), ""))</f>
        <v/>
      </c>
      <c r="Q878" s="63" t="str">
        <f>IF($H878="", "", SUM($H$11:$H878))</f>
        <v/>
      </c>
      <c r="R878" s="28" t="str">
        <f>IF($L878="", "", SUMIF($L$11:$L878, $L878, $H$11:$H878))</f>
        <v/>
      </c>
      <c r="S878" s="27" t="str">
        <f>IF('Intro &amp; Setup'!$BM$13='Intro &amp; Setup'!$BM$12, $R878, $Q878)</f>
        <v/>
      </c>
      <c r="T878" s="28" t="str">
        <f t="shared" si="117"/>
        <v/>
      </c>
      <c r="U878" s="8" t="str">
        <f t="shared" si="118"/>
        <v/>
      </c>
      <c r="V878" s="28" t="str">
        <f>IF($T878="", "", $T878-SUM($V$11:$V877))</f>
        <v/>
      </c>
      <c r="W878" s="28" t="str">
        <f>IF($U878="", "", $U878-SUM($W$11:$W877))</f>
        <v/>
      </c>
      <c r="X878" s="28" t="str">
        <f t="shared" si="119"/>
        <v/>
      </c>
      <c r="Y878" s="34" t="str">
        <f t="shared" si="124"/>
        <v/>
      </c>
      <c r="Z878" s="35" t="str">
        <f t="shared" si="125"/>
        <v/>
      </c>
      <c r="AA878" s="36" t="str">
        <f t="shared" si="120"/>
        <v/>
      </c>
      <c r="AC878" s="41" t="str">
        <f>IF($B878="", "", IF(OR($B878&lt;'Intro &amp; Setup'!$BM$3, $B878&gt;'Intro &amp; Setup'!$BM$5), "X", ""))</f>
        <v/>
      </c>
      <c r="AE878" s="41" t="str">
        <f t="shared" si="121"/>
        <v/>
      </c>
      <c r="AG878" s="41" t="str">
        <f>IF($F878="", "", IF(COUNTIF('Intro &amp; Setup'!$T$17:$T$26, $F878)=0, "X", ""))</f>
        <v/>
      </c>
      <c r="AI878" s="41" t="str">
        <f t="shared" si="122"/>
        <v/>
      </c>
    </row>
    <row r="879" spans="1:35" x14ac:dyDescent="0.25">
      <c r="A879" s="21"/>
      <c r="B879" s="238"/>
      <c r="C879" s="239"/>
      <c r="D879" s="239"/>
      <c r="E879" s="239"/>
      <c r="F879" s="240"/>
      <c r="G879" s="239"/>
      <c r="H879" s="241"/>
      <c r="I879" s="21"/>
      <c r="L879" s="68" t="str">
        <f t="shared" si="123"/>
        <v/>
      </c>
      <c r="N879" s="71" t="str">
        <f>IF($L879="", "", IFERROR(INDEX('Intro &amp; Setup'!$J$23:$J$32, MATCH($L879, 'Intro &amp; Setup'!$B$23:$B$32, 0)), ""))</f>
        <v/>
      </c>
      <c r="O879" s="71" t="str">
        <f>IF($L879="", "", IFERROR(INDEX('Intro &amp; Setup'!$N$23:$N$32, MATCH($L879, 'Intro &amp; Setup'!$B$23:$B$32, 0)), ""))</f>
        <v/>
      </c>
      <c r="Q879" s="63" t="str">
        <f>IF($H879="", "", SUM($H$11:$H879))</f>
        <v/>
      </c>
      <c r="R879" s="28" t="str">
        <f>IF($L879="", "", SUMIF($L$11:$L879, $L879, $H$11:$H879))</f>
        <v/>
      </c>
      <c r="S879" s="27" t="str">
        <f>IF('Intro &amp; Setup'!$BM$13='Intro &amp; Setup'!$BM$12, $R879, $Q879)</f>
        <v/>
      </c>
      <c r="T879" s="28" t="str">
        <f t="shared" si="117"/>
        <v/>
      </c>
      <c r="U879" s="8" t="str">
        <f t="shared" si="118"/>
        <v/>
      </c>
      <c r="V879" s="28" t="str">
        <f>IF($T879="", "", $T879-SUM($V$11:$V878))</f>
        <v/>
      </c>
      <c r="W879" s="28" t="str">
        <f>IF($U879="", "", $U879-SUM($W$11:$W878))</f>
        <v/>
      </c>
      <c r="X879" s="28" t="str">
        <f t="shared" si="119"/>
        <v/>
      </c>
      <c r="Y879" s="34" t="str">
        <f t="shared" si="124"/>
        <v/>
      </c>
      <c r="Z879" s="35" t="str">
        <f t="shared" si="125"/>
        <v/>
      </c>
      <c r="AA879" s="36" t="str">
        <f t="shared" si="120"/>
        <v/>
      </c>
      <c r="AC879" s="41" t="str">
        <f>IF($B879="", "", IF(OR($B879&lt;'Intro &amp; Setup'!$BM$3, $B879&gt;'Intro &amp; Setup'!$BM$5), "X", ""))</f>
        <v/>
      </c>
      <c r="AE879" s="41" t="str">
        <f t="shared" si="121"/>
        <v/>
      </c>
      <c r="AG879" s="41" t="str">
        <f>IF($F879="", "", IF(COUNTIF('Intro &amp; Setup'!$T$17:$T$26, $F879)=0, "X", ""))</f>
        <v/>
      </c>
      <c r="AI879" s="41" t="str">
        <f t="shared" si="122"/>
        <v/>
      </c>
    </row>
    <row r="880" spans="1:35" x14ac:dyDescent="0.25">
      <c r="A880" s="21"/>
      <c r="B880" s="238"/>
      <c r="C880" s="239"/>
      <c r="D880" s="239"/>
      <c r="E880" s="239"/>
      <c r="F880" s="240"/>
      <c r="G880" s="239"/>
      <c r="H880" s="241"/>
      <c r="I880" s="21"/>
      <c r="L880" s="68" t="str">
        <f t="shared" si="123"/>
        <v/>
      </c>
      <c r="N880" s="71" t="str">
        <f>IF($L880="", "", IFERROR(INDEX('Intro &amp; Setup'!$J$23:$J$32, MATCH($L880, 'Intro &amp; Setup'!$B$23:$B$32, 0)), ""))</f>
        <v/>
      </c>
      <c r="O880" s="71" t="str">
        <f>IF($L880="", "", IFERROR(INDEX('Intro &amp; Setup'!$N$23:$N$32, MATCH($L880, 'Intro &amp; Setup'!$B$23:$B$32, 0)), ""))</f>
        <v/>
      </c>
      <c r="Q880" s="63" t="str">
        <f>IF($H880="", "", SUM($H$11:$H880))</f>
        <v/>
      </c>
      <c r="R880" s="28" t="str">
        <f>IF($L880="", "", SUMIF($L$11:$L880, $L880, $H$11:$H880))</f>
        <v/>
      </c>
      <c r="S880" s="27" t="str">
        <f>IF('Intro &amp; Setup'!$BM$13='Intro &amp; Setup'!$BM$12, $R880, $Q880)</f>
        <v/>
      </c>
      <c r="T880" s="28" t="str">
        <f t="shared" si="117"/>
        <v/>
      </c>
      <c r="U880" s="8" t="str">
        <f t="shared" si="118"/>
        <v/>
      </c>
      <c r="V880" s="28" t="str">
        <f>IF($T880="", "", $T880-SUM($V$11:$V879))</f>
        <v/>
      </c>
      <c r="W880" s="28" t="str">
        <f>IF($U880="", "", $U880-SUM($W$11:$W879))</f>
        <v/>
      </c>
      <c r="X880" s="28" t="str">
        <f t="shared" si="119"/>
        <v/>
      </c>
      <c r="Y880" s="34" t="str">
        <f t="shared" si="124"/>
        <v/>
      </c>
      <c r="Z880" s="35" t="str">
        <f t="shared" si="125"/>
        <v/>
      </c>
      <c r="AA880" s="36" t="str">
        <f t="shared" si="120"/>
        <v/>
      </c>
      <c r="AC880" s="41" t="str">
        <f>IF($B880="", "", IF(OR($B880&lt;'Intro &amp; Setup'!$BM$3, $B880&gt;'Intro &amp; Setup'!$BM$5), "X", ""))</f>
        <v/>
      </c>
      <c r="AE880" s="41" t="str">
        <f t="shared" si="121"/>
        <v/>
      </c>
      <c r="AG880" s="41" t="str">
        <f>IF($F880="", "", IF(COUNTIF('Intro &amp; Setup'!$T$17:$T$26, $F880)=0, "X", ""))</f>
        <v/>
      </c>
      <c r="AI880" s="41" t="str">
        <f t="shared" si="122"/>
        <v/>
      </c>
    </row>
    <row r="881" spans="1:35" x14ac:dyDescent="0.25">
      <c r="A881" s="21"/>
      <c r="B881" s="238"/>
      <c r="C881" s="239"/>
      <c r="D881" s="239"/>
      <c r="E881" s="239"/>
      <c r="F881" s="240"/>
      <c r="G881" s="239"/>
      <c r="H881" s="241"/>
      <c r="I881" s="21"/>
      <c r="L881" s="68" t="str">
        <f t="shared" si="123"/>
        <v/>
      </c>
      <c r="N881" s="71" t="str">
        <f>IF($L881="", "", IFERROR(INDEX('Intro &amp; Setup'!$J$23:$J$32, MATCH($L881, 'Intro &amp; Setup'!$B$23:$B$32, 0)), ""))</f>
        <v/>
      </c>
      <c r="O881" s="71" t="str">
        <f>IF($L881="", "", IFERROR(INDEX('Intro &amp; Setup'!$N$23:$N$32, MATCH($L881, 'Intro &amp; Setup'!$B$23:$B$32, 0)), ""))</f>
        <v/>
      </c>
      <c r="Q881" s="63" t="str">
        <f>IF($H881="", "", SUM($H$11:$H881))</f>
        <v/>
      </c>
      <c r="R881" s="28" t="str">
        <f>IF($L881="", "", SUMIF($L$11:$L881, $L881, $H$11:$H881))</f>
        <v/>
      </c>
      <c r="S881" s="27" t="str">
        <f>IF('Intro &amp; Setup'!$BM$13='Intro &amp; Setup'!$BM$12, $R881, $Q881)</f>
        <v/>
      </c>
      <c r="T881" s="28" t="str">
        <f t="shared" si="117"/>
        <v/>
      </c>
      <c r="U881" s="8" t="str">
        <f t="shared" si="118"/>
        <v/>
      </c>
      <c r="V881" s="28" t="str">
        <f>IF($T881="", "", $T881-SUM($V$11:$V880))</f>
        <v/>
      </c>
      <c r="W881" s="28" t="str">
        <f>IF($U881="", "", $U881-SUM($W$11:$W880))</f>
        <v/>
      </c>
      <c r="X881" s="28" t="str">
        <f t="shared" si="119"/>
        <v/>
      </c>
      <c r="Y881" s="34" t="str">
        <f t="shared" si="124"/>
        <v/>
      </c>
      <c r="Z881" s="35" t="str">
        <f t="shared" si="125"/>
        <v/>
      </c>
      <c r="AA881" s="36" t="str">
        <f t="shared" si="120"/>
        <v/>
      </c>
      <c r="AC881" s="41" t="str">
        <f>IF($B881="", "", IF(OR($B881&lt;'Intro &amp; Setup'!$BM$3, $B881&gt;'Intro &amp; Setup'!$BM$5), "X", ""))</f>
        <v/>
      </c>
      <c r="AE881" s="41" t="str">
        <f t="shared" si="121"/>
        <v/>
      </c>
      <c r="AG881" s="41" t="str">
        <f>IF($F881="", "", IF(COUNTIF('Intro &amp; Setup'!$T$17:$T$26, $F881)=0, "X", ""))</f>
        <v/>
      </c>
      <c r="AI881" s="41" t="str">
        <f t="shared" si="122"/>
        <v/>
      </c>
    </row>
    <row r="882" spans="1:35" x14ac:dyDescent="0.25">
      <c r="A882" s="21"/>
      <c r="B882" s="238"/>
      <c r="C882" s="239"/>
      <c r="D882" s="239"/>
      <c r="E882" s="239"/>
      <c r="F882" s="240"/>
      <c r="G882" s="239"/>
      <c r="H882" s="241"/>
      <c r="I882" s="21"/>
      <c r="L882" s="68" t="str">
        <f t="shared" si="123"/>
        <v/>
      </c>
      <c r="N882" s="71" t="str">
        <f>IF($L882="", "", IFERROR(INDEX('Intro &amp; Setup'!$J$23:$J$32, MATCH($L882, 'Intro &amp; Setup'!$B$23:$B$32, 0)), ""))</f>
        <v/>
      </c>
      <c r="O882" s="71" t="str">
        <f>IF($L882="", "", IFERROR(INDEX('Intro &amp; Setup'!$N$23:$N$32, MATCH($L882, 'Intro &amp; Setup'!$B$23:$B$32, 0)), ""))</f>
        <v/>
      </c>
      <c r="Q882" s="63" t="str">
        <f>IF($H882="", "", SUM($H$11:$H882))</f>
        <v/>
      </c>
      <c r="R882" s="28" t="str">
        <f>IF($L882="", "", SUMIF($L$11:$L882, $L882, $H$11:$H882))</f>
        <v/>
      </c>
      <c r="S882" s="27" t="str">
        <f>IF('Intro &amp; Setup'!$BM$13='Intro &amp; Setup'!$BM$12, $R882, $Q882)</f>
        <v/>
      </c>
      <c r="T882" s="28" t="str">
        <f t="shared" si="117"/>
        <v/>
      </c>
      <c r="U882" s="8" t="str">
        <f t="shared" si="118"/>
        <v/>
      </c>
      <c r="V882" s="28" t="str">
        <f>IF($T882="", "", $T882-SUM($V$11:$V881))</f>
        <v/>
      </c>
      <c r="W882" s="28" t="str">
        <f>IF($U882="", "", $U882-SUM($W$11:$W881))</f>
        <v/>
      </c>
      <c r="X882" s="28" t="str">
        <f t="shared" si="119"/>
        <v/>
      </c>
      <c r="Y882" s="34" t="str">
        <f t="shared" si="124"/>
        <v/>
      </c>
      <c r="Z882" s="35" t="str">
        <f t="shared" si="125"/>
        <v/>
      </c>
      <c r="AA882" s="36" t="str">
        <f t="shared" si="120"/>
        <v/>
      </c>
      <c r="AC882" s="41" t="str">
        <f>IF($B882="", "", IF(OR($B882&lt;'Intro &amp; Setup'!$BM$3, $B882&gt;'Intro &amp; Setup'!$BM$5), "X", ""))</f>
        <v/>
      </c>
      <c r="AE882" s="41" t="str">
        <f t="shared" si="121"/>
        <v/>
      </c>
      <c r="AG882" s="41" t="str">
        <f>IF($F882="", "", IF(COUNTIF('Intro &amp; Setup'!$T$17:$T$26, $F882)=0, "X", ""))</f>
        <v/>
      </c>
      <c r="AI882" s="41" t="str">
        <f t="shared" si="122"/>
        <v/>
      </c>
    </row>
    <row r="883" spans="1:35" x14ac:dyDescent="0.25">
      <c r="A883" s="21"/>
      <c r="B883" s="238"/>
      <c r="C883" s="239"/>
      <c r="D883" s="239"/>
      <c r="E883" s="239"/>
      <c r="F883" s="240"/>
      <c r="G883" s="239"/>
      <c r="H883" s="241"/>
      <c r="I883" s="21"/>
      <c r="L883" s="68" t="str">
        <f t="shared" si="123"/>
        <v/>
      </c>
      <c r="N883" s="71" t="str">
        <f>IF($L883="", "", IFERROR(INDEX('Intro &amp; Setup'!$J$23:$J$32, MATCH($L883, 'Intro &amp; Setup'!$B$23:$B$32, 0)), ""))</f>
        <v/>
      </c>
      <c r="O883" s="71" t="str">
        <f>IF($L883="", "", IFERROR(INDEX('Intro &amp; Setup'!$N$23:$N$32, MATCH($L883, 'Intro &amp; Setup'!$B$23:$B$32, 0)), ""))</f>
        <v/>
      </c>
      <c r="Q883" s="63" t="str">
        <f>IF($H883="", "", SUM($H$11:$H883))</f>
        <v/>
      </c>
      <c r="R883" s="28" t="str">
        <f>IF($L883="", "", SUMIF($L$11:$L883, $L883, $H$11:$H883))</f>
        <v/>
      </c>
      <c r="S883" s="27" t="str">
        <f>IF('Intro &amp; Setup'!$BM$13='Intro &amp; Setup'!$BM$12, $R883, $Q883)</f>
        <v/>
      </c>
      <c r="T883" s="28" t="str">
        <f t="shared" si="117"/>
        <v/>
      </c>
      <c r="U883" s="8" t="str">
        <f t="shared" si="118"/>
        <v/>
      </c>
      <c r="V883" s="28" t="str">
        <f>IF($T883="", "", $T883-SUM($V$11:$V882))</f>
        <v/>
      </c>
      <c r="W883" s="28" t="str">
        <f>IF($U883="", "", $U883-SUM($W$11:$W882))</f>
        <v/>
      </c>
      <c r="X883" s="28" t="str">
        <f t="shared" si="119"/>
        <v/>
      </c>
      <c r="Y883" s="34" t="str">
        <f t="shared" si="124"/>
        <v/>
      </c>
      <c r="Z883" s="35" t="str">
        <f t="shared" si="125"/>
        <v/>
      </c>
      <c r="AA883" s="36" t="str">
        <f t="shared" si="120"/>
        <v/>
      </c>
      <c r="AC883" s="41" t="str">
        <f>IF($B883="", "", IF(OR($B883&lt;'Intro &amp; Setup'!$BM$3, $B883&gt;'Intro &amp; Setup'!$BM$5), "X", ""))</f>
        <v/>
      </c>
      <c r="AE883" s="41" t="str">
        <f t="shared" si="121"/>
        <v/>
      </c>
      <c r="AG883" s="41" t="str">
        <f>IF($F883="", "", IF(COUNTIF('Intro &amp; Setup'!$T$17:$T$26, $F883)=0, "X", ""))</f>
        <v/>
      </c>
      <c r="AI883" s="41" t="str">
        <f t="shared" si="122"/>
        <v/>
      </c>
    </row>
    <row r="884" spans="1:35" x14ac:dyDescent="0.25">
      <c r="A884" s="21"/>
      <c r="B884" s="238"/>
      <c r="C884" s="239"/>
      <c r="D884" s="239"/>
      <c r="E884" s="239"/>
      <c r="F884" s="240"/>
      <c r="G884" s="239"/>
      <c r="H884" s="241"/>
      <c r="I884" s="21"/>
      <c r="L884" s="68" t="str">
        <f t="shared" si="123"/>
        <v/>
      </c>
      <c r="N884" s="71" t="str">
        <f>IF($L884="", "", IFERROR(INDEX('Intro &amp; Setup'!$J$23:$J$32, MATCH($L884, 'Intro &amp; Setup'!$B$23:$B$32, 0)), ""))</f>
        <v/>
      </c>
      <c r="O884" s="71" t="str">
        <f>IF($L884="", "", IFERROR(INDEX('Intro &amp; Setup'!$N$23:$N$32, MATCH($L884, 'Intro &amp; Setup'!$B$23:$B$32, 0)), ""))</f>
        <v/>
      </c>
      <c r="Q884" s="63" t="str">
        <f>IF($H884="", "", SUM($H$11:$H884))</f>
        <v/>
      </c>
      <c r="R884" s="28" t="str">
        <f>IF($L884="", "", SUMIF($L$11:$L884, $L884, $H$11:$H884))</f>
        <v/>
      </c>
      <c r="S884" s="27" t="str">
        <f>IF('Intro &amp; Setup'!$BM$13='Intro &amp; Setup'!$BM$12, $R884, $Q884)</f>
        <v/>
      </c>
      <c r="T884" s="28" t="str">
        <f t="shared" si="117"/>
        <v/>
      </c>
      <c r="U884" s="8" t="str">
        <f t="shared" si="118"/>
        <v/>
      </c>
      <c r="V884" s="28" t="str">
        <f>IF($T884="", "", $T884-SUM($V$11:$V883))</f>
        <v/>
      </c>
      <c r="W884" s="28" t="str">
        <f>IF($U884="", "", $U884-SUM($W$11:$W883))</f>
        <v/>
      </c>
      <c r="X884" s="28" t="str">
        <f t="shared" si="119"/>
        <v/>
      </c>
      <c r="Y884" s="34" t="str">
        <f t="shared" si="124"/>
        <v/>
      </c>
      <c r="Z884" s="35" t="str">
        <f t="shared" si="125"/>
        <v/>
      </c>
      <c r="AA884" s="36" t="str">
        <f t="shared" si="120"/>
        <v/>
      </c>
      <c r="AC884" s="41" t="str">
        <f>IF($B884="", "", IF(OR($B884&lt;'Intro &amp; Setup'!$BM$3, $B884&gt;'Intro &amp; Setup'!$BM$5), "X", ""))</f>
        <v/>
      </c>
      <c r="AE884" s="41" t="str">
        <f t="shared" si="121"/>
        <v/>
      </c>
      <c r="AG884" s="41" t="str">
        <f>IF($F884="", "", IF(COUNTIF('Intro &amp; Setup'!$T$17:$T$26, $F884)=0, "X", ""))</f>
        <v/>
      </c>
      <c r="AI884" s="41" t="str">
        <f t="shared" si="122"/>
        <v/>
      </c>
    </row>
    <row r="885" spans="1:35" x14ac:dyDescent="0.25">
      <c r="A885" s="21"/>
      <c r="B885" s="238"/>
      <c r="C885" s="239"/>
      <c r="D885" s="239"/>
      <c r="E885" s="239"/>
      <c r="F885" s="240"/>
      <c r="G885" s="239"/>
      <c r="H885" s="241"/>
      <c r="I885" s="21"/>
      <c r="L885" s="68" t="str">
        <f t="shared" si="123"/>
        <v/>
      </c>
      <c r="N885" s="71" t="str">
        <f>IF($L885="", "", IFERROR(INDEX('Intro &amp; Setup'!$J$23:$J$32, MATCH($L885, 'Intro &amp; Setup'!$B$23:$B$32, 0)), ""))</f>
        <v/>
      </c>
      <c r="O885" s="71" t="str">
        <f>IF($L885="", "", IFERROR(INDEX('Intro &amp; Setup'!$N$23:$N$32, MATCH($L885, 'Intro &amp; Setup'!$B$23:$B$32, 0)), ""))</f>
        <v/>
      </c>
      <c r="Q885" s="63" t="str">
        <f>IF($H885="", "", SUM($H$11:$H885))</f>
        <v/>
      </c>
      <c r="R885" s="28" t="str">
        <f>IF($L885="", "", SUMIF($L$11:$L885, $L885, $H$11:$H885))</f>
        <v/>
      </c>
      <c r="S885" s="27" t="str">
        <f>IF('Intro &amp; Setup'!$BM$13='Intro &amp; Setup'!$BM$12, $R885, $Q885)</f>
        <v/>
      </c>
      <c r="T885" s="28" t="str">
        <f t="shared" si="117"/>
        <v/>
      </c>
      <c r="U885" s="8" t="str">
        <f t="shared" si="118"/>
        <v/>
      </c>
      <c r="V885" s="28" t="str">
        <f>IF($T885="", "", $T885-SUM($V$11:$V884))</f>
        <v/>
      </c>
      <c r="W885" s="28" t="str">
        <f>IF($U885="", "", $U885-SUM($W$11:$W884))</f>
        <v/>
      </c>
      <c r="X885" s="28" t="str">
        <f t="shared" si="119"/>
        <v/>
      </c>
      <c r="Y885" s="34" t="str">
        <f t="shared" si="124"/>
        <v/>
      </c>
      <c r="Z885" s="35" t="str">
        <f t="shared" si="125"/>
        <v/>
      </c>
      <c r="AA885" s="36" t="str">
        <f t="shared" si="120"/>
        <v/>
      </c>
      <c r="AC885" s="41" t="str">
        <f>IF($B885="", "", IF(OR($B885&lt;'Intro &amp; Setup'!$BM$3, $B885&gt;'Intro &amp; Setup'!$BM$5), "X", ""))</f>
        <v/>
      </c>
      <c r="AE885" s="41" t="str">
        <f t="shared" si="121"/>
        <v/>
      </c>
      <c r="AG885" s="41" t="str">
        <f>IF($F885="", "", IF(COUNTIF('Intro &amp; Setup'!$T$17:$T$26, $F885)=0, "X", ""))</f>
        <v/>
      </c>
      <c r="AI885" s="41" t="str">
        <f t="shared" si="122"/>
        <v/>
      </c>
    </row>
    <row r="886" spans="1:35" x14ac:dyDescent="0.25">
      <c r="A886" s="21"/>
      <c r="B886" s="238"/>
      <c r="C886" s="239"/>
      <c r="D886" s="239"/>
      <c r="E886" s="239"/>
      <c r="F886" s="240"/>
      <c r="G886" s="239"/>
      <c r="H886" s="241"/>
      <c r="I886" s="21"/>
      <c r="L886" s="68" t="str">
        <f t="shared" si="123"/>
        <v/>
      </c>
      <c r="N886" s="71" t="str">
        <f>IF($L886="", "", IFERROR(INDEX('Intro &amp; Setup'!$J$23:$J$32, MATCH($L886, 'Intro &amp; Setup'!$B$23:$B$32, 0)), ""))</f>
        <v/>
      </c>
      <c r="O886" s="71" t="str">
        <f>IF($L886="", "", IFERROR(INDEX('Intro &amp; Setup'!$N$23:$N$32, MATCH($L886, 'Intro &amp; Setup'!$B$23:$B$32, 0)), ""))</f>
        <v/>
      </c>
      <c r="Q886" s="63" t="str">
        <f>IF($H886="", "", SUM($H$11:$H886))</f>
        <v/>
      </c>
      <c r="R886" s="28" t="str">
        <f>IF($L886="", "", SUMIF($L$11:$L886, $L886, $H$11:$H886))</f>
        <v/>
      </c>
      <c r="S886" s="27" t="str">
        <f>IF('Intro &amp; Setup'!$BM$13='Intro &amp; Setup'!$BM$12, $R886, $Q886)</f>
        <v/>
      </c>
      <c r="T886" s="28" t="str">
        <f t="shared" si="117"/>
        <v/>
      </c>
      <c r="U886" s="8" t="str">
        <f t="shared" si="118"/>
        <v/>
      </c>
      <c r="V886" s="28" t="str">
        <f>IF($T886="", "", $T886-SUM($V$11:$V885))</f>
        <v/>
      </c>
      <c r="W886" s="28" t="str">
        <f>IF($U886="", "", $U886-SUM($W$11:$W885))</f>
        <v/>
      </c>
      <c r="X886" s="28" t="str">
        <f t="shared" si="119"/>
        <v/>
      </c>
      <c r="Y886" s="34" t="str">
        <f t="shared" si="124"/>
        <v/>
      </c>
      <c r="Z886" s="35" t="str">
        <f t="shared" si="125"/>
        <v/>
      </c>
      <c r="AA886" s="36" t="str">
        <f t="shared" si="120"/>
        <v/>
      </c>
      <c r="AC886" s="41" t="str">
        <f>IF($B886="", "", IF(OR($B886&lt;'Intro &amp; Setup'!$BM$3, $B886&gt;'Intro &amp; Setup'!$BM$5), "X", ""))</f>
        <v/>
      </c>
      <c r="AE886" s="41" t="str">
        <f t="shared" si="121"/>
        <v/>
      </c>
      <c r="AG886" s="41" t="str">
        <f>IF($F886="", "", IF(COUNTIF('Intro &amp; Setup'!$T$17:$T$26, $F886)=0, "X", ""))</f>
        <v/>
      </c>
      <c r="AI886" s="41" t="str">
        <f t="shared" si="122"/>
        <v/>
      </c>
    </row>
    <row r="887" spans="1:35" x14ac:dyDescent="0.25">
      <c r="A887" s="21"/>
      <c r="B887" s="238"/>
      <c r="C887" s="239"/>
      <c r="D887" s="239"/>
      <c r="E887" s="239"/>
      <c r="F887" s="240"/>
      <c r="G887" s="239"/>
      <c r="H887" s="241"/>
      <c r="I887" s="21"/>
      <c r="L887" s="68" t="str">
        <f t="shared" si="123"/>
        <v/>
      </c>
      <c r="N887" s="71" t="str">
        <f>IF($L887="", "", IFERROR(INDEX('Intro &amp; Setup'!$J$23:$J$32, MATCH($L887, 'Intro &amp; Setup'!$B$23:$B$32, 0)), ""))</f>
        <v/>
      </c>
      <c r="O887" s="71" t="str">
        <f>IF($L887="", "", IFERROR(INDEX('Intro &amp; Setup'!$N$23:$N$32, MATCH($L887, 'Intro &amp; Setup'!$B$23:$B$32, 0)), ""))</f>
        <v/>
      </c>
      <c r="Q887" s="63" t="str">
        <f>IF($H887="", "", SUM($H$11:$H887))</f>
        <v/>
      </c>
      <c r="R887" s="28" t="str">
        <f>IF($L887="", "", SUMIF($L$11:$L887, $L887, $H$11:$H887))</f>
        <v/>
      </c>
      <c r="S887" s="27" t="str">
        <f>IF('Intro &amp; Setup'!$BM$13='Intro &amp; Setup'!$BM$12, $R887, $Q887)</f>
        <v/>
      </c>
      <c r="T887" s="28" t="str">
        <f t="shared" si="117"/>
        <v/>
      </c>
      <c r="U887" s="8" t="str">
        <f t="shared" si="118"/>
        <v/>
      </c>
      <c r="V887" s="28" t="str">
        <f>IF($T887="", "", $T887-SUM($V$11:$V886))</f>
        <v/>
      </c>
      <c r="W887" s="28" t="str">
        <f>IF($U887="", "", $U887-SUM($W$11:$W886))</f>
        <v/>
      </c>
      <c r="X887" s="28" t="str">
        <f t="shared" si="119"/>
        <v/>
      </c>
      <c r="Y887" s="34" t="str">
        <f t="shared" si="124"/>
        <v/>
      </c>
      <c r="Z887" s="35" t="str">
        <f t="shared" si="125"/>
        <v/>
      </c>
      <c r="AA887" s="36" t="str">
        <f t="shared" si="120"/>
        <v/>
      </c>
      <c r="AC887" s="41" t="str">
        <f>IF($B887="", "", IF(OR($B887&lt;'Intro &amp; Setup'!$BM$3, $B887&gt;'Intro &amp; Setup'!$BM$5), "X", ""))</f>
        <v/>
      </c>
      <c r="AE887" s="41" t="str">
        <f t="shared" si="121"/>
        <v/>
      </c>
      <c r="AG887" s="41" t="str">
        <f>IF($F887="", "", IF(COUNTIF('Intro &amp; Setup'!$T$17:$T$26, $F887)=0, "X", ""))</f>
        <v/>
      </c>
      <c r="AI887" s="41" t="str">
        <f t="shared" si="122"/>
        <v/>
      </c>
    </row>
    <row r="888" spans="1:35" x14ac:dyDescent="0.25">
      <c r="A888" s="21"/>
      <c r="B888" s="238"/>
      <c r="C888" s="239"/>
      <c r="D888" s="239"/>
      <c r="E888" s="239"/>
      <c r="F888" s="240"/>
      <c r="G888" s="239"/>
      <c r="H888" s="241"/>
      <c r="I888" s="21"/>
      <c r="L888" s="68" t="str">
        <f t="shared" si="123"/>
        <v/>
      </c>
      <c r="N888" s="71" t="str">
        <f>IF($L888="", "", IFERROR(INDEX('Intro &amp; Setup'!$J$23:$J$32, MATCH($L888, 'Intro &amp; Setup'!$B$23:$B$32, 0)), ""))</f>
        <v/>
      </c>
      <c r="O888" s="71" t="str">
        <f>IF($L888="", "", IFERROR(INDEX('Intro &amp; Setup'!$N$23:$N$32, MATCH($L888, 'Intro &amp; Setup'!$B$23:$B$32, 0)), ""))</f>
        <v/>
      </c>
      <c r="Q888" s="63" t="str">
        <f>IF($H888="", "", SUM($H$11:$H888))</f>
        <v/>
      </c>
      <c r="R888" s="28" t="str">
        <f>IF($L888="", "", SUMIF($L$11:$L888, $L888, $H$11:$H888))</f>
        <v/>
      </c>
      <c r="S888" s="27" t="str">
        <f>IF('Intro &amp; Setup'!$BM$13='Intro &amp; Setup'!$BM$12, $R888, $Q888)</f>
        <v/>
      </c>
      <c r="T888" s="28" t="str">
        <f t="shared" si="117"/>
        <v/>
      </c>
      <c r="U888" s="8" t="str">
        <f t="shared" si="118"/>
        <v/>
      </c>
      <c r="V888" s="28" t="str">
        <f>IF($T888="", "", $T888-SUM($V$11:$V887))</f>
        <v/>
      </c>
      <c r="W888" s="28" t="str">
        <f>IF($U888="", "", $U888-SUM($W$11:$W887))</f>
        <v/>
      </c>
      <c r="X888" s="28" t="str">
        <f t="shared" si="119"/>
        <v/>
      </c>
      <c r="Y888" s="34" t="str">
        <f t="shared" si="124"/>
        <v/>
      </c>
      <c r="Z888" s="35" t="str">
        <f t="shared" si="125"/>
        <v/>
      </c>
      <c r="AA888" s="36" t="str">
        <f t="shared" si="120"/>
        <v/>
      </c>
      <c r="AC888" s="41" t="str">
        <f>IF($B888="", "", IF(OR($B888&lt;'Intro &amp; Setup'!$BM$3, $B888&gt;'Intro &amp; Setup'!$BM$5), "X", ""))</f>
        <v/>
      </c>
      <c r="AE888" s="41" t="str">
        <f t="shared" si="121"/>
        <v/>
      </c>
      <c r="AG888" s="41" t="str">
        <f>IF($F888="", "", IF(COUNTIF('Intro &amp; Setup'!$T$17:$T$26, $F888)=0, "X", ""))</f>
        <v/>
      </c>
      <c r="AI888" s="41" t="str">
        <f t="shared" si="122"/>
        <v/>
      </c>
    </row>
    <row r="889" spans="1:35" x14ac:dyDescent="0.25">
      <c r="A889" s="21"/>
      <c r="B889" s="238"/>
      <c r="C889" s="239"/>
      <c r="D889" s="239"/>
      <c r="E889" s="239"/>
      <c r="F889" s="240"/>
      <c r="G889" s="239"/>
      <c r="H889" s="241"/>
      <c r="I889" s="21"/>
      <c r="L889" s="68" t="str">
        <f t="shared" si="123"/>
        <v/>
      </c>
      <c r="N889" s="71" t="str">
        <f>IF($L889="", "", IFERROR(INDEX('Intro &amp; Setup'!$J$23:$J$32, MATCH($L889, 'Intro &amp; Setup'!$B$23:$B$32, 0)), ""))</f>
        <v/>
      </c>
      <c r="O889" s="71" t="str">
        <f>IF($L889="", "", IFERROR(INDEX('Intro &amp; Setup'!$N$23:$N$32, MATCH($L889, 'Intro &amp; Setup'!$B$23:$B$32, 0)), ""))</f>
        <v/>
      </c>
      <c r="Q889" s="63" t="str">
        <f>IF($H889="", "", SUM($H$11:$H889))</f>
        <v/>
      </c>
      <c r="R889" s="28" t="str">
        <f>IF($L889="", "", SUMIF($L$11:$L889, $L889, $H$11:$H889))</f>
        <v/>
      </c>
      <c r="S889" s="27" t="str">
        <f>IF('Intro &amp; Setup'!$BM$13='Intro &amp; Setup'!$BM$12, $R889, $Q889)</f>
        <v/>
      </c>
      <c r="T889" s="28" t="str">
        <f t="shared" si="117"/>
        <v/>
      </c>
      <c r="U889" s="8" t="str">
        <f t="shared" si="118"/>
        <v/>
      </c>
      <c r="V889" s="28" t="str">
        <f>IF($T889="", "", $T889-SUM($V$11:$V888))</f>
        <v/>
      </c>
      <c r="W889" s="28" t="str">
        <f>IF($U889="", "", $U889-SUM($W$11:$W888))</f>
        <v/>
      </c>
      <c r="X889" s="28" t="str">
        <f t="shared" si="119"/>
        <v/>
      </c>
      <c r="Y889" s="34" t="str">
        <f t="shared" si="124"/>
        <v/>
      </c>
      <c r="Z889" s="35" t="str">
        <f t="shared" si="125"/>
        <v/>
      </c>
      <c r="AA889" s="36" t="str">
        <f t="shared" si="120"/>
        <v/>
      </c>
      <c r="AC889" s="41" t="str">
        <f>IF($B889="", "", IF(OR($B889&lt;'Intro &amp; Setup'!$BM$3, $B889&gt;'Intro &amp; Setup'!$BM$5), "X", ""))</f>
        <v/>
      </c>
      <c r="AE889" s="41" t="str">
        <f t="shared" si="121"/>
        <v/>
      </c>
      <c r="AG889" s="41" t="str">
        <f>IF($F889="", "", IF(COUNTIF('Intro &amp; Setup'!$T$17:$T$26, $F889)=0, "X", ""))</f>
        <v/>
      </c>
      <c r="AI889" s="41" t="str">
        <f t="shared" si="122"/>
        <v/>
      </c>
    </row>
    <row r="890" spans="1:35" x14ac:dyDescent="0.25">
      <c r="A890" s="21"/>
      <c r="B890" s="238"/>
      <c r="C890" s="239"/>
      <c r="D890" s="239"/>
      <c r="E890" s="239"/>
      <c r="F890" s="240"/>
      <c r="G890" s="239"/>
      <c r="H890" s="241"/>
      <c r="I890" s="21"/>
      <c r="L890" s="68" t="str">
        <f t="shared" si="123"/>
        <v/>
      </c>
      <c r="N890" s="71" t="str">
        <f>IF($L890="", "", IFERROR(INDEX('Intro &amp; Setup'!$J$23:$J$32, MATCH($L890, 'Intro &amp; Setup'!$B$23:$B$32, 0)), ""))</f>
        <v/>
      </c>
      <c r="O890" s="71" t="str">
        <f>IF($L890="", "", IFERROR(INDEX('Intro &amp; Setup'!$N$23:$N$32, MATCH($L890, 'Intro &amp; Setup'!$B$23:$B$32, 0)), ""))</f>
        <v/>
      </c>
      <c r="Q890" s="63" t="str">
        <f>IF($H890="", "", SUM($H$11:$H890))</f>
        <v/>
      </c>
      <c r="R890" s="28" t="str">
        <f>IF($L890="", "", SUMIF($L$11:$L890, $L890, $H$11:$H890))</f>
        <v/>
      </c>
      <c r="S890" s="27" t="str">
        <f>IF('Intro &amp; Setup'!$BM$13='Intro &amp; Setup'!$BM$12, $R890, $Q890)</f>
        <v/>
      </c>
      <c r="T890" s="28" t="str">
        <f t="shared" si="117"/>
        <v/>
      </c>
      <c r="U890" s="8" t="str">
        <f t="shared" si="118"/>
        <v/>
      </c>
      <c r="V890" s="28" t="str">
        <f>IF($T890="", "", $T890-SUM($V$11:$V889))</f>
        <v/>
      </c>
      <c r="W890" s="28" t="str">
        <f>IF($U890="", "", $U890-SUM($W$11:$W889))</f>
        <v/>
      </c>
      <c r="X890" s="28" t="str">
        <f t="shared" si="119"/>
        <v/>
      </c>
      <c r="Y890" s="34" t="str">
        <f t="shared" si="124"/>
        <v/>
      </c>
      <c r="Z890" s="35" t="str">
        <f t="shared" si="125"/>
        <v/>
      </c>
      <c r="AA890" s="36" t="str">
        <f t="shared" si="120"/>
        <v/>
      </c>
      <c r="AC890" s="41" t="str">
        <f>IF($B890="", "", IF(OR($B890&lt;'Intro &amp; Setup'!$BM$3, $B890&gt;'Intro &amp; Setup'!$BM$5), "X", ""))</f>
        <v/>
      </c>
      <c r="AE890" s="41" t="str">
        <f t="shared" si="121"/>
        <v/>
      </c>
      <c r="AG890" s="41" t="str">
        <f>IF($F890="", "", IF(COUNTIF('Intro &amp; Setup'!$T$17:$T$26, $F890)=0, "X", ""))</f>
        <v/>
      </c>
      <c r="AI890" s="41" t="str">
        <f t="shared" si="122"/>
        <v/>
      </c>
    </row>
    <row r="891" spans="1:35" x14ac:dyDescent="0.25">
      <c r="A891" s="21"/>
      <c r="B891" s="238"/>
      <c r="C891" s="239"/>
      <c r="D891" s="239"/>
      <c r="E891" s="239"/>
      <c r="F891" s="240"/>
      <c r="G891" s="239"/>
      <c r="H891" s="241"/>
      <c r="I891" s="21"/>
      <c r="L891" s="68" t="str">
        <f t="shared" si="123"/>
        <v/>
      </c>
      <c r="N891" s="71" t="str">
        <f>IF($L891="", "", IFERROR(INDEX('Intro &amp; Setup'!$J$23:$J$32, MATCH($L891, 'Intro &amp; Setup'!$B$23:$B$32, 0)), ""))</f>
        <v/>
      </c>
      <c r="O891" s="71" t="str">
        <f>IF($L891="", "", IFERROR(INDEX('Intro &amp; Setup'!$N$23:$N$32, MATCH($L891, 'Intro &amp; Setup'!$B$23:$B$32, 0)), ""))</f>
        <v/>
      </c>
      <c r="Q891" s="63" t="str">
        <f>IF($H891="", "", SUM($H$11:$H891))</f>
        <v/>
      </c>
      <c r="R891" s="28" t="str">
        <f>IF($L891="", "", SUMIF($L$11:$L891, $L891, $H$11:$H891))</f>
        <v/>
      </c>
      <c r="S891" s="27" t="str">
        <f>IF('Intro &amp; Setup'!$BM$13='Intro &amp; Setup'!$BM$12, $R891, $Q891)</f>
        <v/>
      </c>
      <c r="T891" s="28" t="str">
        <f t="shared" si="117"/>
        <v/>
      </c>
      <c r="U891" s="8" t="str">
        <f t="shared" si="118"/>
        <v/>
      </c>
      <c r="V891" s="28" t="str">
        <f>IF($T891="", "", $T891-SUM($V$11:$V890))</f>
        <v/>
      </c>
      <c r="W891" s="28" t="str">
        <f>IF($U891="", "", $U891-SUM($W$11:$W890))</f>
        <v/>
      </c>
      <c r="X891" s="28" t="str">
        <f t="shared" si="119"/>
        <v/>
      </c>
      <c r="Y891" s="34" t="str">
        <f t="shared" si="124"/>
        <v/>
      </c>
      <c r="Z891" s="35" t="str">
        <f t="shared" si="125"/>
        <v/>
      </c>
      <c r="AA891" s="36" t="str">
        <f t="shared" si="120"/>
        <v/>
      </c>
      <c r="AC891" s="41" t="str">
        <f>IF($B891="", "", IF(OR($B891&lt;'Intro &amp; Setup'!$BM$3, $B891&gt;'Intro &amp; Setup'!$BM$5), "X", ""))</f>
        <v/>
      </c>
      <c r="AE891" s="41" t="str">
        <f t="shared" si="121"/>
        <v/>
      </c>
      <c r="AG891" s="41" t="str">
        <f>IF($F891="", "", IF(COUNTIF('Intro &amp; Setup'!$T$17:$T$26, $F891)=0, "X", ""))</f>
        <v/>
      </c>
      <c r="AI891" s="41" t="str">
        <f t="shared" si="122"/>
        <v/>
      </c>
    </row>
    <row r="892" spans="1:35" x14ac:dyDescent="0.25">
      <c r="A892" s="21"/>
      <c r="B892" s="238"/>
      <c r="C892" s="239"/>
      <c r="D892" s="239"/>
      <c r="E892" s="239"/>
      <c r="F892" s="240"/>
      <c r="G892" s="239"/>
      <c r="H892" s="241"/>
      <c r="I892" s="21"/>
      <c r="L892" s="68" t="str">
        <f t="shared" si="123"/>
        <v/>
      </c>
      <c r="N892" s="71" t="str">
        <f>IF($L892="", "", IFERROR(INDEX('Intro &amp; Setup'!$J$23:$J$32, MATCH($L892, 'Intro &amp; Setup'!$B$23:$B$32, 0)), ""))</f>
        <v/>
      </c>
      <c r="O892" s="71" t="str">
        <f>IF($L892="", "", IFERROR(INDEX('Intro &amp; Setup'!$N$23:$N$32, MATCH($L892, 'Intro &amp; Setup'!$B$23:$B$32, 0)), ""))</f>
        <v/>
      </c>
      <c r="Q892" s="63" t="str">
        <f>IF($H892="", "", SUM($H$11:$H892))</f>
        <v/>
      </c>
      <c r="R892" s="28" t="str">
        <f>IF($L892="", "", SUMIF($L$11:$L892, $L892, $H$11:$H892))</f>
        <v/>
      </c>
      <c r="S892" s="27" t="str">
        <f>IF('Intro &amp; Setup'!$BM$13='Intro &amp; Setup'!$BM$12, $R892, $Q892)</f>
        <v/>
      </c>
      <c r="T892" s="28" t="str">
        <f t="shared" si="117"/>
        <v/>
      </c>
      <c r="U892" s="8" t="str">
        <f t="shared" si="118"/>
        <v/>
      </c>
      <c r="V892" s="28" t="str">
        <f>IF($T892="", "", $T892-SUM($V$11:$V891))</f>
        <v/>
      </c>
      <c r="W892" s="28" t="str">
        <f>IF($U892="", "", $U892-SUM($W$11:$W891))</f>
        <v/>
      </c>
      <c r="X892" s="28" t="str">
        <f t="shared" si="119"/>
        <v/>
      </c>
      <c r="Y892" s="34" t="str">
        <f t="shared" si="124"/>
        <v/>
      </c>
      <c r="Z892" s="35" t="str">
        <f t="shared" si="125"/>
        <v/>
      </c>
      <c r="AA892" s="36" t="str">
        <f t="shared" si="120"/>
        <v/>
      </c>
      <c r="AC892" s="41" t="str">
        <f>IF($B892="", "", IF(OR($B892&lt;'Intro &amp; Setup'!$BM$3, $B892&gt;'Intro &amp; Setup'!$BM$5), "X", ""))</f>
        <v/>
      </c>
      <c r="AE892" s="41" t="str">
        <f t="shared" si="121"/>
        <v/>
      </c>
      <c r="AG892" s="41" t="str">
        <f>IF($F892="", "", IF(COUNTIF('Intro &amp; Setup'!$T$17:$T$26, $F892)=0, "X", ""))</f>
        <v/>
      </c>
      <c r="AI892" s="41" t="str">
        <f t="shared" si="122"/>
        <v/>
      </c>
    </row>
    <row r="893" spans="1:35" x14ac:dyDescent="0.25">
      <c r="A893" s="21"/>
      <c r="B893" s="238"/>
      <c r="C893" s="239"/>
      <c r="D893" s="239"/>
      <c r="E893" s="239"/>
      <c r="F893" s="240"/>
      <c r="G893" s="239"/>
      <c r="H893" s="241"/>
      <c r="I893" s="21"/>
      <c r="L893" s="68" t="str">
        <f t="shared" si="123"/>
        <v/>
      </c>
      <c r="N893" s="71" t="str">
        <f>IF($L893="", "", IFERROR(INDEX('Intro &amp; Setup'!$J$23:$J$32, MATCH($L893, 'Intro &amp; Setup'!$B$23:$B$32, 0)), ""))</f>
        <v/>
      </c>
      <c r="O893" s="71" t="str">
        <f>IF($L893="", "", IFERROR(INDEX('Intro &amp; Setup'!$N$23:$N$32, MATCH($L893, 'Intro &amp; Setup'!$B$23:$B$32, 0)), ""))</f>
        <v/>
      </c>
      <c r="Q893" s="63" t="str">
        <f>IF($H893="", "", SUM($H$11:$H893))</f>
        <v/>
      </c>
      <c r="R893" s="28" t="str">
        <f>IF($L893="", "", SUMIF($L$11:$L893, $L893, $H$11:$H893))</f>
        <v/>
      </c>
      <c r="S893" s="27" t="str">
        <f>IF('Intro &amp; Setup'!$BM$13='Intro &amp; Setup'!$BM$12, $R893, $Q893)</f>
        <v/>
      </c>
      <c r="T893" s="28" t="str">
        <f t="shared" si="117"/>
        <v/>
      </c>
      <c r="U893" s="8" t="str">
        <f t="shared" si="118"/>
        <v/>
      </c>
      <c r="V893" s="28" t="str">
        <f>IF($T893="", "", $T893-SUM($V$11:$V892))</f>
        <v/>
      </c>
      <c r="W893" s="28" t="str">
        <f>IF($U893="", "", $U893-SUM($W$11:$W892))</f>
        <v/>
      </c>
      <c r="X893" s="28" t="str">
        <f t="shared" si="119"/>
        <v/>
      </c>
      <c r="Y893" s="34" t="str">
        <f t="shared" si="124"/>
        <v/>
      </c>
      <c r="Z893" s="35" t="str">
        <f t="shared" si="125"/>
        <v/>
      </c>
      <c r="AA893" s="36" t="str">
        <f t="shared" si="120"/>
        <v/>
      </c>
      <c r="AC893" s="41" t="str">
        <f>IF($B893="", "", IF(OR($B893&lt;'Intro &amp; Setup'!$BM$3, $B893&gt;'Intro &amp; Setup'!$BM$5), "X", ""))</f>
        <v/>
      </c>
      <c r="AE893" s="41" t="str">
        <f t="shared" si="121"/>
        <v/>
      </c>
      <c r="AG893" s="41" t="str">
        <f>IF($F893="", "", IF(COUNTIF('Intro &amp; Setup'!$T$17:$T$26, $F893)=0, "X", ""))</f>
        <v/>
      </c>
      <c r="AI893" s="41" t="str">
        <f t="shared" si="122"/>
        <v/>
      </c>
    </row>
    <row r="894" spans="1:35" x14ac:dyDescent="0.25">
      <c r="A894" s="21"/>
      <c r="B894" s="238"/>
      <c r="C894" s="239"/>
      <c r="D894" s="239"/>
      <c r="E894" s="239"/>
      <c r="F894" s="240"/>
      <c r="G894" s="239"/>
      <c r="H894" s="241"/>
      <c r="I894" s="21"/>
      <c r="L894" s="68" t="str">
        <f t="shared" si="123"/>
        <v/>
      </c>
      <c r="N894" s="71" t="str">
        <f>IF($L894="", "", IFERROR(INDEX('Intro &amp; Setup'!$J$23:$J$32, MATCH($L894, 'Intro &amp; Setup'!$B$23:$B$32, 0)), ""))</f>
        <v/>
      </c>
      <c r="O894" s="71" t="str">
        <f>IF($L894="", "", IFERROR(INDEX('Intro &amp; Setup'!$N$23:$N$32, MATCH($L894, 'Intro &amp; Setup'!$B$23:$B$32, 0)), ""))</f>
        <v/>
      </c>
      <c r="Q894" s="63" t="str">
        <f>IF($H894="", "", SUM($H$11:$H894))</f>
        <v/>
      </c>
      <c r="R894" s="28" t="str">
        <f>IF($L894="", "", SUMIF($L$11:$L894, $L894, $H$11:$H894))</f>
        <v/>
      </c>
      <c r="S894" s="27" t="str">
        <f>IF('Intro &amp; Setup'!$BM$13='Intro &amp; Setup'!$BM$12, $R894, $Q894)</f>
        <v/>
      </c>
      <c r="T894" s="28" t="str">
        <f t="shared" si="117"/>
        <v/>
      </c>
      <c r="U894" s="8" t="str">
        <f t="shared" si="118"/>
        <v/>
      </c>
      <c r="V894" s="28" t="str">
        <f>IF($T894="", "", $T894-SUM($V$11:$V893))</f>
        <v/>
      </c>
      <c r="W894" s="28" t="str">
        <f>IF($U894="", "", $U894-SUM($W$11:$W893))</f>
        <v/>
      </c>
      <c r="X894" s="28" t="str">
        <f t="shared" si="119"/>
        <v/>
      </c>
      <c r="Y894" s="34" t="str">
        <f t="shared" si="124"/>
        <v/>
      </c>
      <c r="Z894" s="35" t="str">
        <f t="shared" si="125"/>
        <v/>
      </c>
      <c r="AA894" s="36" t="str">
        <f t="shared" si="120"/>
        <v/>
      </c>
      <c r="AC894" s="41" t="str">
        <f>IF($B894="", "", IF(OR($B894&lt;'Intro &amp; Setup'!$BM$3, $B894&gt;'Intro &amp; Setup'!$BM$5), "X", ""))</f>
        <v/>
      </c>
      <c r="AE894" s="41" t="str">
        <f t="shared" si="121"/>
        <v/>
      </c>
      <c r="AG894" s="41" t="str">
        <f>IF($F894="", "", IF(COUNTIF('Intro &amp; Setup'!$T$17:$T$26, $F894)=0, "X", ""))</f>
        <v/>
      </c>
      <c r="AI894" s="41" t="str">
        <f t="shared" si="122"/>
        <v/>
      </c>
    </row>
    <row r="895" spans="1:35" x14ac:dyDescent="0.25">
      <c r="A895" s="21"/>
      <c r="B895" s="238"/>
      <c r="C895" s="239"/>
      <c r="D895" s="239"/>
      <c r="E895" s="239"/>
      <c r="F895" s="240"/>
      <c r="G895" s="239"/>
      <c r="H895" s="241"/>
      <c r="I895" s="21"/>
      <c r="L895" s="68" t="str">
        <f t="shared" si="123"/>
        <v/>
      </c>
      <c r="N895" s="71" t="str">
        <f>IF($L895="", "", IFERROR(INDEX('Intro &amp; Setup'!$J$23:$J$32, MATCH($L895, 'Intro &amp; Setup'!$B$23:$B$32, 0)), ""))</f>
        <v/>
      </c>
      <c r="O895" s="71" t="str">
        <f>IF($L895="", "", IFERROR(INDEX('Intro &amp; Setup'!$N$23:$N$32, MATCH($L895, 'Intro &amp; Setup'!$B$23:$B$32, 0)), ""))</f>
        <v/>
      </c>
      <c r="Q895" s="63" t="str">
        <f>IF($H895="", "", SUM($H$11:$H895))</f>
        <v/>
      </c>
      <c r="R895" s="28" t="str">
        <f>IF($L895="", "", SUMIF($L$11:$L895, $L895, $H$11:$H895))</f>
        <v/>
      </c>
      <c r="S895" s="27" t="str">
        <f>IF('Intro &amp; Setup'!$BM$13='Intro &amp; Setup'!$BM$12, $R895, $Q895)</f>
        <v/>
      </c>
      <c r="T895" s="28" t="str">
        <f t="shared" si="117"/>
        <v/>
      </c>
      <c r="U895" s="8" t="str">
        <f t="shared" si="118"/>
        <v/>
      </c>
      <c r="V895" s="28" t="str">
        <f>IF($T895="", "", $T895-SUM($V$11:$V894))</f>
        <v/>
      </c>
      <c r="W895" s="28" t="str">
        <f>IF($U895="", "", $U895-SUM($W$11:$W894))</f>
        <v/>
      </c>
      <c r="X895" s="28" t="str">
        <f t="shared" si="119"/>
        <v/>
      </c>
      <c r="Y895" s="34" t="str">
        <f t="shared" si="124"/>
        <v/>
      </c>
      <c r="Z895" s="35" t="str">
        <f t="shared" si="125"/>
        <v/>
      </c>
      <c r="AA895" s="36" t="str">
        <f t="shared" si="120"/>
        <v/>
      </c>
      <c r="AC895" s="41" t="str">
        <f>IF($B895="", "", IF(OR($B895&lt;'Intro &amp; Setup'!$BM$3, $B895&gt;'Intro &amp; Setup'!$BM$5), "X", ""))</f>
        <v/>
      </c>
      <c r="AE895" s="41" t="str">
        <f t="shared" si="121"/>
        <v/>
      </c>
      <c r="AG895" s="41" t="str">
        <f>IF($F895="", "", IF(COUNTIF('Intro &amp; Setup'!$T$17:$T$26, $F895)=0, "X", ""))</f>
        <v/>
      </c>
      <c r="AI895" s="41" t="str">
        <f t="shared" si="122"/>
        <v/>
      </c>
    </row>
    <row r="896" spans="1:35" x14ac:dyDescent="0.25">
      <c r="A896" s="21"/>
      <c r="B896" s="238"/>
      <c r="C896" s="239"/>
      <c r="D896" s="239"/>
      <c r="E896" s="239"/>
      <c r="F896" s="240"/>
      <c r="G896" s="239"/>
      <c r="H896" s="241"/>
      <c r="I896" s="21"/>
      <c r="L896" s="68" t="str">
        <f t="shared" si="123"/>
        <v/>
      </c>
      <c r="N896" s="71" t="str">
        <f>IF($L896="", "", IFERROR(INDEX('Intro &amp; Setup'!$J$23:$J$32, MATCH($L896, 'Intro &amp; Setup'!$B$23:$B$32, 0)), ""))</f>
        <v/>
      </c>
      <c r="O896" s="71" t="str">
        <f>IF($L896="", "", IFERROR(INDEX('Intro &amp; Setup'!$N$23:$N$32, MATCH($L896, 'Intro &amp; Setup'!$B$23:$B$32, 0)), ""))</f>
        <v/>
      </c>
      <c r="Q896" s="63" t="str">
        <f>IF($H896="", "", SUM($H$11:$H896))</f>
        <v/>
      </c>
      <c r="R896" s="28" t="str">
        <f>IF($L896="", "", SUMIF($L$11:$L896, $L896, $H$11:$H896))</f>
        <v/>
      </c>
      <c r="S896" s="27" t="str">
        <f>IF('Intro &amp; Setup'!$BM$13='Intro &amp; Setup'!$BM$12, $R896, $Q896)</f>
        <v/>
      </c>
      <c r="T896" s="28" t="str">
        <f t="shared" si="117"/>
        <v/>
      </c>
      <c r="U896" s="8" t="str">
        <f t="shared" si="118"/>
        <v/>
      </c>
      <c r="V896" s="28" t="str">
        <f>IF($T896="", "", $T896-SUM($V$11:$V895))</f>
        <v/>
      </c>
      <c r="W896" s="28" t="str">
        <f>IF($U896="", "", $U896-SUM($W$11:$W895))</f>
        <v/>
      </c>
      <c r="X896" s="28" t="str">
        <f t="shared" si="119"/>
        <v/>
      </c>
      <c r="Y896" s="34" t="str">
        <f t="shared" si="124"/>
        <v/>
      </c>
      <c r="Z896" s="35" t="str">
        <f t="shared" si="125"/>
        <v/>
      </c>
      <c r="AA896" s="36" t="str">
        <f t="shared" si="120"/>
        <v/>
      </c>
      <c r="AC896" s="41" t="str">
        <f>IF($B896="", "", IF(OR($B896&lt;'Intro &amp; Setup'!$BM$3, $B896&gt;'Intro &amp; Setup'!$BM$5), "X", ""))</f>
        <v/>
      </c>
      <c r="AE896" s="41" t="str">
        <f t="shared" si="121"/>
        <v/>
      </c>
      <c r="AG896" s="41" t="str">
        <f>IF($F896="", "", IF(COUNTIF('Intro &amp; Setup'!$T$17:$T$26, $F896)=0, "X", ""))</f>
        <v/>
      </c>
      <c r="AI896" s="41" t="str">
        <f t="shared" si="122"/>
        <v/>
      </c>
    </row>
    <row r="897" spans="1:35" x14ac:dyDescent="0.25">
      <c r="A897" s="21"/>
      <c r="B897" s="238"/>
      <c r="C897" s="239"/>
      <c r="D897" s="239"/>
      <c r="E897" s="239"/>
      <c r="F897" s="240"/>
      <c r="G897" s="239"/>
      <c r="H897" s="241"/>
      <c r="I897" s="21"/>
      <c r="L897" s="68" t="str">
        <f t="shared" si="123"/>
        <v/>
      </c>
      <c r="N897" s="71" t="str">
        <f>IF($L897="", "", IFERROR(INDEX('Intro &amp; Setup'!$J$23:$J$32, MATCH($L897, 'Intro &amp; Setup'!$B$23:$B$32, 0)), ""))</f>
        <v/>
      </c>
      <c r="O897" s="71" t="str">
        <f>IF($L897="", "", IFERROR(INDEX('Intro &amp; Setup'!$N$23:$N$32, MATCH($L897, 'Intro &amp; Setup'!$B$23:$B$32, 0)), ""))</f>
        <v/>
      </c>
      <c r="Q897" s="63" t="str">
        <f>IF($H897="", "", SUM($H$11:$H897))</f>
        <v/>
      </c>
      <c r="R897" s="28" t="str">
        <f>IF($L897="", "", SUMIF($L$11:$L897, $L897, $H$11:$H897))</f>
        <v/>
      </c>
      <c r="S897" s="27" t="str">
        <f>IF('Intro &amp; Setup'!$BM$13='Intro &amp; Setup'!$BM$12, $R897, $Q897)</f>
        <v/>
      </c>
      <c r="T897" s="28" t="str">
        <f t="shared" si="117"/>
        <v/>
      </c>
      <c r="U897" s="8" t="str">
        <f t="shared" si="118"/>
        <v/>
      </c>
      <c r="V897" s="28" t="str">
        <f>IF($T897="", "", $T897-SUM($V$11:$V896))</f>
        <v/>
      </c>
      <c r="W897" s="28" t="str">
        <f>IF($U897="", "", $U897-SUM($W$11:$W896))</f>
        <v/>
      </c>
      <c r="X897" s="28" t="str">
        <f t="shared" si="119"/>
        <v/>
      </c>
      <c r="Y897" s="34" t="str">
        <f t="shared" si="124"/>
        <v/>
      </c>
      <c r="Z897" s="35" t="str">
        <f t="shared" si="125"/>
        <v/>
      </c>
      <c r="AA897" s="36" t="str">
        <f t="shared" si="120"/>
        <v/>
      </c>
      <c r="AC897" s="41" t="str">
        <f>IF($B897="", "", IF(OR($B897&lt;'Intro &amp; Setup'!$BM$3, $B897&gt;'Intro &amp; Setup'!$BM$5), "X", ""))</f>
        <v/>
      </c>
      <c r="AE897" s="41" t="str">
        <f t="shared" si="121"/>
        <v/>
      </c>
      <c r="AG897" s="41" t="str">
        <f>IF($F897="", "", IF(COUNTIF('Intro &amp; Setup'!$T$17:$T$26, $F897)=0, "X", ""))</f>
        <v/>
      </c>
      <c r="AI897" s="41" t="str">
        <f t="shared" si="122"/>
        <v/>
      </c>
    </row>
    <row r="898" spans="1:35" x14ac:dyDescent="0.25">
      <c r="A898" s="21"/>
      <c r="B898" s="238"/>
      <c r="C898" s="239"/>
      <c r="D898" s="239"/>
      <c r="E898" s="239"/>
      <c r="F898" s="240"/>
      <c r="G898" s="239"/>
      <c r="H898" s="241"/>
      <c r="I898" s="21"/>
      <c r="L898" s="68" t="str">
        <f t="shared" si="123"/>
        <v/>
      </c>
      <c r="N898" s="71" t="str">
        <f>IF($L898="", "", IFERROR(INDEX('Intro &amp; Setup'!$J$23:$J$32, MATCH($L898, 'Intro &amp; Setup'!$B$23:$B$32, 0)), ""))</f>
        <v/>
      </c>
      <c r="O898" s="71" t="str">
        <f>IF($L898="", "", IFERROR(INDEX('Intro &amp; Setup'!$N$23:$N$32, MATCH($L898, 'Intro &amp; Setup'!$B$23:$B$32, 0)), ""))</f>
        <v/>
      </c>
      <c r="Q898" s="63" t="str">
        <f>IF($H898="", "", SUM($H$11:$H898))</f>
        <v/>
      </c>
      <c r="R898" s="28" t="str">
        <f>IF($L898="", "", SUMIF($L$11:$L898, $L898, $H$11:$H898))</f>
        <v/>
      </c>
      <c r="S898" s="27" t="str">
        <f>IF('Intro &amp; Setup'!$BM$13='Intro &amp; Setup'!$BM$12, $R898, $Q898)</f>
        <v/>
      </c>
      <c r="T898" s="28" t="str">
        <f t="shared" si="117"/>
        <v/>
      </c>
      <c r="U898" s="8" t="str">
        <f t="shared" si="118"/>
        <v/>
      </c>
      <c r="V898" s="28" t="str">
        <f>IF($T898="", "", $T898-SUM($V$11:$V897))</f>
        <v/>
      </c>
      <c r="W898" s="28" t="str">
        <f>IF($U898="", "", $U898-SUM($W$11:$W897))</f>
        <v/>
      </c>
      <c r="X898" s="28" t="str">
        <f t="shared" si="119"/>
        <v/>
      </c>
      <c r="Y898" s="34" t="str">
        <f t="shared" si="124"/>
        <v/>
      </c>
      <c r="Z898" s="35" t="str">
        <f t="shared" si="125"/>
        <v/>
      </c>
      <c r="AA898" s="36" t="str">
        <f t="shared" si="120"/>
        <v/>
      </c>
      <c r="AC898" s="41" t="str">
        <f>IF($B898="", "", IF(OR($B898&lt;'Intro &amp; Setup'!$BM$3, $B898&gt;'Intro &amp; Setup'!$BM$5), "X", ""))</f>
        <v/>
      </c>
      <c r="AE898" s="41" t="str">
        <f t="shared" si="121"/>
        <v/>
      </c>
      <c r="AG898" s="41" t="str">
        <f>IF($F898="", "", IF(COUNTIF('Intro &amp; Setup'!$T$17:$T$26, $F898)=0, "X", ""))</f>
        <v/>
      </c>
      <c r="AI898" s="41" t="str">
        <f t="shared" si="122"/>
        <v/>
      </c>
    </row>
    <row r="899" spans="1:35" x14ac:dyDescent="0.25">
      <c r="A899" s="21"/>
      <c r="B899" s="238"/>
      <c r="C899" s="239"/>
      <c r="D899" s="239"/>
      <c r="E899" s="239"/>
      <c r="F899" s="240"/>
      <c r="G899" s="239"/>
      <c r="H899" s="241"/>
      <c r="I899" s="21"/>
      <c r="L899" s="68" t="str">
        <f t="shared" si="123"/>
        <v/>
      </c>
      <c r="N899" s="71" t="str">
        <f>IF($L899="", "", IFERROR(INDEX('Intro &amp; Setup'!$J$23:$J$32, MATCH($L899, 'Intro &amp; Setup'!$B$23:$B$32, 0)), ""))</f>
        <v/>
      </c>
      <c r="O899" s="71" t="str">
        <f>IF($L899="", "", IFERROR(INDEX('Intro &amp; Setup'!$N$23:$N$32, MATCH($L899, 'Intro &amp; Setup'!$B$23:$B$32, 0)), ""))</f>
        <v/>
      </c>
      <c r="Q899" s="63" t="str">
        <f>IF($H899="", "", SUM($H$11:$H899))</f>
        <v/>
      </c>
      <c r="R899" s="28" t="str">
        <f>IF($L899="", "", SUMIF($L$11:$L899, $L899, $H$11:$H899))</f>
        <v/>
      </c>
      <c r="S899" s="27" t="str">
        <f>IF('Intro &amp; Setup'!$BM$13='Intro &amp; Setup'!$BM$12, $R899, $Q899)</f>
        <v/>
      </c>
      <c r="T899" s="28" t="str">
        <f t="shared" si="117"/>
        <v/>
      </c>
      <c r="U899" s="8" t="str">
        <f t="shared" si="118"/>
        <v/>
      </c>
      <c r="V899" s="28" t="str">
        <f>IF($T899="", "", $T899-SUM($V$11:$V898))</f>
        <v/>
      </c>
      <c r="W899" s="28" t="str">
        <f>IF($U899="", "", $U899-SUM($W$11:$W898))</f>
        <v/>
      </c>
      <c r="X899" s="28" t="str">
        <f t="shared" si="119"/>
        <v/>
      </c>
      <c r="Y899" s="34" t="str">
        <f t="shared" si="124"/>
        <v/>
      </c>
      <c r="Z899" s="35" t="str">
        <f t="shared" si="125"/>
        <v/>
      </c>
      <c r="AA899" s="36" t="str">
        <f t="shared" si="120"/>
        <v/>
      </c>
      <c r="AC899" s="41" t="str">
        <f>IF($B899="", "", IF(OR($B899&lt;'Intro &amp; Setup'!$BM$3, $B899&gt;'Intro &amp; Setup'!$BM$5), "X", ""))</f>
        <v/>
      </c>
      <c r="AE899" s="41" t="str">
        <f t="shared" si="121"/>
        <v/>
      </c>
      <c r="AG899" s="41" t="str">
        <f>IF($F899="", "", IF(COUNTIF('Intro &amp; Setup'!$T$17:$T$26, $F899)=0, "X", ""))</f>
        <v/>
      </c>
      <c r="AI899" s="41" t="str">
        <f t="shared" si="122"/>
        <v/>
      </c>
    </row>
    <row r="900" spans="1:35" x14ac:dyDescent="0.25">
      <c r="A900" s="21"/>
      <c r="B900" s="238"/>
      <c r="C900" s="239"/>
      <c r="D900" s="239"/>
      <c r="E900" s="239"/>
      <c r="F900" s="240"/>
      <c r="G900" s="239"/>
      <c r="H900" s="241"/>
      <c r="I900" s="21"/>
      <c r="L900" s="68" t="str">
        <f t="shared" si="123"/>
        <v/>
      </c>
      <c r="N900" s="71" t="str">
        <f>IF($L900="", "", IFERROR(INDEX('Intro &amp; Setup'!$J$23:$J$32, MATCH($L900, 'Intro &amp; Setup'!$B$23:$B$32, 0)), ""))</f>
        <v/>
      </c>
      <c r="O900" s="71" t="str">
        <f>IF($L900="", "", IFERROR(INDEX('Intro &amp; Setup'!$N$23:$N$32, MATCH($L900, 'Intro &amp; Setup'!$B$23:$B$32, 0)), ""))</f>
        <v/>
      </c>
      <c r="Q900" s="63" t="str">
        <f>IF($H900="", "", SUM($H$11:$H900))</f>
        <v/>
      </c>
      <c r="R900" s="28" t="str">
        <f>IF($L900="", "", SUMIF($L$11:$L900, $L900, $H$11:$H900))</f>
        <v/>
      </c>
      <c r="S900" s="27" t="str">
        <f>IF('Intro &amp; Setup'!$BM$13='Intro &amp; Setup'!$BM$12, $R900, $Q900)</f>
        <v/>
      </c>
      <c r="T900" s="28" t="str">
        <f t="shared" si="117"/>
        <v/>
      </c>
      <c r="U900" s="8" t="str">
        <f t="shared" si="118"/>
        <v/>
      </c>
      <c r="V900" s="28" t="str">
        <f>IF($T900="", "", $T900-SUM($V$11:$V899))</f>
        <v/>
      </c>
      <c r="W900" s="28" t="str">
        <f>IF($U900="", "", $U900-SUM($W$11:$W899))</f>
        <v/>
      </c>
      <c r="X900" s="28" t="str">
        <f t="shared" si="119"/>
        <v/>
      </c>
      <c r="Y900" s="34" t="str">
        <f t="shared" si="124"/>
        <v/>
      </c>
      <c r="Z900" s="35" t="str">
        <f t="shared" si="125"/>
        <v/>
      </c>
      <c r="AA900" s="36" t="str">
        <f t="shared" si="120"/>
        <v/>
      </c>
      <c r="AC900" s="41" t="str">
        <f>IF($B900="", "", IF(OR($B900&lt;'Intro &amp; Setup'!$BM$3, $B900&gt;'Intro &amp; Setup'!$BM$5), "X", ""))</f>
        <v/>
      </c>
      <c r="AE900" s="41" t="str">
        <f t="shared" si="121"/>
        <v/>
      </c>
      <c r="AG900" s="41" t="str">
        <f>IF($F900="", "", IF(COUNTIF('Intro &amp; Setup'!$T$17:$T$26, $F900)=0, "X", ""))</f>
        <v/>
      </c>
      <c r="AI900" s="41" t="str">
        <f t="shared" si="122"/>
        <v/>
      </c>
    </row>
    <row r="901" spans="1:35" x14ac:dyDescent="0.25">
      <c r="A901" s="21"/>
      <c r="B901" s="238"/>
      <c r="C901" s="239"/>
      <c r="D901" s="239"/>
      <c r="E901" s="239"/>
      <c r="F901" s="240"/>
      <c r="G901" s="239"/>
      <c r="H901" s="241"/>
      <c r="I901" s="21"/>
      <c r="L901" s="68" t="str">
        <f t="shared" si="123"/>
        <v/>
      </c>
      <c r="N901" s="71" t="str">
        <f>IF($L901="", "", IFERROR(INDEX('Intro &amp; Setup'!$J$23:$J$32, MATCH($L901, 'Intro &amp; Setup'!$B$23:$B$32, 0)), ""))</f>
        <v/>
      </c>
      <c r="O901" s="71" t="str">
        <f>IF($L901="", "", IFERROR(INDEX('Intro &amp; Setup'!$N$23:$N$32, MATCH($L901, 'Intro &amp; Setup'!$B$23:$B$32, 0)), ""))</f>
        <v/>
      </c>
      <c r="Q901" s="63" t="str">
        <f>IF($H901="", "", SUM($H$11:$H901))</f>
        <v/>
      </c>
      <c r="R901" s="28" t="str">
        <f>IF($L901="", "", SUMIF($L$11:$L901, $L901, $H$11:$H901))</f>
        <v/>
      </c>
      <c r="S901" s="27" t="str">
        <f>IF('Intro &amp; Setup'!$BM$13='Intro &amp; Setup'!$BM$12, $R901, $Q901)</f>
        <v/>
      </c>
      <c r="T901" s="28" t="str">
        <f t="shared" si="117"/>
        <v/>
      </c>
      <c r="U901" s="8" t="str">
        <f t="shared" si="118"/>
        <v/>
      </c>
      <c r="V901" s="28" t="str">
        <f>IF($T901="", "", $T901-SUM($V$11:$V900))</f>
        <v/>
      </c>
      <c r="W901" s="28" t="str">
        <f>IF($U901="", "", $U901-SUM($W$11:$W900))</f>
        <v/>
      </c>
      <c r="X901" s="28" t="str">
        <f t="shared" si="119"/>
        <v/>
      </c>
      <c r="Y901" s="34" t="str">
        <f t="shared" si="124"/>
        <v/>
      </c>
      <c r="Z901" s="35" t="str">
        <f t="shared" si="125"/>
        <v/>
      </c>
      <c r="AA901" s="36" t="str">
        <f t="shared" si="120"/>
        <v/>
      </c>
      <c r="AC901" s="41" t="str">
        <f>IF($B901="", "", IF(OR($B901&lt;'Intro &amp; Setup'!$BM$3, $B901&gt;'Intro &amp; Setup'!$BM$5), "X", ""))</f>
        <v/>
      </c>
      <c r="AE901" s="41" t="str">
        <f t="shared" si="121"/>
        <v/>
      </c>
      <c r="AG901" s="41" t="str">
        <f>IF($F901="", "", IF(COUNTIF('Intro &amp; Setup'!$T$17:$T$26, $F901)=0, "X", ""))</f>
        <v/>
      </c>
      <c r="AI901" s="41" t="str">
        <f t="shared" si="122"/>
        <v/>
      </c>
    </row>
    <row r="902" spans="1:35" x14ac:dyDescent="0.25">
      <c r="A902" s="21"/>
      <c r="B902" s="238"/>
      <c r="C902" s="239"/>
      <c r="D902" s="239"/>
      <c r="E902" s="239"/>
      <c r="F902" s="240"/>
      <c r="G902" s="239"/>
      <c r="H902" s="241"/>
      <c r="I902" s="21"/>
      <c r="L902" s="68" t="str">
        <f t="shared" si="123"/>
        <v/>
      </c>
      <c r="N902" s="71" t="str">
        <f>IF($L902="", "", IFERROR(INDEX('Intro &amp; Setup'!$J$23:$J$32, MATCH($L902, 'Intro &amp; Setup'!$B$23:$B$32, 0)), ""))</f>
        <v/>
      </c>
      <c r="O902" s="71" t="str">
        <f>IF($L902="", "", IFERROR(INDEX('Intro &amp; Setup'!$N$23:$N$32, MATCH($L902, 'Intro &amp; Setup'!$B$23:$B$32, 0)), ""))</f>
        <v/>
      </c>
      <c r="Q902" s="63" t="str">
        <f>IF($H902="", "", SUM($H$11:$H902))</f>
        <v/>
      </c>
      <c r="R902" s="28" t="str">
        <f>IF($L902="", "", SUMIF($L$11:$L902, $L902, $H$11:$H902))</f>
        <v/>
      </c>
      <c r="S902" s="27" t="str">
        <f>IF('Intro &amp; Setup'!$BM$13='Intro &amp; Setup'!$BM$12, $R902, $Q902)</f>
        <v/>
      </c>
      <c r="T902" s="28" t="str">
        <f t="shared" si="117"/>
        <v/>
      </c>
      <c r="U902" s="8" t="str">
        <f t="shared" si="118"/>
        <v/>
      </c>
      <c r="V902" s="28" t="str">
        <f>IF($T902="", "", $T902-SUM($V$11:$V901))</f>
        <v/>
      </c>
      <c r="W902" s="28" t="str">
        <f>IF($U902="", "", $U902-SUM($W$11:$W901))</f>
        <v/>
      </c>
      <c r="X902" s="28" t="str">
        <f t="shared" si="119"/>
        <v/>
      </c>
      <c r="Y902" s="34" t="str">
        <f t="shared" si="124"/>
        <v/>
      </c>
      <c r="Z902" s="35" t="str">
        <f t="shared" si="125"/>
        <v/>
      </c>
      <c r="AA902" s="36" t="str">
        <f t="shared" si="120"/>
        <v/>
      </c>
      <c r="AC902" s="41" t="str">
        <f>IF($B902="", "", IF(OR($B902&lt;'Intro &amp; Setup'!$BM$3, $B902&gt;'Intro &amp; Setup'!$BM$5), "X", ""))</f>
        <v/>
      </c>
      <c r="AE902" s="41" t="str">
        <f t="shared" si="121"/>
        <v/>
      </c>
      <c r="AG902" s="41" t="str">
        <f>IF($F902="", "", IF(COUNTIF('Intro &amp; Setup'!$T$17:$T$26, $F902)=0, "X", ""))</f>
        <v/>
      </c>
      <c r="AI902" s="41" t="str">
        <f t="shared" si="122"/>
        <v/>
      </c>
    </row>
    <row r="903" spans="1:35" x14ac:dyDescent="0.25">
      <c r="A903" s="21"/>
      <c r="B903" s="238"/>
      <c r="C903" s="239"/>
      <c r="D903" s="239"/>
      <c r="E903" s="239"/>
      <c r="F903" s="240"/>
      <c r="G903" s="239"/>
      <c r="H903" s="241"/>
      <c r="I903" s="21"/>
      <c r="L903" s="68" t="str">
        <f t="shared" si="123"/>
        <v/>
      </c>
      <c r="N903" s="71" t="str">
        <f>IF($L903="", "", IFERROR(INDEX('Intro &amp; Setup'!$J$23:$J$32, MATCH($L903, 'Intro &amp; Setup'!$B$23:$B$32, 0)), ""))</f>
        <v/>
      </c>
      <c r="O903" s="71" t="str">
        <f>IF($L903="", "", IFERROR(INDEX('Intro &amp; Setup'!$N$23:$N$32, MATCH($L903, 'Intro &amp; Setup'!$B$23:$B$32, 0)), ""))</f>
        <v/>
      </c>
      <c r="Q903" s="63" t="str">
        <f>IF($H903="", "", SUM($H$11:$H903))</f>
        <v/>
      </c>
      <c r="R903" s="28" t="str">
        <f>IF($L903="", "", SUMIF($L$11:$L903, $L903, $H$11:$H903))</f>
        <v/>
      </c>
      <c r="S903" s="27" t="str">
        <f>IF('Intro &amp; Setup'!$BM$13='Intro &amp; Setup'!$BM$12, $R903, $Q903)</f>
        <v/>
      </c>
      <c r="T903" s="28" t="str">
        <f t="shared" si="117"/>
        <v/>
      </c>
      <c r="U903" s="8" t="str">
        <f t="shared" si="118"/>
        <v/>
      </c>
      <c r="V903" s="28" t="str">
        <f>IF($T903="", "", $T903-SUM($V$11:$V902))</f>
        <v/>
      </c>
      <c r="W903" s="28" t="str">
        <f>IF($U903="", "", $U903-SUM($W$11:$W902))</f>
        <v/>
      </c>
      <c r="X903" s="28" t="str">
        <f t="shared" si="119"/>
        <v/>
      </c>
      <c r="Y903" s="34" t="str">
        <f t="shared" si="124"/>
        <v/>
      </c>
      <c r="Z903" s="35" t="str">
        <f t="shared" si="125"/>
        <v/>
      </c>
      <c r="AA903" s="36" t="str">
        <f t="shared" si="120"/>
        <v/>
      </c>
      <c r="AC903" s="41" t="str">
        <f>IF($B903="", "", IF(OR($B903&lt;'Intro &amp; Setup'!$BM$3, $B903&gt;'Intro &amp; Setup'!$BM$5), "X", ""))</f>
        <v/>
      </c>
      <c r="AE903" s="41" t="str">
        <f t="shared" si="121"/>
        <v/>
      </c>
      <c r="AG903" s="41" t="str">
        <f>IF($F903="", "", IF(COUNTIF('Intro &amp; Setup'!$T$17:$T$26, $F903)=0, "X", ""))</f>
        <v/>
      </c>
      <c r="AI903" s="41" t="str">
        <f t="shared" si="122"/>
        <v/>
      </c>
    </row>
    <row r="904" spans="1:35" x14ac:dyDescent="0.25">
      <c r="A904" s="21"/>
      <c r="B904" s="238"/>
      <c r="C904" s="239"/>
      <c r="D904" s="239"/>
      <c r="E904" s="239"/>
      <c r="F904" s="240"/>
      <c r="G904" s="239"/>
      <c r="H904" s="241"/>
      <c r="I904" s="21"/>
      <c r="L904" s="68" t="str">
        <f t="shared" si="123"/>
        <v/>
      </c>
      <c r="N904" s="71" t="str">
        <f>IF($L904="", "", IFERROR(INDEX('Intro &amp; Setup'!$J$23:$J$32, MATCH($L904, 'Intro &amp; Setup'!$B$23:$B$32, 0)), ""))</f>
        <v/>
      </c>
      <c r="O904" s="71" t="str">
        <f>IF($L904="", "", IFERROR(INDEX('Intro &amp; Setup'!$N$23:$N$32, MATCH($L904, 'Intro &amp; Setup'!$B$23:$B$32, 0)), ""))</f>
        <v/>
      </c>
      <c r="Q904" s="63" t="str">
        <f>IF($H904="", "", SUM($H$11:$H904))</f>
        <v/>
      </c>
      <c r="R904" s="28" t="str">
        <f>IF($L904="", "", SUMIF($L$11:$L904, $L904, $H$11:$H904))</f>
        <v/>
      </c>
      <c r="S904" s="27" t="str">
        <f>IF('Intro &amp; Setup'!$BM$13='Intro &amp; Setup'!$BM$12, $R904, $Q904)</f>
        <v/>
      </c>
      <c r="T904" s="28" t="str">
        <f t="shared" si="117"/>
        <v/>
      </c>
      <c r="U904" s="8" t="str">
        <f t="shared" si="118"/>
        <v/>
      </c>
      <c r="V904" s="28" t="str">
        <f>IF($T904="", "", $T904-SUM($V$11:$V903))</f>
        <v/>
      </c>
      <c r="W904" s="28" t="str">
        <f>IF($U904="", "", $U904-SUM($W$11:$W903))</f>
        <v/>
      </c>
      <c r="X904" s="28" t="str">
        <f t="shared" si="119"/>
        <v/>
      </c>
      <c r="Y904" s="34" t="str">
        <f t="shared" si="124"/>
        <v/>
      </c>
      <c r="Z904" s="35" t="str">
        <f t="shared" si="125"/>
        <v/>
      </c>
      <c r="AA904" s="36" t="str">
        <f t="shared" si="120"/>
        <v/>
      </c>
      <c r="AC904" s="41" t="str">
        <f>IF($B904="", "", IF(OR($B904&lt;'Intro &amp; Setup'!$BM$3, $B904&gt;'Intro &amp; Setup'!$BM$5), "X", ""))</f>
        <v/>
      </c>
      <c r="AE904" s="41" t="str">
        <f t="shared" si="121"/>
        <v/>
      </c>
      <c r="AG904" s="41" t="str">
        <f>IF($F904="", "", IF(COUNTIF('Intro &amp; Setup'!$T$17:$T$26, $F904)=0, "X", ""))</f>
        <v/>
      </c>
      <c r="AI904" s="41" t="str">
        <f t="shared" si="122"/>
        <v/>
      </c>
    </row>
    <row r="905" spans="1:35" x14ac:dyDescent="0.25">
      <c r="A905" s="21"/>
      <c r="B905" s="238"/>
      <c r="C905" s="239"/>
      <c r="D905" s="239"/>
      <c r="E905" s="239"/>
      <c r="F905" s="240"/>
      <c r="G905" s="239"/>
      <c r="H905" s="241"/>
      <c r="I905" s="21"/>
      <c r="L905" s="68" t="str">
        <f t="shared" si="123"/>
        <v/>
      </c>
      <c r="N905" s="71" t="str">
        <f>IF($L905="", "", IFERROR(INDEX('Intro &amp; Setup'!$J$23:$J$32, MATCH($L905, 'Intro &amp; Setup'!$B$23:$B$32, 0)), ""))</f>
        <v/>
      </c>
      <c r="O905" s="71" t="str">
        <f>IF($L905="", "", IFERROR(INDEX('Intro &amp; Setup'!$N$23:$N$32, MATCH($L905, 'Intro &amp; Setup'!$B$23:$B$32, 0)), ""))</f>
        <v/>
      </c>
      <c r="Q905" s="63" t="str">
        <f>IF($H905="", "", SUM($H$11:$H905))</f>
        <v/>
      </c>
      <c r="R905" s="28" t="str">
        <f>IF($L905="", "", SUMIF($L$11:$L905, $L905, $H$11:$H905))</f>
        <v/>
      </c>
      <c r="S905" s="27" t="str">
        <f>IF('Intro &amp; Setup'!$BM$13='Intro &amp; Setup'!$BM$12, $R905, $Q905)</f>
        <v/>
      </c>
      <c r="T905" s="28" t="str">
        <f t="shared" si="117"/>
        <v/>
      </c>
      <c r="U905" s="8" t="str">
        <f t="shared" si="118"/>
        <v/>
      </c>
      <c r="V905" s="28" t="str">
        <f>IF($T905="", "", $T905-SUM($V$11:$V904))</f>
        <v/>
      </c>
      <c r="W905" s="28" t="str">
        <f>IF($U905="", "", $U905-SUM($W$11:$W904))</f>
        <v/>
      </c>
      <c r="X905" s="28" t="str">
        <f t="shared" si="119"/>
        <v/>
      </c>
      <c r="Y905" s="34" t="str">
        <f t="shared" si="124"/>
        <v/>
      </c>
      <c r="Z905" s="35" t="str">
        <f t="shared" si="125"/>
        <v/>
      </c>
      <c r="AA905" s="36" t="str">
        <f t="shared" si="120"/>
        <v/>
      </c>
      <c r="AC905" s="41" t="str">
        <f>IF($B905="", "", IF(OR($B905&lt;'Intro &amp; Setup'!$BM$3, $B905&gt;'Intro &amp; Setup'!$BM$5), "X", ""))</f>
        <v/>
      </c>
      <c r="AE905" s="41" t="str">
        <f t="shared" si="121"/>
        <v/>
      </c>
      <c r="AG905" s="41" t="str">
        <f>IF($F905="", "", IF(COUNTIF('Intro &amp; Setup'!$T$17:$T$26, $F905)=0, "X", ""))</f>
        <v/>
      </c>
      <c r="AI905" s="41" t="str">
        <f t="shared" si="122"/>
        <v/>
      </c>
    </row>
    <row r="906" spans="1:35" x14ac:dyDescent="0.25">
      <c r="A906" s="21"/>
      <c r="B906" s="238"/>
      <c r="C906" s="239"/>
      <c r="D906" s="239"/>
      <c r="E906" s="239"/>
      <c r="F906" s="240"/>
      <c r="G906" s="239"/>
      <c r="H906" s="241"/>
      <c r="I906" s="21"/>
      <c r="L906" s="68" t="str">
        <f t="shared" si="123"/>
        <v/>
      </c>
      <c r="N906" s="71" t="str">
        <f>IF($L906="", "", IFERROR(INDEX('Intro &amp; Setup'!$J$23:$J$32, MATCH($L906, 'Intro &amp; Setup'!$B$23:$B$32, 0)), ""))</f>
        <v/>
      </c>
      <c r="O906" s="71" t="str">
        <f>IF($L906="", "", IFERROR(INDEX('Intro &amp; Setup'!$N$23:$N$32, MATCH($L906, 'Intro &amp; Setup'!$B$23:$B$32, 0)), ""))</f>
        <v/>
      </c>
      <c r="Q906" s="63" t="str">
        <f>IF($H906="", "", SUM($H$11:$H906))</f>
        <v/>
      </c>
      <c r="R906" s="28" t="str">
        <f>IF($L906="", "", SUMIF($L$11:$L906, $L906, $H$11:$H906))</f>
        <v/>
      </c>
      <c r="S906" s="27" t="str">
        <f>IF('Intro &amp; Setup'!$BM$13='Intro &amp; Setup'!$BM$12, $R906, $Q906)</f>
        <v/>
      </c>
      <c r="T906" s="28" t="str">
        <f t="shared" si="117"/>
        <v/>
      </c>
      <c r="U906" s="8" t="str">
        <f t="shared" si="118"/>
        <v/>
      </c>
      <c r="V906" s="28" t="str">
        <f>IF($T906="", "", $T906-SUM($V$11:$V905))</f>
        <v/>
      </c>
      <c r="W906" s="28" t="str">
        <f>IF($U906="", "", $U906-SUM($W$11:$W905))</f>
        <v/>
      </c>
      <c r="X906" s="28" t="str">
        <f t="shared" si="119"/>
        <v/>
      </c>
      <c r="Y906" s="34" t="str">
        <f t="shared" si="124"/>
        <v/>
      </c>
      <c r="Z906" s="35" t="str">
        <f t="shared" si="125"/>
        <v/>
      </c>
      <c r="AA906" s="36" t="str">
        <f t="shared" si="120"/>
        <v/>
      </c>
      <c r="AC906" s="41" t="str">
        <f>IF($B906="", "", IF(OR($B906&lt;'Intro &amp; Setup'!$BM$3, $B906&gt;'Intro &amp; Setup'!$BM$5), "X", ""))</f>
        <v/>
      </c>
      <c r="AE906" s="41" t="str">
        <f t="shared" si="121"/>
        <v/>
      </c>
      <c r="AG906" s="41" t="str">
        <f>IF($F906="", "", IF(COUNTIF('Intro &amp; Setup'!$T$17:$T$26, $F906)=0, "X", ""))</f>
        <v/>
      </c>
      <c r="AI906" s="41" t="str">
        <f t="shared" si="122"/>
        <v/>
      </c>
    </row>
    <row r="907" spans="1:35" x14ac:dyDescent="0.25">
      <c r="A907" s="21"/>
      <c r="B907" s="238"/>
      <c r="C907" s="239"/>
      <c r="D907" s="239"/>
      <c r="E907" s="239"/>
      <c r="F907" s="240"/>
      <c r="G907" s="239"/>
      <c r="H907" s="241"/>
      <c r="I907" s="21"/>
      <c r="L907" s="68" t="str">
        <f t="shared" si="123"/>
        <v/>
      </c>
      <c r="N907" s="71" t="str">
        <f>IF($L907="", "", IFERROR(INDEX('Intro &amp; Setup'!$J$23:$J$32, MATCH($L907, 'Intro &amp; Setup'!$B$23:$B$32, 0)), ""))</f>
        <v/>
      </c>
      <c r="O907" s="71" t="str">
        <f>IF($L907="", "", IFERROR(INDEX('Intro &amp; Setup'!$N$23:$N$32, MATCH($L907, 'Intro &amp; Setup'!$B$23:$B$32, 0)), ""))</f>
        <v/>
      </c>
      <c r="Q907" s="63" t="str">
        <f>IF($H907="", "", SUM($H$11:$H907))</f>
        <v/>
      </c>
      <c r="R907" s="28" t="str">
        <f>IF($L907="", "", SUMIF($L$11:$L907, $L907, $H$11:$H907))</f>
        <v/>
      </c>
      <c r="S907" s="27" t="str">
        <f>IF('Intro &amp; Setup'!$BM$13='Intro &amp; Setup'!$BM$12, $R907, $Q907)</f>
        <v/>
      </c>
      <c r="T907" s="28" t="str">
        <f t="shared" ref="T907:T970" si="126">IF($S907="", "", IF($S907&lt;=$T$4, $S907, $T$4))</f>
        <v/>
      </c>
      <c r="U907" s="8" t="str">
        <f t="shared" ref="U907:U970" si="127">IF($S907="", "", IF($S907&lt;=$T$4, 0, $S907-$T$4))</f>
        <v/>
      </c>
      <c r="V907" s="28" t="str">
        <f>IF($T907="", "", $T907-SUM($V$11:$V906))</f>
        <v/>
      </c>
      <c r="W907" s="28" t="str">
        <f>IF($U907="", "", $U907-SUM($W$11:$W906))</f>
        <v/>
      </c>
      <c r="X907" s="28" t="str">
        <f t="shared" ref="X907:X970" si="128">IF($H907="", "", SUM($V907:$W907))</f>
        <v/>
      </c>
      <c r="Y907" s="34" t="str">
        <f t="shared" si="124"/>
        <v/>
      </c>
      <c r="Z907" s="35" t="str">
        <f t="shared" si="125"/>
        <v/>
      </c>
      <c r="AA907" s="36" t="str">
        <f t="shared" ref="AA907:AA970" si="129">IF($H907="", "", SUM($Y907:$Z907))</f>
        <v/>
      </c>
      <c r="AC907" s="41" t="str">
        <f>IF($B907="", "", IF(OR($B907&lt;'Intro &amp; Setup'!$BM$3, $B907&gt;'Intro &amp; Setup'!$BM$5), "X", ""))</f>
        <v/>
      </c>
      <c r="AE907" s="41" t="str">
        <f t="shared" ref="AE907:AE970" si="130">IF(B907="", "", TEXT(B907, "mmm yyyy"))</f>
        <v/>
      </c>
      <c r="AG907" s="41" t="str">
        <f>IF($F907="", "", IF(COUNTIF('Intro &amp; Setup'!$T$17:$T$26, $F907)=0, "X", ""))</f>
        <v/>
      </c>
      <c r="AI907" s="41" t="str">
        <f t="shared" ref="AI907:AI970" si="131">IF($B907="", "", IF(AND(NOT($AE907=""), $F907=""), _xlfn.CONCAT($AE907, " - ", $AI$9), _xlfn.CONCAT($AE907, " - ", $F907)))</f>
        <v/>
      </c>
    </row>
    <row r="908" spans="1:35" x14ac:dyDescent="0.25">
      <c r="A908" s="21"/>
      <c r="B908" s="238"/>
      <c r="C908" s="239"/>
      <c r="D908" s="239"/>
      <c r="E908" s="239"/>
      <c r="F908" s="240"/>
      <c r="G908" s="239"/>
      <c r="H908" s="241"/>
      <c r="I908" s="21"/>
      <c r="L908" s="68" t="str">
        <f t="shared" ref="L908:L971" si="132">IF($H908="", "", IF($E908="", IF($E$3="", "", $E$3), $E908))</f>
        <v/>
      </c>
      <c r="N908" s="71" t="str">
        <f>IF($L908="", "", IFERROR(INDEX('Intro &amp; Setup'!$J$23:$J$32, MATCH($L908, 'Intro &amp; Setup'!$B$23:$B$32, 0)), ""))</f>
        <v/>
      </c>
      <c r="O908" s="71" t="str">
        <f>IF($L908="", "", IFERROR(INDEX('Intro &amp; Setup'!$N$23:$N$32, MATCH($L908, 'Intro &amp; Setup'!$B$23:$B$32, 0)), ""))</f>
        <v/>
      </c>
      <c r="Q908" s="63" t="str">
        <f>IF($H908="", "", SUM($H$11:$H908))</f>
        <v/>
      </c>
      <c r="R908" s="28" t="str">
        <f>IF($L908="", "", SUMIF($L$11:$L908, $L908, $H$11:$H908))</f>
        <v/>
      </c>
      <c r="S908" s="27" t="str">
        <f>IF('Intro &amp; Setup'!$BM$13='Intro &amp; Setup'!$BM$12, $R908, $Q908)</f>
        <v/>
      </c>
      <c r="T908" s="28" t="str">
        <f t="shared" si="126"/>
        <v/>
      </c>
      <c r="U908" s="8" t="str">
        <f t="shared" si="127"/>
        <v/>
      </c>
      <c r="V908" s="28" t="str">
        <f>IF($T908="", "", $T908-SUM($V$11:$V907))</f>
        <v/>
      </c>
      <c r="W908" s="28" t="str">
        <f>IF($U908="", "", $U908-SUM($W$11:$W907))</f>
        <v/>
      </c>
      <c r="X908" s="28" t="str">
        <f t="shared" si="128"/>
        <v/>
      </c>
      <c r="Y908" s="34" t="str">
        <f t="shared" ref="Y908:Y971" si="133">IF($H908="", "", $V908*$N908)</f>
        <v/>
      </c>
      <c r="Z908" s="35" t="str">
        <f t="shared" ref="Z908:Z971" si="134">IF($H908="", "", $W908*$O908)</f>
        <v/>
      </c>
      <c r="AA908" s="36" t="str">
        <f t="shared" si="129"/>
        <v/>
      </c>
      <c r="AC908" s="41" t="str">
        <f>IF($B908="", "", IF(OR($B908&lt;'Intro &amp; Setup'!$BM$3, $B908&gt;'Intro &amp; Setup'!$BM$5), "X", ""))</f>
        <v/>
      </c>
      <c r="AE908" s="41" t="str">
        <f t="shared" si="130"/>
        <v/>
      </c>
      <c r="AG908" s="41" t="str">
        <f>IF($F908="", "", IF(COUNTIF('Intro &amp; Setup'!$T$17:$T$26, $F908)=0, "X", ""))</f>
        <v/>
      </c>
      <c r="AI908" s="41" t="str">
        <f t="shared" si="131"/>
        <v/>
      </c>
    </row>
    <row r="909" spans="1:35" x14ac:dyDescent="0.25">
      <c r="A909" s="21"/>
      <c r="B909" s="238"/>
      <c r="C909" s="239"/>
      <c r="D909" s="239"/>
      <c r="E909" s="239"/>
      <c r="F909" s="240"/>
      <c r="G909" s="239"/>
      <c r="H909" s="241"/>
      <c r="I909" s="21"/>
      <c r="L909" s="68" t="str">
        <f t="shared" si="132"/>
        <v/>
      </c>
      <c r="N909" s="71" t="str">
        <f>IF($L909="", "", IFERROR(INDEX('Intro &amp; Setup'!$J$23:$J$32, MATCH($L909, 'Intro &amp; Setup'!$B$23:$B$32, 0)), ""))</f>
        <v/>
      </c>
      <c r="O909" s="71" t="str">
        <f>IF($L909="", "", IFERROR(INDEX('Intro &amp; Setup'!$N$23:$N$32, MATCH($L909, 'Intro &amp; Setup'!$B$23:$B$32, 0)), ""))</f>
        <v/>
      </c>
      <c r="Q909" s="63" t="str">
        <f>IF($H909="", "", SUM($H$11:$H909))</f>
        <v/>
      </c>
      <c r="R909" s="28" t="str">
        <f>IF($L909="", "", SUMIF($L$11:$L909, $L909, $H$11:$H909))</f>
        <v/>
      </c>
      <c r="S909" s="27" t="str">
        <f>IF('Intro &amp; Setup'!$BM$13='Intro &amp; Setup'!$BM$12, $R909, $Q909)</f>
        <v/>
      </c>
      <c r="T909" s="28" t="str">
        <f t="shared" si="126"/>
        <v/>
      </c>
      <c r="U909" s="8" t="str">
        <f t="shared" si="127"/>
        <v/>
      </c>
      <c r="V909" s="28" t="str">
        <f>IF($T909="", "", $T909-SUM($V$11:$V908))</f>
        <v/>
      </c>
      <c r="W909" s="28" t="str">
        <f>IF($U909="", "", $U909-SUM($W$11:$W908))</f>
        <v/>
      </c>
      <c r="X909" s="28" t="str">
        <f t="shared" si="128"/>
        <v/>
      </c>
      <c r="Y909" s="34" t="str">
        <f t="shared" si="133"/>
        <v/>
      </c>
      <c r="Z909" s="35" t="str">
        <f t="shared" si="134"/>
        <v/>
      </c>
      <c r="AA909" s="36" t="str">
        <f t="shared" si="129"/>
        <v/>
      </c>
      <c r="AC909" s="41" t="str">
        <f>IF($B909="", "", IF(OR($B909&lt;'Intro &amp; Setup'!$BM$3, $B909&gt;'Intro &amp; Setup'!$BM$5), "X", ""))</f>
        <v/>
      </c>
      <c r="AE909" s="41" t="str">
        <f t="shared" si="130"/>
        <v/>
      </c>
      <c r="AG909" s="41" t="str">
        <f>IF($F909="", "", IF(COUNTIF('Intro &amp; Setup'!$T$17:$T$26, $F909)=0, "X", ""))</f>
        <v/>
      </c>
      <c r="AI909" s="41" t="str">
        <f t="shared" si="131"/>
        <v/>
      </c>
    </row>
    <row r="910" spans="1:35" x14ac:dyDescent="0.25">
      <c r="A910" s="21"/>
      <c r="B910" s="238"/>
      <c r="C910" s="239"/>
      <c r="D910" s="239"/>
      <c r="E910" s="239"/>
      <c r="F910" s="240"/>
      <c r="G910" s="239"/>
      <c r="H910" s="241"/>
      <c r="I910" s="21"/>
      <c r="L910" s="68" t="str">
        <f t="shared" si="132"/>
        <v/>
      </c>
      <c r="N910" s="71" t="str">
        <f>IF($L910="", "", IFERROR(INDEX('Intro &amp; Setup'!$J$23:$J$32, MATCH($L910, 'Intro &amp; Setup'!$B$23:$B$32, 0)), ""))</f>
        <v/>
      </c>
      <c r="O910" s="71" t="str">
        <f>IF($L910="", "", IFERROR(INDEX('Intro &amp; Setup'!$N$23:$N$32, MATCH($L910, 'Intro &amp; Setup'!$B$23:$B$32, 0)), ""))</f>
        <v/>
      </c>
      <c r="Q910" s="63" t="str">
        <f>IF($H910="", "", SUM($H$11:$H910))</f>
        <v/>
      </c>
      <c r="R910" s="28" t="str">
        <f>IF($L910="", "", SUMIF($L$11:$L910, $L910, $H$11:$H910))</f>
        <v/>
      </c>
      <c r="S910" s="27" t="str">
        <f>IF('Intro &amp; Setup'!$BM$13='Intro &amp; Setup'!$BM$12, $R910, $Q910)</f>
        <v/>
      </c>
      <c r="T910" s="28" t="str">
        <f t="shared" si="126"/>
        <v/>
      </c>
      <c r="U910" s="8" t="str">
        <f t="shared" si="127"/>
        <v/>
      </c>
      <c r="V910" s="28" t="str">
        <f>IF($T910="", "", $T910-SUM($V$11:$V909))</f>
        <v/>
      </c>
      <c r="W910" s="28" t="str">
        <f>IF($U910="", "", $U910-SUM($W$11:$W909))</f>
        <v/>
      </c>
      <c r="X910" s="28" t="str">
        <f t="shared" si="128"/>
        <v/>
      </c>
      <c r="Y910" s="34" t="str">
        <f t="shared" si="133"/>
        <v/>
      </c>
      <c r="Z910" s="35" t="str">
        <f t="shared" si="134"/>
        <v/>
      </c>
      <c r="AA910" s="36" t="str">
        <f t="shared" si="129"/>
        <v/>
      </c>
      <c r="AC910" s="41" t="str">
        <f>IF($B910="", "", IF(OR($B910&lt;'Intro &amp; Setup'!$BM$3, $B910&gt;'Intro &amp; Setup'!$BM$5), "X", ""))</f>
        <v/>
      </c>
      <c r="AE910" s="41" t="str">
        <f t="shared" si="130"/>
        <v/>
      </c>
      <c r="AG910" s="41" t="str">
        <f>IF($F910="", "", IF(COUNTIF('Intro &amp; Setup'!$T$17:$T$26, $F910)=0, "X", ""))</f>
        <v/>
      </c>
      <c r="AI910" s="41" t="str">
        <f t="shared" si="131"/>
        <v/>
      </c>
    </row>
    <row r="911" spans="1:35" x14ac:dyDescent="0.25">
      <c r="A911" s="21"/>
      <c r="B911" s="238"/>
      <c r="C911" s="239"/>
      <c r="D911" s="239"/>
      <c r="E911" s="239"/>
      <c r="F911" s="240"/>
      <c r="G911" s="239"/>
      <c r="H911" s="241"/>
      <c r="I911" s="21"/>
      <c r="L911" s="68" t="str">
        <f t="shared" si="132"/>
        <v/>
      </c>
      <c r="N911" s="71" t="str">
        <f>IF($L911="", "", IFERROR(INDEX('Intro &amp; Setup'!$J$23:$J$32, MATCH($L911, 'Intro &amp; Setup'!$B$23:$B$32, 0)), ""))</f>
        <v/>
      </c>
      <c r="O911" s="71" t="str">
        <f>IF($L911="", "", IFERROR(INDEX('Intro &amp; Setup'!$N$23:$N$32, MATCH($L911, 'Intro &amp; Setup'!$B$23:$B$32, 0)), ""))</f>
        <v/>
      </c>
      <c r="Q911" s="63" t="str">
        <f>IF($H911="", "", SUM($H$11:$H911))</f>
        <v/>
      </c>
      <c r="R911" s="28" t="str">
        <f>IF($L911="", "", SUMIF($L$11:$L911, $L911, $H$11:$H911))</f>
        <v/>
      </c>
      <c r="S911" s="27" t="str">
        <f>IF('Intro &amp; Setup'!$BM$13='Intro &amp; Setup'!$BM$12, $R911, $Q911)</f>
        <v/>
      </c>
      <c r="T911" s="28" t="str">
        <f t="shared" si="126"/>
        <v/>
      </c>
      <c r="U911" s="8" t="str">
        <f t="shared" si="127"/>
        <v/>
      </c>
      <c r="V911" s="28" t="str">
        <f>IF($T911="", "", $T911-SUM($V$11:$V910))</f>
        <v/>
      </c>
      <c r="W911" s="28" t="str">
        <f>IF($U911="", "", $U911-SUM($W$11:$W910))</f>
        <v/>
      </c>
      <c r="X911" s="28" t="str">
        <f t="shared" si="128"/>
        <v/>
      </c>
      <c r="Y911" s="34" t="str">
        <f t="shared" si="133"/>
        <v/>
      </c>
      <c r="Z911" s="35" t="str">
        <f t="shared" si="134"/>
        <v/>
      </c>
      <c r="AA911" s="36" t="str">
        <f t="shared" si="129"/>
        <v/>
      </c>
      <c r="AC911" s="41" t="str">
        <f>IF($B911="", "", IF(OR($B911&lt;'Intro &amp; Setup'!$BM$3, $B911&gt;'Intro &amp; Setup'!$BM$5), "X", ""))</f>
        <v/>
      </c>
      <c r="AE911" s="41" t="str">
        <f t="shared" si="130"/>
        <v/>
      </c>
      <c r="AG911" s="41" t="str">
        <f>IF($F911="", "", IF(COUNTIF('Intro &amp; Setup'!$T$17:$T$26, $F911)=0, "X", ""))</f>
        <v/>
      </c>
      <c r="AI911" s="41" t="str">
        <f t="shared" si="131"/>
        <v/>
      </c>
    </row>
    <row r="912" spans="1:35" x14ac:dyDescent="0.25">
      <c r="A912" s="21"/>
      <c r="B912" s="238"/>
      <c r="C912" s="239"/>
      <c r="D912" s="239"/>
      <c r="E912" s="239"/>
      <c r="F912" s="240"/>
      <c r="G912" s="239"/>
      <c r="H912" s="241"/>
      <c r="I912" s="21"/>
      <c r="L912" s="68" t="str">
        <f t="shared" si="132"/>
        <v/>
      </c>
      <c r="N912" s="71" t="str">
        <f>IF($L912="", "", IFERROR(INDEX('Intro &amp; Setup'!$J$23:$J$32, MATCH($L912, 'Intro &amp; Setup'!$B$23:$B$32, 0)), ""))</f>
        <v/>
      </c>
      <c r="O912" s="71" t="str">
        <f>IF($L912="", "", IFERROR(INDEX('Intro &amp; Setup'!$N$23:$N$32, MATCH($L912, 'Intro &amp; Setup'!$B$23:$B$32, 0)), ""))</f>
        <v/>
      </c>
      <c r="Q912" s="63" t="str">
        <f>IF($H912="", "", SUM($H$11:$H912))</f>
        <v/>
      </c>
      <c r="R912" s="28" t="str">
        <f>IF($L912="", "", SUMIF($L$11:$L912, $L912, $H$11:$H912))</f>
        <v/>
      </c>
      <c r="S912" s="27" t="str">
        <f>IF('Intro &amp; Setup'!$BM$13='Intro &amp; Setup'!$BM$12, $R912, $Q912)</f>
        <v/>
      </c>
      <c r="T912" s="28" t="str">
        <f t="shared" si="126"/>
        <v/>
      </c>
      <c r="U912" s="8" t="str">
        <f t="shared" si="127"/>
        <v/>
      </c>
      <c r="V912" s="28" t="str">
        <f>IF($T912="", "", $T912-SUM($V$11:$V911))</f>
        <v/>
      </c>
      <c r="W912" s="28" t="str">
        <f>IF($U912="", "", $U912-SUM($W$11:$W911))</f>
        <v/>
      </c>
      <c r="X912" s="28" t="str">
        <f t="shared" si="128"/>
        <v/>
      </c>
      <c r="Y912" s="34" t="str">
        <f t="shared" si="133"/>
        <v/>
      </c>
      <c r="Z912" s="35" t="str">
        <f t="shared" si="134"/>
        <v/>
      </c>
      <c r="AA912" s="36" t="str">
        <f t="shared" si="129"/>
        <v/>
      </c>
      <c r="AC912" s="41" t="str">
        <f>IF($B912="", "", IF(OR($B912&lt;'Intro &amp; Setup'!$BM$3, $B912&gt;'Intro &amp; Setup'!$BM$5), "X", ""))</f>
        <v/>
      </c>
      <c r="AE912" s="41" t="str">
        <f t="shared" si="130"/>
        <v/>
      </c>
      <c r="AG912" s="41" t="str">
        <f>IF($F912="", "", IF(COUNTIF('Intro &amp; Setup'!$T$17:$T$26, $F912)=0, "X", ""))</f>
        <v/>
      </c>
      <c r="AI912" s="41" t="str">
        <f t="shared" si="131"/>
        <v/>
      </c>
    </row>
    <row r="913" spans="1:35" x14ac:dyDescent="0.25">
      <c r="A913" s="21"/>
      <c r="B913" s="238"/>
      <c r="C913" s="239"/>
      <c r="D913" s="239"/>
      <c r="E913" s="239"/>
      <c r="F913" s="240"/>
      <c r="G913" s="239"/>
      <c r="H913" s="241"/>
      <c r="I913" s="21"/>
      <c r="L913" s="68" t="str">
        <f t="shared" si="132"/>
        <v/>
      </c>
      <c r="N913" s="71" t="str">
        <f>IF($L913="", "", IFERROR(INDEX('Intro &amp; Setup'!$J$23:$J$32, MATCH($L913, 'Intro &amp; Setup'!$B$23:$B$32, 0)), ""))</f>
        <v/>
      </c>
      <c r="O913" s="71" t="str">
        <f>IF($L913="", "", IFERROR(INDEX('Intro &amp; Setup'!$N$23:$N$32, MATCH($L913, 'Intro &amp; Setup'!$B$23:$B$32, 0)), ""))</f>
        <v/>
      </c>
      <c r="Q913" s="63" t="str">
        <f>IF($H913="", "", SUM($H$11:$H913))</f>
        <v/>
      </c>
      <c r="R913" s="28" t="str">
        <f>IF($L913="", "", SUMIF($L$11:$L913, $L913, $H$11:$H913))</f>
        <v/>
      </c>
      <c r="S913" s="27" t="str">
        <f>IF('Intro &amp; Setup'!$BM$13='Intro &amp; Setup'!$BM$12, $R913, $Q913)</f>
        <v/>
      </c>
      <c r="T913" s="28" t="str">
        <f t="shared" si="126"/>
        <v/>
      </c>
      <c r="U913" s="8" t="str">
        <f t="shared" si="127"/>
        <v/>
      </c>
      <c r="V913" s="28" t="str">
        <f>IF($T913="", "", $T913-SUM($V$11:$V912))</f>
        <v/>
      </c>
      <c r="W913" s="28" t="str">
        <f>IF($U913="", "", $U913-SUM($W$11:$W912))</f>
        <v/>
      </c>
      <c r="X913" s="28" t="str">
        <f t="shared" si="128"/>
        <v/>
      </c>
      <c r="Y913" s="34" t="str">
        <f t="shared" si="133"/>
        <v/>
      </c>
      <c r="Z913" s="35" t="str">
        <f t="shared" si="134"/>
        <v/>
      </c>
      <c r="AA913" s="36" t="str">
        <f t="shared" si="129"/>
        <v/>
      </c>
      <c r="AC913" s="41" t="str">
        <f>IF($B913="", "", IF(OR($B913&lt;'Intro &amp; Setup'!$BM$3, $B913&gt;'Intro &amp; Setup'!$BM$5), "X", ""))</f>
        <v/>
      </c>
      <c r="AE913" s="41" t="str">
        <f t="shared" si="130"/>
        <v/>
      </c>
      <c r="AG913" s="41" t="str">
        <f>IF($F913="", "", IF(COUNTIF('Intro &amp; Setup'!$T$17:$T$26, $F913)=0, "X", ""))</f>
        <v/>
      </c>
      <c r="AI913" s="41" t="str">
        <f t="shared" si="131"/>
        <v/>
      </c>
    </row>
    <row r="914" spans="1:35" x14ac:dyDescent="0.25">
      <c r="A914" s="21"/>
      <c r="B914" s="238"/>
      <c r="C914" s="239"/>
      <c r="D914" s="239"/>
      <c r="E914" s="239"/>
      <c r="F914" s="240"/>
      <c r="G914" s="239"/>
      <c r="H914" s="241"/>
      <c r="I914" s="21"/>
      <c r="L914" s="68" t="str">
        <f t="shared" si="132"/>
        <v/>
      </c>
      <c r="N914" s="71" t="str">
        <f>IF($L914="", "", IFERROR(INDEX('Intro &amp; Setup'!$J$23:$J$32, MATCH($L914, 'Intro &amp; Setup'!$B$23:$B$32, 0)), ""))</f>
        <v/>
      </c>
      <c r="O914" s="71" t="str">
        <f>IF($L914="", "", IFERROR(INDEX('Intro &amp; Setup'!$N$23:$N$32, MATCH($L914, 'Intro &amp; Setup'!$B$23:$B$32, 0)), ""))</f>
        <v/>
      </c>
      <c r="Q914" s="63" t="str">
        <f>IF($H914="", "", SUM($H$11:$H914))</f>
        <v/>
      </c>
      <c r="R914" s="28" t="str">
        <f>IF($L914="", "", SUMIF($L$11:$L914, $L914, $H$11:$H914))</f>
        <v/>
      </c>
      <c r="S914" s="27" t="str">
        <f>IF('Intro &amp; Setup'!$BM$13='Intro &amp; Setup'!$BM$12, $R914, $Q914)</f>
        <v/>
      </c>
      <c r="T914" s="28" t="str">
        <f t="shared" si="126"/>
        <v/>
      </c>
      <c r="U914" s="8" t="str">
        <f t="shared" si="127"/>
        <v/>
      </c>
      <c r="V914" s="28" t="str">
        <f>IF($T914="", "", $T914-SUM($V$11:$V913))</f>
        <v/>
      </c>
      <c r="W914" s="28" t="str">
        <f>IF($U914="", "", $U914-SUM($W$11:$W913))</f>
        <v/>
      </c>
      <c r="X914" s="28" t="str">
        <f t="shared" si="128"/>
        <v/>
      </c>
      <c r="Y914" s="34" t="str">
        <f t="shared" si="133"/>
        <v/>
      </c>
      <c r="Z914" s="35" t="str">
        <f t="shared" si="134"/>
        <v/>
      </c>
      <c r="AA914" s="36" t="str">
        <f t="shared" si="129"/>
        <v/>
      </c>
      <c r="AC914" s="41" t="str">
        <f>IF($B914="", "", IF(OR($B914&lt;'Intro &amp; Setup'!$BM$3, $B914&gt;'Intro &amp; Setup'!$BM$5), "X", ""))</f>
        <v/>
      </c>
      <c r="AE914" s="41" t="str">
        <f t="shared" si="130"/>
        <v/>
      </c>
      <c r="AG914" s="41" t="str">
        <f>IF($F914="", "", IF(COUNTIF('Intro &amp; Setup'!$T$17:$T$26, $F914)=0, "X", ""))</f>
        <v/>
      </c>
      <c r="AI914" s="41" t="str">
        <f t="shared" si="131"/>
        <v/>
      </c>
    </row>
    <row r="915" spans="1:35" x14ac:dyDescent="0.25">
      <c r="A915" s="21"/>
      <c r="B915" s="238"/>
      <c r="C915" s="239"/>
      <c r="D915" s="239"/>
      <c r="E915" s="239"/>
      <c r="F915" s="240"/>
      <c r="G915" s="239"/>
      <c r="H915" s="241"/>
      <c r="I915" s="21"/>
      <c r="L915" s="68" t="str">
        <f t="shared" si="132"/>
        <v/>
      </c>
      <c r="N915" s="71" t="str">
        <f>IF($L915="", "", IFERROR(INDEX('Intro &amp; Setup'!$J$23:$J$32, MATCH($L915, 'Intro &amp; Setup'!$B$23:$B$32, 0)), ""))</f>
        <v/>
      </c>
      <c r="O915" s="71" t="str">
        <f>IF($L915="", "", IFERROR(INDEX('Intro &amp; Setup'!$N$23:$N$32, MATCH($L915, 'Intro &amp; Setup'!$B$23:$B$32, 0)), ""))</f>
        <v/>
      </c>
      <c r="Q915" s="63" t="str">
        <f>IF($H915="", "", SUM($H$11:$H915))</f>
        <v/>
      </c>
      <c r="R915" s="28" t="str">
        <f>IF($L915="", "", SUMIF($L$11:$L915, $L915, $H$11:$H915))</f>
        <v/>
      </c>
      <c r="S915" s="27" t="str">
        <f>IF('Intro &amp; Setup'!$BM$13='Intro &amp; Setup'!$BM$12, $R915, $Q915)</f>
        <v/>
      </c>
      <c r="T915" s="28" t="str">
        <f t="shared" si="126"/>
        <v/>
      </c>
      <c r="U915" s="8" t="str">
        <f t="shared" si="127"/>
        <v/>
      </c>
      <c r="V915" s="28" t="str">
        <f>IF($T915="", "", $T915-SUM($V$11:$V914))</f>
        <v/>
      </c>
      <c r="W915" s="28" t="str">
        <f>IF($U915="", "", $U915-SUM($W$11:$W914))</f>
        <v/>
      </c>
      <c r="X915" s="28" t="str">
        <f t="shared" si="128"/>
        <v/>
      </c>
      <c r="Y915" s="34" t="str">
        <f t="shared" si="133"/>
        <v/>
      </c>
      <c r="Z915" s="35" t="str">
        <f t="shared" si="134"/>
        <v/>
      </c>
      <c r="AA915" s="36" t="str">
        <f t="shared" si="129"/>
        <v/>
      </c>
      <c r="AC915" s="41" t="str">
        <f>IF($B915="", "", IF(OR($B915&lt;'Intro &amp; Setup'!$BM$3, $B915&gt;'Intro &amp; Setup'!$BM$5), "X", ""))</f>
        <v/>
      </c>
      <c r="AE915" s="41" t="str">
        <f t="shared" si="130"/>
        <v/>
      </c>
      <c r="AG915" s="41" t="str">
        <f>IF($F915="", "", IF(COUNTIF('Intro &amp; Setup'!$T$17:$T$26, $F915)=0, "X", ""))</f>
        <v/>
      </c>
      <c r="AI915" s="41" t="str">
        <f t="shared" si="131"/>
        <v/>
      </c>
    </row>
    <row r="916" spans="1:35" x14ac:dyDescent="0.25">
      <c r="A916" s="21"/>
      <c r="B916" s="238"/>
      <c r="C916" s="239"/>
      <c r="D916" s="239"/>
      <c r="E916" s="239"/>
      <c r="F916" s="240"/>
      <c r="G916" s="239"/>
      <c r="H916" s="241"/>
      <c r="I916" s="21"/>
      <c r="L916" s="68" t="str">
        <f t="shared" si="132"/>
        <v/>
      </c>
      <c r="N916" s="71" t="str">
        <f>IF($L916="", "", IFERROR(INDEX('Intro &amp; Setup'!$J$23:$J$32, MATCH($L916, 'Intro &amp; Setup'!$B$23:$B$32, 0)), ""))</f>
        <v/>
      </c>
      <c r="O916" s="71" t="str">
        <f>IF($L916="", "", IFERROR(INDEX('Intro &amp; Setup'!$N$23:$N$32, MATCH($L916, 'Intro &amp; Setup'!$B$23:$B$32, 0)), ""))</f>
        <v/>
      </c>
      <c r="Q916" s="63" t="str">
        <f>IF($H916="", "", SUM($H$11:$H916))</f>
        <v/>
      </c>
      <c r="R916" s="28" t="str">
        <f>IF($L916="", "", SUMIF($L$11:$L916, $L916, $H$11:$H916))</f>
        <v/>
      </c>
      <c r="S916" s="27" t="str">
        <f>IF('Intro &amp; Setup'!$BM$13='Intro &amp; Setup'!$BM$12, $R916, $Q916)</f>
        <v/>
      </c>
      <c r="T916" s="28" t="str">
        <f t="shared" si="126"/>
        <v/>
      </c>
      <c r="U916" s="8" t="str">
        <f t="shared" si="127"/>
        <v/>
      </c>
      <c r="V916" s="28" t="str">
        <f>IF($T916="", "", $T916-SUM($V$11:$V915))</f>
        <v/>
      </c>
      <c r="W916" s="28" t="str">
        <f>IF($U916="", "", $U916-SUM($W$11:$W915))</f>
        <v/>
      </c>
      <c r="X916" s="28" t="str">
        <f t="shared" si="128"/>
        <v/>
      </c>
      <c r="Y916" s="34" t="str">
        <f t="shared" si="133"/>
        <v/>
      </c>
      <c r="Z916" s="35" t="str">
        <f t="shared" si="134"/>
        <v/>
      </c>
      <c r="AA916" s="36" t="str">
        <f t="shared" si="129"/>
        <v/>
      </c>
      <c r="AC916" s="41" t="str">
        <f>IF($B916="", "", IF(OR($B916&lt;'Intro &amp; Setup'!$BM$3, $B916&gt;'Intro &amp; Setup'!$BM$5), "X", ""))</f>
        <v/>
      </c>
      <c r="AE916" s="41" t="str">
        <f t="shared" si="130"/>
        <v/>
      </c>
      <c r="AG916" s="41" t="str">
        <f>IF($F916="", "", IF(COUNTIF('Intro &amp; Setup'!$T$17:$T$26, $F916)=0, "X", ""))</f>
        <v/>
      </c>
      <c r="AI916" s="41" t="str">
        <f t="shared" si="131"/>
        <v/>
      </c>
    </row>
    <row r="917" spans="1:35" x14ac:dyDescent="0.25">
      <c r="A917" s="21"/>
      <c r="B917" s="238"/>
      <c r="C917" s="239"/>
      <c r="D917" s="239"/>
      <c r="E917" s="239"/>
      <c r="F917" s="240"/>
      <c r="G917" s="239"/>
      <c r="H917" s="241"/>
      <c r="I917" s="21"/>
      <c r="L917" s="68" t="str">
        <f t="shared" si="132"/>
        <v/>
      </c>
      <c r="N917" s="71" t="str">
        <f>IF($L917="", "", IFERROR(INDEX('Intro &amp; Setup'!$J$23:$J$32, MATCH($L917, 'Intro &amp; Setup'!$B$23:$B$32, 0)), ""))</f>
        <v/>
      </c>
      <c r="O917" s="71" t="str">
        <f>IF($L917="", "", IFERROR(INDEX('Intro &amp; Setup'!$N$23:$N$32, MATCH($L917, 'Intro &amp; Setup'!$B$23:$B$32, 0)), ""))</f>
        <v/>
      </c>
      <c r="Q917" s="63" t="str">
        <f>IF($H917="", "", SUM($H$11:$H917))</f>
        <v/>
      </c>
      <c r="R917" s="28" t="str">
        <f>IF($L917="", "", SUMIF($L$11:$L917, $L917, $H$11:$H917))</f>
        <v/>
      </c>
      <c r="S917" s="27" t="str">
        <f>IF('Intro &amp; Setup'!$BM$13='Intro &amp; Setup'!$BM$12, $R917, $Q917)</f>
        <v/>
      </c>
      <c r="T917" s="28" t="str">
        <f t="shared" si="126"/>
        <v/>
      </c>
      <c r="U917" s="8" t="str">
        <f t="shared" si="127"/>
        <v/>
      </c>
      <c r="V917" s="28" t="str">
        <f>IF($T917="", "", $T917-SUM($V$11:$V916))</f>
        <v/>
      </c>
      <c r="W917" s="28" t="str">
        <f>IF($U917="", "", $U917-SUM($W$11:$W916))</f>
        <v/>
      </c>
      <c r="X917" s="28" t="str">
        <f t="shared" si="128"/>
        <v/>
      </c>
      <c r="Y917" s="34" t="str">
        <f t="shared" si="133"/>
        <v/>
      </c>
      <c r="Z917" s="35" t="str">
        <f t="shared" si="134"/>
        <v/>
      </c>
      <c r="AA917" s="36" t="str">
        <f t="shared" si="129"/>
        <v/>
      </c>
      <c r="AC917" s="41" t="str">
        <f>IF($B917="", "", IF(OR($B917&lt;'Intro &amp; Setup'!$BM$3, $B917&gt;'Intro &amp; Setup'!$BM$5), "X", ""))</f>
        <v/>
      </c>
      <c r="AE917" s="41" t="str">
        <f t="shared" si="130"/>
        <v/>
      </c>
      <c r="AG917" s="41" t="str">
        <f>IF($F917="", "", IF(COUNTIF('Intro &amp; Setup'!$T$17:$T$26, $F917)=0, "X", ""))</f>
        <v/>
      </c>
      <c r="AI917" s="41" t="str">
        <f t="shared" si="131"/>
        <v/>
      </c>
    </row>
    <row r="918" spans="1:35" x14ac:dyDescent="0.25">
      <c r="A918" s="21"/>
      <c r="B918" s="238"/>
      <c r="C918" s="239"/>
      <c r="D918" s="239"/>
      <c r="E918" s="239"/>
      <c r="F918" s="240"/>
      <c r="G918" s="239"/>
      <c r="H918" s="241"/>
      <c r="I918" s="21"/>
      <c r="L918" s="68" t="str">
        <f t="shared" si="132"/>
        <v/>
      </c>
      <c r="N918" s="71" t="str">
        <f>IF($L918="", "", IFERROR(INDEX('Intro &amp; Setup'!$J$23:$J$32, MATCH($L918, 'Intro &amp; Setup'!$B$23:$B$32, 0)), ""))</f>
        <v/>
      </c>
      <c r="O918" s="71" t="str">
        <f>IF($L918="", "", IFERROR(INDEX('Intro &amp; Setup'!$N$23:$N$32, MATCH($L918, 'Intro &amp; Setup'!$B$23:$B$32, 0)), ""))</f>
        <v/>
      </c>
      <c r="Q918" s="63" t="str">
        <f>IF($H918="", "", SUM($H$11:$H918))</f>
        <v/>
      </c>
      <c r="R918" s="28" t="str">
        <f>IF($L918="", "", SUMIF($L$11:$L918, $L918, $H$11:$H918))</f>
        <v/>
      </c>
      <c r="S918" s="27" t="str">
        <f>IF('Intro &amp; Setup'!$BM$13='Intro &amp; Setup'!$BM$12, $R918, $Q918)</f>
        <v/>
      </c>
      <c r="T918" s="28" t="str">
        <f t="shared" si="126"/>
        <v/>
      </c>
      <c r="U918" s="8" t="str">
        <f t="shared" si="127"/>
        <v/>
      </c>
      <c r="V918" s="28" t="str">
        <f>IF($T918="", "", $T918-SUM($V$11:$V917))</f>
        <v/>
      </c>
      <c r="W918" s="28" t="str">
        <f>IF($U918="", "", $U918-SUM($W$11:$W917))</f>
        <v/>
      </c>
      <c r="X918" s="28" t="str">
        <f t="shared" si="128"/>
        <v/>
      </c>
      <c r="Y918" s="34" t="str">
        <f t="shared" si="133"/>
        <v/>
      </c>
      <c r="Z918" s="35" t="str">
        <f t="shared" si="134"/>
        <v/>
      </c>
      <c r="AA918" s="36" t="str">
        <f t="shared" si="129"/>
        <v/>
      </c>
      <c r="AC918" s="41" t="str">
        <f>IF($B918="", "", IF(OR($B918&lt;'Intro &amp; Setup'!$BM$3, $B918&gt;'Intro &amp; Setup'!$BM$5), "X", ""))</f>
        <v/>
      </c>
      <c r="AE918" s="41" t="str">
        <f t="shared" si="130"/>
        <v/>
      </c>
      <c r="AG918" s="41" t="str">
        <f>IF($F918="", "", IF(COUNTIF('Intro &amp; Setup'!$T$17:$T$26, $F918)=0, "X", ""))</f>
        <v/>
      </c>
      <c r="AI918" s="41" t="str">
        <f t="shared" si="131"/>
        <v/>
      </c>
    </row>
    <row r="919" spans="1:35" x14ac:dyDescent="0.25">
      <c r="A919" s="21"/>
      <c r="B919" s="238"/>
      <c r="C919" s="239"/>
      <c r="D919" s="239"/>
      <c r="E919" s="239"/>
      <c r="F919" s="240"/>
      <c r="G919" s="239"/>
      <c r="H919" s="241"/>
      <c r="I919" s="21"/>
      <c r="L919" s="68" t="str">
        <f t="shared" si="132"/>
        <v/>
      </c>
      <c r="N919" s="71" t="str">
        <f>IF($L919="", "", IFERROR(INDEX('Intro &amp; Setup'!$J$23:$J$32, MATCH($L919, 'Intro &amp; Setup'!$B$23:$B$32, 0)), ""))</f>
        <v/>
      </c>
      <c r="O919" s="71" t="str">
        <f>IF($L919="", "", IFERROR(INDEX('Intro &amp; Setup'!$N$23:$N$32, MATCH($L919, 'Intro &amp; Setup'!$B$23:$B$32, 0)), ""))</f>
        <v/>
      </c>
      <c r="Q919" s="63" t="str">
        <f>IF($H919="", "", SUM($H$11:$H919))</f>
        <v/>
      </c>
      <c r="R919" s="28" t="str">
        <f>IF($L919="", "", SUMIF($L$11:$L919, $L919, $H$11:$H919))</f>
        <v/>
      </c>
      <c r="S919" s="27" t="str">
        <f>IF('Intro &amp; Setup'!$BM$13='Intro &amp; Setup'!$BM$12, $R919, $Q919)</f>
        <v/>
      </c>
      <c r="T919" s="28" t="str">
        <f t="shared" si="126"/>
        <v/>
      </c>
      <c r="U919" s="8" t="str">
        <f t="shared" si="127"/>
        <v/>
      </c>
      <c r="V919" s="28" t="str">
        <f>IF($T919="", "", $T919-SUM($V$11:$V918))</f>
        <v/>
      </c>
      <c r="W919" s="28" t="str">
        <f>IF($U919="", "", $U919-SUM($W$11:$W918))</f>
        <v/>
      </c>
      <c r="X919" s="28" t="str">
        <f t="shared" si="128"/>
        <v/>
      </c>
      <c r="Y919" s="34" t="str">
        <f t="shared" si="133"/>
        <v/>
      </c>
      <c r="Z919" s="35" t="str">
        <f t="shared" si="134"/>
        <v/>
      </c>
      <c r="AA919" s="36" t="str">
        <f t="shared" si="129"/>
        <v/>
      </c>
      <c r="AC919" s="41" t="str">
        <f>IF($B919="", "", IF(OR($B919&lt;'Intro &amp; Setup'!$BM$3, $B919&gt;'Intro &amp; Setup'!$BM$5), "X", ""))</f>
        <v/>
      </c>
      <c r="AE919" s="41" t="str">
        <f t="shared" si="130"/>
        <v/>
      </c>
      <c r="AG919" s="41" t="str">
        <f>IF($F919="", "", IF(COUNTIF('Intro &amp; Setup'!$T$17:$T$26, $F919)=0, "X", ""))</f>
        <v/>
      </c>
      <c r="AI919" s="41" t="str">
        <f t="shared" si="131"/>
        <v/>
      </c>
    </row>
    <row r="920" spans="1:35" x14ac:dyDescent="0.25">
      <c r="A920" s="21"/>
      <c r="B920" s="238"/>
      <c r="C920" s="239"/>
      <c r="D920" s="239"/>
      <c r="E920" s="239"/>
      <c r="F920" s="240"/>
      <c r="G920" s="239"/>
      <c r="H920" s="241"/>
      <c r="I920" s="21"/>
      <c r="L920" s="68" t="str">
        <f t="shared" si="132"/>
        <v/>
      </c>
      <c r="N920" s="71" t="str">
        <f>IF($L920="", "", IFERROR(INDEX('Intro &amp; Setup'!$J$23:$J$32, MATCH($L920, 'Intro &amp; Setup'!$B$23:$B$32, 0)), ""))</f>
        <v/>
      </c>
      <c r="O920" s="71" t="str">
        <f>IF($L920="", "", IFERROR(INDEX('Intro &amp; Setup'!$N$23:$N$32, MATCH($L920, 'Intro &amp; Setup'!$B$23:$B$32, 0)), ""))</f>
        <v/>
      </c>
      <c r="Q920" s="63" t="str">
        <f>IF($H920="", "", SUM($H$11:$H920))</f>
        <v/>
      </c>
      <c r="R920" s="28" t="str">
        <f>IF($L920="", "", SUMIF($L$11:$L920, $L920, $H$11:$H920))</f>
        <v/>
      </c>
      <c r="S920" s="27" t="str">
        <f>IF('Intro &amp; Setup'!$BM$13='Intro &amp; Setup'!$BM$12, $R920, $Q920)</f>
        <v/>
      </c>
      <c r="T920" s="28" t="str">
        <f t="shared" si="126"/>
        <v/>
      </c>
      <c r="U920" s="8" t="str">
        <f t="shared" si="127"/>
        <v/>
      </c>
      <c r="V920" s="28" t="str">
        <f>IF($T920="", "", $T920-SUM($V$11:$V919))</f>
        <v/>
      </c>
      <c r="W920" s="28" t="str">
        <f>IF($U920="", "", $U920-SUM($W$11:$W919))</f>
        <v/>
      </c>
      <c r="X920" s="28" t="str">
        <f t="shared" si="128"/>
        <v/>
      </c>
      <c r="Y920" s="34" t="str">
        <f t="shared" si="133"/>
        <v/>
      </c>
      <c r="Z920" s="35" t="str">
        <f t="shared" si="134"/>
        <v/>
      </c>
      <c r="AA920" s="36" t="str">
        <f t="shared" si="129"/>
        <v/>
      </c>
      <c r="AC920" s="41" t="str">
        <f>IF($B920="", "", IF(OR($B920&lt;'Intro &amp; Setup'!$BM$3, $B920&gt;'Intro &amp; Setup'!$BM$5), "X", ""))</f>
        <v/>
      </c>
      <c r="AE920" s="41" t="str">
        <f t="shared" si="130"/>
        <v/>
      </c>
      <c r="AG920" s="41" t="str">
        <f>IF($F920="", "", IF(COUNTIF('Intro &amp; Setup'!$T$17:$T$26, $F920)=0, "X", ""))</f>
        <v/>
      </c>
      <c r="AI920" s="41" t="str">
        <f t="shared" si="131"/>
        <v/>
      </c>
    </row>
    <row r="921" spans="1:35" x14ac:dyDescent="0.25">
      <c r="A921" s="21"/>
      <c r="B921" s="238"/>
      <c r="C921" s="239"/>
      <c r="D921" s="239"/>
      <c r="E921" s="239"/>
      <c r="F921" s="240"/>
      <c r="G921" s="239"/>
      <c r="H921" s="241"/>
      <c r="I921" s="21"/>
      <c r="L921" s="68" t="str">
        <f t="shared" si="132"/>
        <v/>
      </c>
      <c r="N921" s="71" t="str">
        <f>IF($L921="", "", IFERROR(INDEX('Intro &amp; Setup'!$J$23:$J$32, MATCH($L921, 'Intro &amp; Setup'!$B$23:$B$32, 0)), ""))</f>
        <v/>
      </c>
      <c r="O921" s="71" t="str">
        <f>IF($L921="", "", IFERROR(INDEX('Intro &amp; Setup'!$N$23:$N$32, MATCH($L921, 'Intro &amp; Setup'!$B$23:$B$32, 0)), ""))</f>
        <v/>
      </c>
      <c r="Q921" s="63" t="str">
        <f>IF($H921="", "", SUM($H$11:$H921))</f>
        <v/>
      </c>
      <c r="R921" s="28" t="str">
        <f>IF($L921="", "", SUMIF($L$11:$L921, $L921, $H$11:$H921))</f>
        <v/>
      </c>
      <c r="S921" s="27" t="str">
        <f>IF('Intro &amp; Setup'!$BM$13='Intro &amp; Setup'!$BM$12, $R921, $Q921)</f>
        <v/>
      </c>
      <c r="T921" s="28" t="str">
        <f t="shared" si="126"/>
        <v/>
      </c>
      <c r="U921" s="8" t="str">
        <f t="shared" si="127"/>
        <v/>
      </c>
      <c r="V921" s="28" t="str">
        <f>IF($T921="", "", $T921-SUM($V$11:$V920))</f>
        <v/>
      </c>
      <c r="W921" s="28" t="str">
        <f>IF($U921="", "", $U921-SUM($W$11:$W920))</f>
        <v/>
      </c>
      <c r="X921" s="28" t="str">
        <f t="shared" si="128"/>
        <v/>
      </c>
      <c r="Y921" s="34" t="str">
        <f t="shared" si="133"/>
        <v/>
      </c>
      <c r="Z921" s="35" t="str">
        <f t="shared" si="134"/>
        <v/>
      </c>
      <c r="AA921" s="36" t="str">
        <f t="shared" si="129"/>
        <v/>
      </c>
      <c r="AC921" s="41" t="str">
        <f>IF($B921="", "", IF(OR($B921&lt;'Intro &amp; Setup'!$BM$3, $B921&gt;'Intro &amp; Setup'!$BM$5), "X", ""))</f>
        <v/>
      </c>
      <c r="AE921" s="41" t="str">
        <f t="shared" si="130"/>
        <v/>
      </c>
      <c r="AG921" s="41" t="str">
        <f>IF($F921="", "", IF(COUNTIF('Intro &amp; Setup'!$T$17:$T$26, $F921)=0, "X", ""))</f>
        <v/>
      </c>
      <c r="AI921" s="41" t="str">
        <f t="shared" si="131"/>
        <v/>
      </c>
    </row>
    <row r="922" spans="1:35" x14ac:dyDescent="0.25">
      <c r="A922" s="21"/>
      <c r="B922" s="238"/>
      <c r="C922" s="239"/>
      <c r="D922" s="239"/>
      <c r="E922" s="239"/>
      <c r="F922" s="240"/>
      <c r="G922" s="239"/>
      <c r="H922" s="241"/>
      <c r="I922" s="21"/>
      <c r="L922" s="68" t="str">
        <f t="shared" si="132"/>
        <v/>
      </c>
      <c r="N922" s="71" t="str">
        <f>IF($L922="", "", IFERROR(INDEX('Intro &amp; Setup'!$J$23:$J$32, MATCH($L922, 'Intro &amp; Setup'!$B$23:$B$32, 0)), ""))</f>
        <v/>
      </c>
      <c r="O922" s="71" t="str">
        <f>IF($L922="", "", IFERROR(INDEX('Intro &amp; Setup'!$N$23:$N$32, MATCH($L922, 'Intro &amp; Setup'!$B$23:$B$32, 0)), ""))</f>
        <v/>
      </c>
      <c r="Q922" s="63" t="str">
        <f>IF($H922="", "", SUM($H$11:$H922))</f>
        <v/>
      </c>
      <c r="R922" s="28" t="str">
        <f>IF($L922="", "", SUMIF($L$11:$L922, $L922, $H$11:$H922))</f>
        <v/>
      </c>
      <c r="S922" s="27" t="str">
        <f>IF('Intro &amp; Setup'!$BM$13='Intro &amp; Setup'!$BM$12, $R922, $Q922)</f>
        <v/>
      </c>
      <c r="T922" s="28" t="str">
        <f t="shared" si="126"/>
        <v/>
      </c>
      <c r="U922" s="8" t="str">
        <f t="shared" si="127"/>
        <v/>
      </c>
      <c r="V922" s="28" t="str">
        <f>IF($T922="", "", $T922-SUM($V$11:$V921))</f>
        <v/>
      </c>
      <c r="W922" s="28" t="str">
        <f>IF($U922="", "", $U922-SUM($W$11:$W921))</f>
        <v/>
      </c>
      <c r="X922" s="28" t="str">
        <f t="shared" si="128"/>
        <v/>
      </c>
      <c r="Y922" s="34" t="str">
        <f t="shared" si="133"/>
        <v/>
      </c>
      <c r="Z922" s="35" t="str">
        <f t="shared" si="134"/>
        <v/>
      </c>
      <c r="AA922" s="36" t="str">
        <f t="shared" si="129"/>
        <v/>
      </c>
      <c r="AC922" s="41" t="str">
        <f>IF($B922="", "", IF(OR($B922&lt;'Intro &amp; Setup'!$BM$3, $B922&gt;'Intro &amp; Setup'!$BM$5), "X", ""))</f>
        <v/>
      </c>
      <c r="AE922" s="41" t="str">
        <f t="shared" si="130"/>
        <v/>
      </c>
      <c r="AG922" s="41" t="str">
        <f>IF($F922="", "", IF(COUNTIF('Intro &amp; Setup'!$T$17:$T$26, $F922)=0, "X", ""))</f>
        <v/>
      </c>
      <c r="AI922" s="41" t="str">
        <f t="shared" si="131"/>
        <v/>
      </c>
    </row>
    <row r="923" spans="1:35" x14ac:dyDescent="0.25">
      <c r="A923" s="21"/>
      <c r="B923" s="238"/>
      <c r="C923" s="239"/>
      <c r="D923" s="239"/>
      <c r="E923" s="239"/>
      <c r="F923" s="240"/>
      <c r="G923" s="239"/>
      <c r="H923" s="241"/>
      <c r="I923" s="21"/>
      <c r="L923" s="68" t="str">
        <f t="shared" si="132"/>
        <v/>
      </c>
      <c r="N923" s="71" t="str">
        <f>IF($L923="", "", IFERROR(INDEX('Intro &amp; Setup'!$J$23:$J$32, MATCH($L923, 'Intro &amp; Setup'!$B$23:$B$32, 0)), ""))</f>
        <v/>
      </c>
      <c r="O923" s="71" t="str">
        <f>IF($L923="", "", IFERROR(INDEX('Intro &amp; Setup'!$N$23:$N$32, MATCH($L923, 'Intro &amp; Setup'!$B$23:$B$32, 0)), ""))</f>
        <v/>
      </c>
      <c r="Q923" s="63" t="str">
        <f>IF($H923="", "", SUM($H$11:$H923))</f>
        <v/>
      </c>
      <c r="R923" s="28" t="str">
        <f>IF($L923="", "", SUMIF($L$11:$L923, $L923, $H$11:$H923))</f>
        <v/>
      </c>
      <c r="S923" s="27" t="str">
        <f>IF('Intro &amp; Setup'!$BM$13='Intro &amp; Setup'!$BM$12, $R923, $Q923)</f>
        <v/>
      </c>
      <c r="T923" s="28" t="str">
        <f t="shared" si="126"/>
        <v/>
      </c>
      <c r="U923" s="8" t="str">
        <f t="shared" si="127"/>
        <v/>
      </c>
      <c r="V923" s="28" t="str">
        <f>IF($T923="", "", $T923-SUM($V$11:$V922))</f>
        <v/>
      </c>
      <c r="W923" s="28" t="str">
        <f>IF($U923="", "", $U923-SUM($W$11:$W922))</f>
        <v/>
      </c>
      <c r="X923" s="28" t="str">
        <f t="shared" si="128"/>
        <v/>
      </c>
      <c r="Y923" s="34" t="str">
        <f t="shared" si="133"/>
        <v/>
      </c>
      <c r="Z923" s="35" t="str">
        <f t="shared" si="134"/>
        <v/>
      </c>
      <c r="AA923" s="36" t="str">
        <f t="shared" si="129"/>
        <v/>
      </c>
      <c r="AC923" s="41" t="str">
        <f>IF($B923="", "", IF(OR($B923&lt;'Intro &amp; Setup'!$BM$3, $B923&gt;'Intro &amp; Setup'!$BM$5), "X", ""))</f>
        <v/>
      </c>
      <c r="AE923" s="41" t="str">
        <f t="shared" si="130"/>
        <v/>
      </c>
      <c r="AG923" s="41" t="str">
        <f>IF($F923="", "", IF(COUNTIF('Intro &amp; Setup'!$T$17:$T$26, $F923)=0, "X", ""))</f>
        <v/>
      </c>
      <c r="AI923" s="41" t="str">
        <f t="shared" si="131"/>
        <v/>
      </c>
    </row>
    <row r="924" spans="1:35" x14ac:dyDescent="0.25">
      <c r="A924" s="21"/>
      <c r="B924" s="238"/>
      <c r="C924" s="239"/>
      <c r="D924" s="239"/>
      <c r="E924" s="239"/>
      <c r="F924" s="240"/>
      <c r="G924" s="239"/>
      <c r="H924" s="241"/>
      <c r="I924" s="21"/>
      <c r="L924" s="68" t="str">
        <f t="shared" si="132"/>
        <v/>
      </c>
      <c r="N924" s="71" t="str">
        <f>IF($L924="", "", IFERROR(INDEX('Intro &amp; Setup'!$J$23:$J$32, MATCH($L924, 'Intro &amp; Setup'!$B$23:$B$32, 0)), ""))</f>
        <v/>
      </c>
      <c r="O924" s="71" t="str">
        <f>IF($L924="", "", IFERROR(INDEX('Intro &amp; Setup'!$N$23:$N$32, MATCH($L924, 'Intro &amp; Setup'!$B$23:$B$32, 0)), ""))</f>
        <v/>
      </c>
      <c r="Q924" s="63" t="str">
        <f>IF($H924="", "", SUM($H$11:$H924))</f>
        <v/>
      </c>
      <c r="R924" s="28" t="str">
        <f>IF($L924="", "", SUMIF($L$11:$L924, $L924, $H$11:$H924))</f>
        <v/>
      </c>
      <c r="S924" s="27" t="str">
        <f>IF('Intro &amp; Setup'!$BM$13='Intro &amp; Setup'!$BM$12, $R924, $Q924)</f>
        <v/>
      </c>
      <c r="T924" s="28" t="str">
        <f t="shared" si="126"/>
        <v/>
      </c>
      <c r="U924" s="8" t="str">
        <f t="shared" si="127"/>
        <v/>
      </c>
      <c r="V924" s="28" t="str">
        <f>IF($T924="", "", $T924-SUM($V$11:$V923))</f>
        <v/>
      </c>
      <c r="W924" s="28" t="str">
        <f>IF($U924="", "", $U924-SUM($W$11:$W923))</f>
        <v/>
      </c>
      <c r="X924" s="28" t="str">
        <f t="shared" si="128"/>
        <v/>
      </c>
      <c r="Y924" s="34" t="str">
        <f t="shared" si="133"/>
        <v/>
      </c>
      <c r="Z924" s="35" t="str">
        <f t="shared" si="134"/>
        <v/>
      </c>
      <c r="AA924" s="36" t="str">
        <f t="shared" si="129"/>
        <v/>
      </c>
      <c r="AC924" s="41" t="str">
        <f>IF($B924="", "", IF(OR($B924&lt;'Intro &amp; Setup'!$BM$3, $B924&gt;'Intro &amp; Setup'!$BM$5), "X", ""))</f>
        <v/>
      </c>
      <c r="AE924" s="41" t="str">
        <f t="shared" si="130"/>
        <v/>
      </c>
      <c r="AG924" s="41" t="str">
        <f>IF($F924="", "", IF(COUNTIF('Intro &amp; Setup'!$T$17:$T$26, $F924)=0, "X", ""))</f>
        <v/>
      </c>
      <c r="AI924" s="41" t="str">
        <f t="shared" si="131"/>
        <v/>
      </c>
    </row>
    <row r="925" spans="1:35" x14ac:dyDescent="0.25">
      <c r="A925" s="21"/>
      <c r="B925" s="238"/>
      <c r="C925" s="239"/>
      <c r="D925" s="239"/>
      <c r="E925" s="239"/>
      <c r="F925" s="240"/>
      <c r="G925" s="239"/>
      <c r="H925" s="241"/>
      <c r="I925" s="21"/>
      <c r="L925" s="68" t="str">
        <f t="shared" si="132"/>
        <v/>
      </c>
      <c r="N925" s="71" t="str">
        <f>IF($L925="", "", IFERROR(INDEX('Intro &amp; Setup'!$J$23:$J$32, MATCH($L925, 'Intro &amp; Setup'!$B$23:$B$32, 0)), ""))</f>
        <v/>
      </c>
      <c r="O925" s="71" t="str">
        <f>IF($L925="", "", IFERROR(INDEX('Intro &amp; Setup'!$N$23:$N$32, MATCH($L925, 'Intro &amp; Setup'!$B$23:$B$32, 0)), ""))</f>
        <v/>
      </c>
      <c r="Q925" s="63" t="str">
        <f>IF($H925="", "", SUM($H$11:$H925))</f>
        <v/>
      </c>
      <c r="R925" s="28" t="str">
        <f>IF($L925="", "", SUMIF($L$11:$L925, $L925, $H$11:$H925))</f>
        <v/>
      </c>
      <c r="S925" s="27" t="str">
        <f>IF('Intro &amp; Setup'!$BM$13='Intro &amp; Setup'!$BM$12, $R925, $Q925)</f>
        <v/>
      </c>
      <c r="T925" s="28" t="str">
        <f t="shared" si="126"/>
        <v/>
      </c>
      <c r="U925" s="8" t="str">
        <f t="shared" si="127"/>
        <v/>
      </c>
      <c r="V925" s="28" t="str">
        <f>IF($T925="", "", $T925-SUM($V$11:$V924))</f>
        <v/>
      </c>
      <c r="W925" s="28" t="str">
        <f>IF($U925="", "", $U925-SUM($W$11:$W924))</f>
        <v/>
      </c>
      <c r="X925" s="28" t="str">
        <f t="shared" si="128"/>
        <v/>
      </c>
      <c r="Y925" s="34" t="str">
        <f t="shared" si="133"/>
        <v/>
      </c>
      <c r="Z925" s="35" t="str">
        <f t="shared" si="134"/>
        <v/>
      </c>
      <c r="AA925" s="36" t="str">
        <f t="shared" si="129"/>
        <v/>
      </c>
      <c r="AC925" s="41" t="str">
        <f>IF($B925="", "", IF(OR($B925&lt;'Intro &amp; Setup'!$BM$3, $B925&gt;'Intro &amp; Setup'!$BM$5), "X", ""))</f>
        <v/>
      </c>
      <c r="AE925" s="41" t="str">
        <f t="shared" si="130"/>
        <v/>
      </c>
      <c r="AG925" s="41" t="str">
        <f>IF($F925="", "", IF(COUNTIF('Intro &amp; Setup'!$T$17:$T$26, $F925)=0, "X", ""))</f>
        <v/>
      </c>
      <c r="AI925" s="41" t="str">
        <f t="shared" si="131"/>
        <v/>
      </c>
    </row>
    <row r="926" spans="1:35" x14ac:dyDescent="0.25">
      <c r="A926" s="21"/>
      <c r="B926" s="238"/>
      <c r="C926" s="239"/>
      <c r="D926" s="239"/>
      <c r="E926" s="239"/>
      <c r="F926" s="240"/>
      <c r="G926" s="239"/>
      <c r="H926" s="241"/>
      <c r="I926" s="21"/>
      <c r="L926" s="68" t="str">
        <f t="shared" si="132"/>
        <v/>
      </c>
      <c r="N926" s="71" t="str">
        <f>IF($L926="", "", IFERROR(INDEX('Intro &amp; Setup'!$J$23:$J$32, MATCH($L926, 'Intro &amp; Setup'!$B$23:$B$32, 0)), ""))</f>
        <v/>
      </c>
      <c r="O926" s="71" t="str">
        <f>IF($L926="", "", IFERROR(INDEX('Intro &amp; Setup'!$N$23:$N$32, MATCH($L926, 'Intro &amp; Setup'!$B$23:$B$32, 0)), ""))</f>
        <v/>
      </c>
      <c r="Q926" s="63" t="str">
        <f>IF($H926="", "", SUM($H$11:$H926))</f>
        <v/>
      </c>
      <c r="R926" s="28" t="str">
        <f>IF($L926="", "", SUMIF($L$11:$L926, $L926, $H$11:$H926))</f>
        <v/>
      </c>
      <c r="S926" s="27" t="str">
        <f>IF('Intro &amp; Setup'!$BM$13='Intro &amp; Setup'!$BM$12, $R926, $Q926)</f>
        <v/>
      </c>
      <c r="T926" s="28" t="str">
        <f t="shared" si="126"/>
        <v/>
      </c>
      <c r="U926" s="8" t="str">
        <f t="shared" si="127"/>
        <v/>
      </c>
      <c r="V926" s="28" t="str">
        <f>IF($T926="", "", $T926-SUM($V$11:$V925))</f>
        <v/>
      </c>
      <c r="W926" s="28" t="str">
        <f>IF($U926="", "", $U926-SUM($W$11:$W925))</f>
        <v/>
      </c>
      <c r="X926" s="28" t="str">
        <f t="shared" si="128"/>
        <v/>
      </c>
      <c r="Y926" s="34" t="str">
        <f t="shared" si="133"/>
        <v/>
      </c>
      <c r="Z926" s="35" t="str">
        <f t="shared" si="134"/>
        <v/>
      </c>
      <c r="AA926" s="36" t="str">
        <f t="shared" si="129"/>
        <v/>
      </c>
      <c r="AC926" s="41" t="str">
        <f>IF($B926="", "", IF(OR($B926&lt;'Intro &amp; Setup'!$BM$3, $B926&gt;'Intro &amp; Setup'!$BM$5), "X", ""))</f>
        <v/>
      </c>
      <c r="AE926" s="41" t="str">
        <f t="shared" si="130"/>
        <v/>
      </c>
      <c r="AG926" s="41" t="str">
        <f>IF($F926="", "", IF(COUNTIF('Intro &amp; Setup'!$T$17:$T$26, $F926)=0, "X", ""))</f>
        <v/>
      </c>
      <c r="AI926" s="41" t="str">
        <f t="shared" si="131"/>
        <v/>
      </c>
    </row>
    <row r="927" spans="1:35" x14ac:dyDescent="0.25">
      <c r="A927" s="21"/>
      <c r="B927" s="238"/>
      <c r="C927" s="239"/>
      <c r="D927" s="239"/>
      <c r="E927" s="239"/>
      <c r="F927" s="240"/>
      <c r="G927" s="239"/>
      <c r="H927" s="241"/>
      <c r="I927" s="21"/>
      <c r="L927" s="68" t="str">
        <f t="shared" si="132"/>
        <v/>
      </c>
      <c r="N927" s="71" t="str">
        <f>IF($L927="", "", IFERROR(INDEX('Intro &amp; Setup'!$J$23:$J$32, MATCH($L927, 'Intro &amp; Setup'!$B$23:$B$32, 0)), ""))</f>
        <v/>
      </c>
      <c r="O927" s="71" t="str">
        <f>IF($L927="", "", IFERROR(INDEX('Intro &amp; Setup'!$N$23:$N$32, MATCH($L927, 'Intro &amp; Setup'!$B$23:$B$32, 0)), ""))</f>
        <v/>
      </c>
      <c r="Q927" s="63" t="str">
        <f>IF($H927="", "", SUM($H$11:$H927))</f>
        <v/>
      </c>
      <c r="R927" s="28" t="str">
        <f>IF($L927="", "", SUMIF($L$11:$L927, $L927, $H$11:$H927))</f>
        <v/>
      </c>
      <c r="S927" s="27" t="str">
        <f>IF('Intro &amp; Setup'!$BM$13='Intro &amp; Setup'!$BM$12, $R927, $Q927)</f>
        <v/>
      </c>
      <c r="T927" s="28" t="str">
        <f t="shared" si="126"/>
        <v/>
      </c>
      <c r="U927" s="8" t="str">
        <f t="shared" si="127"/>
        <v/>
      </c>
      <c r="V927" s="28" t="str">
        <f>IF($T927="", "", $T927-SUM($V$11:$V926))</f>
        <v/>
      </c>
      <c r="W927" s="28" t="str">
        <f>IF($U927="", "", $U927-SUM($W$11:$W926))</f>
        <v/>
      </c>
      <c r="X927" s="28" t="str">
        <f t="shared" si="128"/>
        <v/>
      </c>
      <c r="Y927" s="34" t="str">
        <f t="shared" si="133"/>
        <v/>
      </c>
      <c r="Z927" s="35" t="str">
        <f t="shared" si="134"/>
        <v/>
      </c>
      <c r="AA927" s="36" t="str">
        <f t="shared" si="129"/>
        <v/>
      </c>
      <c r="AC927" s="41" t="str">
        <f>IF($B927="", "", IF(OR($B927&lt;'Intro &amp; Setup'!$BM$3, $B927&gt;'Intro &amp; Setup'!$BM$5), "X", ""))</f>
        <v/>
      </c>
      <c r="AE927" s="41" t="str">
        <f t="shared" si="130"/>
        <v/>
      </c>
      <c r="AG927" s="41" t="str">
        <f>IF($F927="", "", IF(COUNTIF('Intro &amp; Setup'!$T$17:$T$26, $F927)=0, "X", ""))</f>
        <v/>
      </c>
      <c r="AI927" s="41" t="str">
        <f t="shared" si="131"/>
        <v/>
      </c>
    </row>
    <row r="928" spans="1:35" x14ac:dyDescent="0.25">
      <c r="A928" s="21"/>
      <c r="B928" s="238"/>
      <c r="C928" s="239"/>
      <c r="D928" s="239"/>
      <c r="E928" s="239"/>
      <c r="F928" s="240"/>
      <c r="G928" s="239"/>
      <c r="H928" s="241"/>
      <c r="I928" s="21"/>
      <c r="L928" s="68" t="str">
        <f t="shared" si="132"/>
        <v/>
      </c>
      <c r="N928" s="71" t="str">
        <f>IF($L928="", "", IFERROR(INDEX('Intro &amp; Setup'!$J$23:$J$32, MATCH($L928, 'Intro &amp; Setup'!$B$23:$B$32, 0)), ""))</f>
        <v/>
      </c>
      <c r="O928" s="71" t="str">
        <f>IF($L928="", "", IFERROR(INDEX('Intro &amp; Setup'!$N$23:$N$32, MATCH($L928, 'Intro &amp; Setup'!$B$23:$B$32, 0)), ""))</f>
        <v/>
      </c>
      <c r="Q928" s="63" t="str">
        <f>IF($H928="", "", SUM($H$11:$H928))</f>
        <v/>
      </c>
      <c r="R928" s="28" t="str">
        <f>IF($L928="", "", SUMIF($L$11:$L928, $L928, $H$11:$H928))</f>
        <v/>
      </c>
      <c r="S928" s="27" t="str">
        <f>IF('Intro &amp; Setup'!$BM$13='Intro &amp; Setup'!$BM$12, $R928, $Q928)</f>
        <v/>
      </c>
      <c r="T928" s="28" t="str">
        <f t="shared" si="126"/>
        <v/>
      </c>
      <c r="U928" s="8" t="str">
        <f t="shared" si="127"/>
        <v/>
      </c>
      <c r="V928" s="28" t="str">
        <f>IF($T928="", "", $T928-SUM($V$11:$V927))</f>
        <v/>
      </c>
      <c r="W928" s="28" t="str">
        <f>IF($U928="", "", $U928-SUM($W$11:$W927))</f>
        <v/>
      </c>
      <c r="X928" s="28" t="str">
        <f t="shared" si="128"/>
        <v/>
      </c>
      <c r="Y928" s="34" t="str">
        <f t="shared" si="133"/>
        <v/>
      </c>
      <c r="Z928" s="35" t="str">
        <f t="shared" si="134"/>
        <v/>
      </c>
      <c r="AA928" s="36" t="str">
        <f t="shared" si="129"/>
        <v/>
      </c>
      <c r="AC928" s="41" t="str">
        <f>IF($B928="", "", IF(OR($B928&lt;'Intro &amp; Setup'!$BM$3, $B928&gt;'Intro &amp; Setup'!$BM$5), "X", ""))</f>
        <v/>
      </c>
      <c r="AE928" s="41" t="str">
        <f t="shared" si="130"/>
        <v/>
      </c>
      <c r="AG928" s="41" t="str">
        <f>IF($F928="", "", IF(COUNTIF('Intro &amp; Setup'!$T$17:$T$26, $F928)=0, "X", ""))</f>
        <v/>
      </c>
      <c r="AI928" s="41" t="str">
        <f t="shared" si="131"/>
        <v/>
      </c>
    </row>
    <row r="929" spans="1:35" x14ac:dyDescent="0.25">
      <c r="A929" s="21"/>
      <c r="B929" s="238"/>
      <c r="C929" s="239"/>
      <c r="D929" s="239"/>
      <c r="E929" s="239"/>
      <c r="F929" s="240"/>
      <c r="G929" s="239"/>
      <c r="H929" s="241"/>
      <c r="I929" s="21"/>
      <c r="L929" s="68" t="str">
        <f t="shared" si="132"/>
        <v/>
      </c>
      <c r="N929" s="71" t="str">
        <f>IF($L929="", "", IFERROR(INDEX('Intro &amp; Setup'!$J$23:$J$32, MATCH($L929, 'Intro &amp; Setup'!$B$23:$B$32, 0)), ""))</f>
        <v/>
      </c>
      <c r="O929" s="71" t="str">
        <f>IF($L929="", "", IFERROR(INDEX('Intro &amp; Setup'!$N$23:$N$32, MATCH($L929, 'Intro &amp; Setup'!$B$23:$B$32, 0)), ""))</f>
        <v/>
      </c>
      <c r="Q929" s="63" t="str">
        <f>IF($H929="", "", SUM($H$11:$H929))</f>
        <v/>
      </c>
      <c r="R929" s="28" t="str">
        <f>IF($L929="", "", SUMIF($L$11:$L929, $L929, $H$11:$H929))</f>
        <v/>
      </c>
      <c r="S929" s="27" t="str">
        <f>IF('Intro &amp; Setup'!$BM$13='Intro &amp; Setup'!$BM$12, $R929, $Q929)</f>
        <v/>
      </c>
      <c r="T929" s="28" t="str">
        <f t="shared" si="126"/>
        <v/>
      </c>
      <c r="U929" s="8" t="str">
        <f t="shared" si="127"/>
        <v/>
      </c>
      <c r="V929" s="28" t="str">
        <f>IF($T929="", "", $T929-SUM($V$11:$V928))</f>
        <v/>
      </c>
      <c r="W929" s="28" t="str">
        <f>IF($U929="", "", $U929-SUM($W$11:$W928))</f>
        <v/>
      </c>
      <c r="X929" s="28" t="str">
        <f t="shared" si="128"/>
        <v/>
      </c>
      <c r="Y929" s="34" t="str">
        <f t="shared" si="133"/>
        <v/>
      </c>
      <c r="Z929" s="35" t="str">
        <f t="shared" si="134"/>
        <v/>
      </c>
      <c r="AA929" s="36" t="str">
        <f t="shared" si="129"/>
        <v/>
      </c>
      <c r="AC929" s="41" t="str">
        <f>IF($B929="", "", IF(OR($B929&lt;'Intro &amp; Setup'!$BM$3, $B929&gt;'Intro &amp; Setup'!$BM$5), "X", ""))</f>
        <v/>
      </c>
      <c r="AE929" s="41" t="str">
        <f t="shared" si="130"/>
        <v/>
      </c>
      <c r="AG929" s="41" t="str">
        <f>IF($F929="", "", IF(COUNTIF('Intro &amp; Setup'!$T$17:$T$26, $F929)=0, "X", ""))</f>
        <v/>
      </c>
      <c r="AI929" s="41" t="str">
        <f t="shared" si="131"/>
        <v/>
      </c>
    </row>
    <row r="930" spans="1:35" x14ac:dyDescent="0.25">
      <c r="A930" s="21"/>
      <c r="B930" s="238"/>
      <c r="C930" s="239"/>
      <c r="D930" s="239"/>
      <c r="E930" s="239"/>
      <c r="F930" s="240"/>
      <c r="G930" s="239"/>
      <c r="H930" s="241"/>
      <c r="I930" s="21"/>
      <c r="L930" s="68" t="str">
        <f t="shared" si="132"/>
        <v/>
      </c>
      <c r="N930" s="71" t="str">
        <f>IF($L930="", "", IFERROR(INDEX('Intro &amp; Setup'!$J$23:$J$32, MATCH($L930, 'Intro &amp; Setup'!$B$23:$B$32, 0)), ""))</f>
        <v/>
      </c>
      <c r="O930" s="71" t="str">
        <f>IF($L930="", "", IFERROR(INDEX('Intro &amp; Setup'!$N$23:$N$32, MATCH($L930, 'Intro &amp; Setup'!$B$23:$B$32, 0)), ""))</f>
        <v/>
      </c>
      <c r="Q930" s="63" t="str">
        <f>IF($H930="", "", SUM($H$11:$H930))</f>
        <v/>
      </c>
      <c r="R930" s="28" t="str">
        <f>IF($L930="", "", SUMIF($L$11:$L930, $L930, $H$11:$H930))</f>
        <v/>
      </c>
      <c r="S930" s="27" t="str">
        <f>IF('Intro &amp; Setup'!$BM$13='Intro &amp; Setup'!$BM$12, $R930, $Q930)</f>
        <v/>
      </c>
      <c r="T930" s="28" t="str">
        <f t="shared" si="126"/>
        <v/>
      </c>
      <c r="U930" s="8" t="str">
        <f t="shared" si="127"/>
        <v/>
      </c>
      <c r="V930" s="28" t="str">
        <f>IF($T930="", "", $T930-SUM($V$11:$V929))</f>
        <v/>
      </c>
      <c r="W930" s="28" t="str">
        <f>IF($U930="", "", $U930-SUM($W$11:$W929))</f>
        <v/>
      </c>
      <c r="X930" s="28" t="str">
        <f t="shared" si="128"/>
        <v/>
      </c>
      <c r="Y930" s="34" t="str">
        <f t="shared" si="133"/>
        <v/>
      </c>
      <c r="Z930" s="35" t="str">
        <f t="shared" si="134"/>
        <v/>
      </c>
      <c r="AA930" s="36" t="str">
        <f t="shared" si="129"/>
        <v/>
      </c>
      <c r="AC930" s="41" t="str">
        <f>IF($B930="", "", IF(OR($B930&lt;'Intro &amp; Setup'!$BM$3, $B930&gt;'Intro &amp; Setup'!$BM$5), "X", ""))</f>
        <v/>
      </c>
      <c r="AE930" s="41" t="str">
        <f t="shared" si="130"/>
        <v/>
      </c>
      <c r="AG930" s="41" t="str">
        <f>IF($F930="", "", IF(COUNTIF('Intro &amp; Setup'!$T$17:$T$26, $F930)=0, "X", ""))</f>
        <v/>
      </c>
      <c r="AI930" s="41" t="str">
        <f t="shared" si="131"/>
        <v/>
      </c>
    </row>
    <row r="931" spans="1:35" x14ac:dyDescent="0.25">
      <c r="A931" s="21"/>
      <c r="B931" s="238"/>
      <c r="C931" s="239"/>
      <c r="D931" s="239"/>
      <c r="E931" s="239"/>
      <c r="F931" s="240"/>
      <c r="G931" s="239"/>
      <c r="H931" s="241"/>
      <c r="I931" s="21"/>
      <c r="L931" s="68" t="str">
        <f t="shared" si="132"/>
        <v/>
      </c>
      <c r="N931" s="71" t="str">
        <f>IF($L931="", "", IFERROR(INDEX('Intro &amp; Setup'!$J$23:$J$32, MATCH($L931, 'Intro &amp; Setup'!$B$23:$B$32, 0)), ""))</f>
        <v/>
      </c>
      <c r="O931" s="71" t="str">
        <f>IF($L931="", "", IFERROR(INDEX('Intro &amp; Setup'!$N$23:$N$32, MATCH($L931, 'Intro &amp; Setup'!$B$23:$B$32, 0)), ""))</f>
        <v/>
      </c>
      <c r="Q931" s="63" t="str">
        <f>IF($H931="", "", SUM($H$11:$H931))</f>
        <v/>
      </c>
      <c r="R931" s="28" t="str">
        <f>IF($L931="", "", SUMIF($L$11:$L931, $L931, $H$11:$H931))</f>
        <v/>
      </c>
      <c r="S931" s="27" t="str">
        <f>IF('Intro &amp; Setup'!$BM$13='Intro &amp; Setup'!$BM$12, $R931, $Q931)</f>
        <v/>
      </c>
      <c r="T931" s="28" t="str">
        <f t="shared" si="126"/>
        <v/>
      </c>
      <c r="U931" s="8" t="str">
        <f t="shared" si="127"/>
        <v/>
      </c>
      <c r="V931" s="28" t="str">
        <f>IF($T931="", "", $T931-SUM($V$11:$V930))</f>
        <v/>
      </c>
      <c r="W931" s="28" t="str">
        <f>IF($U931="", "", $U931-SUM($W$11:$W930))</f>
        <v/>
      </c>
      <c r="X931" s="28" t="str">
        <f t="shared" si="128"/>
        <v/>
      </c>
      <c r="Y931" s="34" t="str">
        <f t="shared" si="133"/>
        <v/>
      </c>
      <c r="Z931" s="35" t="str">
        <f t="shared" si="134"/>
        <v/>
      </c>
      <c r="AA931" s="36" t="str">
        <f t="shared" si="129"/>
        <v/>
      </c>
      <c r="AC931" s="41" t="str">
        <f>IF($B931="", "", IF(OR($B931&lt;'Intro &amp; Setup'!$BM$3, $B931&gt;'Intro &amp; Setup'!$BM$5), "X", ""))</f>
        <v/>
      </c>
      <c r="AE931" s="41" t="str">
        <f t="shared" si="130"/>
        <v/>
      </c>
      <c r="AG931" s="41" t="str">
        <f>IF($F931="", "", IF(COUNTIF('Intro &amp; Setup'!$T$17:$T$26, $F931)=0, "X", ""))</f>
        <v/>
      </c>
      <c r="AI931" s="41" t="str">
        <f t="shared" si="131"/>
        <v/>
      </c>
    </row>
    <row r="932" spans="1:35" x14ac:dyDescent="0.25">
      <c r="A932" s="21"/>
      <c r="B932" s="238"/>
      <c r="C932" s="239"/>
      <c r="D932" s="239"/>
      <c r="E932" s="239"/>
      <c r="F932" s="240"/>
      <c r="G932" s="239"/>
      <c r="H932" s="241"/>
      <c r="I932" s="21"/>
      <c r="L932" s="68" t="str">
        <f t="shared" si="132"/>
        <v/>
      </c>
      <c r="N932" s="71" t="str">
        <f>IF($L932="", "", IFERROR(INDEX('Intro &amp; Setup'!$J$23:$J$32, MATCH($L932, 'Intro &amp; Setup'!$B$23:$B$32, 0)), ""))</f>
        <v/>
      </c>
      <c r="O932" s="71" t="str">
        <f>IF($L932="", "", IFERROR(INDEX('Intro &amp; Setup'!$N$23:$N$32, MATCH($L932, 'Intro &amp; Setup'!$B$23:$B$32, 0)), ""))</f>
        <v/>
      </c>
      <c r="Q932" s="63" t="str">
        <f>IF($H932="", "", SUM($H$11:$H932))</f>
        <v/>
      </c>
      <c r="R932" s="28" t="str">
        <f>IF($L932="", "", SUMIF($L$11:$L932, $L932, $H$11:$H932))</f>
        <v/>
      </c>
      <c r="S932" s="27" t="str">
        <f>IF('Intro &amp; Setup'!$BM$13='Intro &amp; Setup'!$BM$12, $R932, $Q932)</f>
        <v/>
      </c>
      <c r="T932" s="28" t="str">
        <f t="shared" si="126"/>
        <v/>
      </c>
      <c r="U932" s="8" t="str">
        <f t="shared" si="127"/>
        <v/>
      </c>
      <c r="V932" s="28" t="str">
        <f>IF($T932="", "", $T932-SUM($V$11:$V931))</f>
        <v/>
      </c>
      <c r="W932" s="28" t="str">
        <f>IF($U932="", "", $U932-SUM($W$11:$W931))</f>
        <v/>
      </c>
      <c r="X932" s="28" t="str">
        <f t="shared" si="128"/>
        <v/>
      </c>
      <c r="Y932" s="34" t="str">
        <f t="shared" si="133"/>
        <v/>
      </c>
      <c r="Z932" s="35" t="str">
        <f t="shared" si="134"/>
        <v/>
      </c>
      <c r="AA932" s="36" t="str">
        <f t="shared" si="129"/>
        <v/>
      </c>
      <c r="AC932" s="41" t="str">
        <f>IF($B932="", "", IF(OR($B932&lt;'Intro &amp; Setup'!$BM$3, $B932&gt;'Intro &amp; Setup'!$BM$5), "X", ""))</f>
        <v/>
      </c>
      <c r="AE932" s="41" t="str">
        <f t="shared" si="130"/>
        <v/>
      </c>
      <c r="AG932" s="41" t="str">
        <f>IF($F932="", "", IF(COUNTIF('Intro &amp; Setup'!$T$17:$T$26, $F932)=0, "X", ""))</f>
        <v/>
      </c>
      <c r="AI932" s="41" t="str">
        <f t="shared" si="131"/>
        <v/>
      </c>
    </row>
    <row r="933" spans="1:35" x14ac:dyDescent="0.25">
      <c r="A933" s="21"/>
      <c r="B933" s="238"/>
      <c r="C933" s="239"/>
      <c r="D933" s="239"/>
      <c r="E933" s="239"/>
      <c r="F933" s="240"/>
      <c r="G933" s="239"/>
      <c r="H933" s="241"/>
      <c r="I933" s="21"/>
      <c r="L933" s="68" t="str">
        <f t="shared" si="132"/>
        <v/>
      </c>
      <c r="N933" s="71" t="str">
        <f>IF($L933="", "", IFERROR(INDEX('Intro &amp; Setup'!$J$23:$J$32, MATCH($L933, 'Intro &amp; Setup'!$B$23:$B$32, 0)), ""))</f>
        <v/>
      </c>
      <c r="O933" s="71" t="str">
        <f>IF($L933="", "", IFERROR(INDEX('Intro &amp; Setup'!$N$23:$N$32, MATCH($L933, 'Intro &amp; Setup'!$B$23:$B$32, 0)), ""))</f>
        <v/>
      </c>
      <c r="Q933" s="63" t="str">
        <f>IF($H933="", "", SUM($H$11:$H933))</f>
        <v/>
      </c>
      <c r="R933" s="28" t="str">
        <f>IF($L933="", "", SUMIF($L$11:$L933, $L933, $H$11:$H933))</f>
        <v/>
      </c>
      <c r="S933" s="27" t="str">
        <f>IF('Intro &amp; Setup'!$BM$13='Intro &amp; Setup'!$BM$12, $R933, $Q933)</f>
        <v/>
      </c>
      <c r="T933" s="28" t="str">
        <f t="shared" si="126"/>
        <v/>
      </c>
      <c r="U933" s="8" t="str">
        <f t="shared" si="127"/>
        <v/>
      </c>
      <c r="V933" s="28" t="str">
        <f>IF($T933="", "", $T933-SUM($V$11:$V932))</f>
        <v/>
      </c>
      <c r="W933" s="28" t="str">
        <f>IF($U933="", "", $U933-SUM($W$11:$W932))</f>
        <v/>
      </c>
      <c r="X933" s="28" t="str">
        <f t="shared" si="128"/>
        <v/>
      </c>
      <c r="Y933" s="34" t="str">
        <f t="shared" si="133"/>
        <v/>
      </c>
      <c r="Z933" s="35" t="str">
        <f t="shared" si="134"/>
        <v/>
      </c>
      <c r="AA933" s="36" t="str">
        <f t="shared" si="129"/>
        <v/>
      </c>
      <c r="AC933" s="41" t="str">
        <f>IF($B933="", "", IF(OR($B933&lt;'Intro &amp; Setup'!$BM$3, $B933&gt;'Intro &amp; Setup'!$BM$5), "X", ""))</f>
        <v/>
      </c>
      <c r="AE933" s="41" t="str">
        <f t="shared" si="130"/>
        <v/>
      </c>
      <c r="AG933" s="41" t="str">
        <f>IF($F933="", "", IF(COUNTIF('Intro &amp; Setup'!$T$17:$T$26, $F933)=0, "X", ""))</f>
        <v/>
      </c>
      <c r="AI933" s="41" t="str">
        <f t="shared" si="131"/>
        <v/>
      </c>
    </row>
    <row r="934" spans="1:35" x14ac:dyDescent="0.25">
      <c r="A934" s="21"/>
      <c r="B934" s="238"/>
      <c r="C934" s="239"/>
      <c r="D934" s="239"/>
      <c r="E934" s="239"/>
      <c r="F934" s="240"/>
      <c r="G934" s="239"/>
      <c r="H934" s="241"/>
      <c r="I934" s="21"/>
      <c r="L934" s="68" t="str">
        <f t="shared" si="132"/>
        <v/>
      </c>
      <c r="N934" s="71" t="str">
        <f>IF($L934="", "", IFERROR(INDEX('Intro &amp; Setup'!$J$23:$J$32, MATCH($L934, 'Intro &amp; Setup'!$B$23:$B$32, 0)), ""))</f>
        <v/>
      </c>
      <c r="O934" s="71" t="str">
        <f>IF($L934="", "", IFERROR(INDEX('Intro &amp; Setup'!$N$23:$N$32, MATCH($L934, 'Intro &amp; Setup'!$B$23:$B$32, 0)), ""))</f>
        <v/>
      </c>
      <c r="Q934" s="63" t="str">
        <f>IF($H934="", "", SUM($H$11:$H934))</f>
        <v/>
      </c>
      <c r="R934" s="28" t="str">
        <f>IF($L934="", "", SUMIF($L$11:$L934, $L934, $H$11:$H934))</f>
        <v/>
      </c>
      <c r="S934" s="27" t="str">
        <f>IF('Intro &amp; Setup'!$BM$13='Intro &amp; Setup'!$BM$12, $R934, $Q934)</f>
        <v/>
      </c>
      <c r="T934" s="28" t="str">
        <f t="shared" si="126"/>
        <v/>
      </c>
      <c r="U934" s="8" t="str">
        <f t="shared" si="127"/>
        <v/>
      </c>
      <c r="V934" s="28" t="str">
        <f>IF($T934="", "", $T934-SUM($V$11:$V933))</f>
        <v/>
      </c>
      <c r="W934" s="28" t="str">
        <f>IF($U934="", "", $U934-SUM($W$11:$W933))</f>
        <v/>
      </c>
      <c r="X934" s="28" t="str">
        <f t="shared" si="128"/>
        <v/>
      </c>
      <c r="Y934" s="34" t="str">
        <f t="shared" si="133"/>
        <v/>
      </c>
      <c r="Z934" s="35" t="str">
        <f t="shared" si="134"/>
        <v/>
      </c>
      <c r="AA934" s="36" t="str">
        <f t="shared" si="129"/>
        <v/>
      </c>
      <c r="AC934" s="41" t="str">
        <f>IF($B934="", "", IF(OR($B934&lt;'Intro &amp; Setup'!$BM$3, $B934&gt;'Intro &amp; Setup'!$BM$5), "X", ""))</f>
        <v/>
      </c>
      <c r="AE934" s="41" t="str">
        <f t="shared" si="130"/>
        <v/>
      </c>
      <c r="AG934" s="41" t="str">
        <f>IF($F934="", "", IF(COUNTIF('Intro &amp; Setup'!$T$17:$T$26, $F934)=0, "X", ""))</f>
        <v/>
      </c>
      <c r="AI934" s="41" t="str">
        <f t="shared" si="131"/>
        <v/>
      </c>
    </row>
    <row r="935" spans="1:35" x14ac:dyDescent="0.25">
      <c r="A935" s="21"/>
      <c r="B935" s="238"/>
      <c r="C935" s="239"/>
      <c r="D935" s="239"/>
      <c r="E935" s="239"/>
      <c r="F935" s="240"/>
      <c r="G935" s="239"/>
      <c r="H935" s="241"/>
      <c r="I935" s="21"/>
      <c r="L935" s="68" t="str">
        <f t="shared" si="132"/>
        <v/>
      </c>
      <c r="N935" s="71" t="str">
        <f>IF($L935="", "", IFERROR(INDEX('Intro &amp; Setup'!$J$23:$J$32, MATCH($L935, 'Intro &amp; Setup'!$B$23:$B$32, 0)), ""))</f>
        <v/>
      </c>
      <c r="O935" s="71" t="str">
        <f>IF($L935="", "", IFERROR(INDEX('Intro &amp; Setup'!$N$23:$N$32, MATCH($L935, 'Intro &amp; Setup'!$B$23:$B$32, 0)), ""))</f>
        <v/>
      </c>
      <c r="Q935" s="63" t="str">
        <f>IF($H935="", "", SUM($H$11:$H935))</f>
        <v/>
      </c>
      <c r="R935" s="28" t="str">
        <f>IF($L935="", "", SUMIF($L$11:$L935, $L935, $H$11:$H935))</f>
        <v/>
      </c>
      <c r="S935" s="27" t="str">
        <f>IF('Intro &amp; Setup'!$BM$13='Intro &amp; Setup'!$BM$12, $R935, $Q935)</f>
        <v/>
      </c>
      <c r="T935" s="28" t="str">
        <f t="shared" si="126"/>
        <v/>
      </c>
      <c r="U935" s="8" t="str">
        <f t="shared" si="127"/>
        <v/>
      </c>
      <c r="V935" s="28" t="str">
        <f>IF($T935="", "", $T935-SUM($V$11:$V934))</f>
        <v/>
      </c>
      <c r="W935" s="28" t="str">
        <f>IF($U935="", "", $U935-SUM($W$11:$W934))</f>
        <v/>
      </c>
      <c r="X935" s="28" t="str">
        <f t="shared" si="128"/>
        <v/>
      </c>
      <c r="Y935" s="34" t="str">
        <f t="shared" si="133"/>
        <v/>
      </c>
      <c r="Z935" s="35" t="str">
        <f t="shared" si="134"/>
        <v/>
      </c>
      <c r="AA935" s="36" t="str">
        <f t="shared" si="129"/>
        <v/>
      </c>
      <c r="AC935" s="41" t="str">
        <f>IF($B935="", "", IF(OR($B935&lt;'Intro &amp; Setup'!$BM$3, $B935&gt;'Intro &amp; Setup'!$BM$5), "X", ""))</f>
        <v/>
      </c>
      <c r="AE935" s="41" t="str">
        <f t="shared" si="130"/>
        <v/>
      </c>
      <c r="AG935" s="41" t="str">
        <f>IF($F935="", "", IF(COUNTIF('Intro &amp; Setup'!$T$17:$T$26, $F935)=0, "X", ""))</f>
        <v/>
      </c>
      <c r="AI935" s="41" t="str">
        <f t="shared" si="131"/>
        <v/>
      </c>
    </row>
    <row r="936" spans="1:35" x14ac:dyDescent="0.25">
      <c r="A936" s="21"/>
      <c r="B936" s="238"/>
      <c r="C936" s="239"/>
      <c r="D936" s="239"/>
      <c r="E936" s="239"/>
      <c r="F936" s="240"/>
      <c r="G936" s="239"/>
      <c r="H936" s="241"/>
      <c r="I936" s="21"/>
      <c r="L936" s="68" t="str">
        <f t="shared" si="132"/>
        <v/>
      </c>
      <c r="N936" s="71" t="str">
        <f>IF($L936="", "", IFERROR(INDEX('Intro &amp; Setup'!$J$23:$J$32, MATCH($L936, 'Intro &amp; Setup'!$B$23:$B$32, 0)), ""))</f>
        <v/>
      </c>
      <c r="O936" s="71" t="str">
        <f>IF($L936="", "", IFERROR(INDEX('Intro &amp; Setup'!$N$23:$N$32, MATCH($L936, 'Intro &amp; Setup'!$B$23:$B$32, 0)), ""))</f>
        <v/>
      </c>
      <c r="Q936" s="63" t="str">
        <f>IF($H936="", "", SUM($H$11:$H936))</f>
        <v/>
      </c>
      <c r="R936" s="28" t="str">
        <f>IF($L936="", "", SUMIF($L$11:$L936, $L936, $H$11:$H936))</f>
        <v/>
      </c>
      <c r="S936" s="27" t="str">
        <f>IF('Intro &amp; Setup'!$BM$13='Intro &amp; Setup'!$BM$12, $R936, $Q936)</f>
        <v/>
      </c>
      <c r="T936" s="28" t="str">
        <f t="shared" si="126"/>
        <v/>
      </c>
      <c r="U936" s="8" t="str">
        <f t="shared" si="127"/>
        <v/>
      </c>
      <c r="V936" s="28" t="str">
        <f>IF($T936="", "", $T936-SUM($V$11:$V935))</f>
        <v/>
      </c>
      <c r="W936" s="28" t="str">
        <f>IF($U936="", "", $U936-SUM($W$11:$W935))</f>
        <v/>
      </c>
      <c r="X936" s="28" t="str">
        <f t="shared" si="128"/>
        <v/>
      </c>
      <c r="Y936" s="34" t="str">
        <f t="shared" si="133"/>
        <v/>
      </c>
      <c r="Z936" s="35" t="str">
        <f t="shared" si="134"/>
        <v/>
      </c>
      <c r="AA936" s="36" t="str">
        <f t="shared" si="129"/>
        <v/>
      </c>
      <c r="AC936" s="41" t="str">
        <f>IF($B936="", "", IF(OR($B936&lt;'Intro &amp; Setup'!$BM$3, $B936&gt;'Intro &amp; Setup'!$BM$5), "X", ""))</f>
        <v/>
      </c>
      <c r="AE936" s="41" t="str">
        <f t="shared" si="130"/>
        <v/>
      </c>
      <c r="AG936" s="41" t="str">
        <f>IF($F936="", "", IF(COUNTIF('Intro &amp; Setup'!$T$17:$T$26, $F936)=0, "X", ""))</f>
        <v/>
      </c>
      <c r="AI936" s="41" t="str">
        <f t="shared" si="131"/>
        <v/>
      </c>
    </row>
    <row r="937" spans="1:35" x14ac:dyDescent="0.25">
      <c r="A937" s="21"/>
      <c r="B937" s="238"/>
      <c r="C937" s="239"/>
      <c r="D937" s="239"/>
      <c r="E937" s="239"/>
      <c r="F937" s="240"/>
      <c r="G937" s="239"/>
      <c r="H937" s="241"/>
      <c r="I937" s="21"/>
      <c r="L937" s="68" t="str">
        <f t="shared" si="132"/>
        <v/>
      </c>
      <c r="N937" s="71" t="str">
        <f>IF($L937="", "", IFERROR(INDEX('Intro &amp; Setup'!$J$23:$J$32, MATCH($L937, 'Intro &amp; Setup'!$B$23:$B$32, 0)), ""))</f>
        <v/>
      </c>
      <c r="O937" s="71" t="str">
        <f>IF($L937="", "", IFERROR(INDEX('Intro &amp; Setup'!$N$23:$N$32, MATCH($L937, 'Intro &amp; Setup'!$B$23:$B$32, 0)), ""))</f>
        <v/>
      </c>
      <c r="Q937" s="63" t="str">
        <f>IF($H937="", "", SUM($H$11:$H937))</f>
        <v/>
      </c>
      <c r="R937" s="28" t="str">
        <f>IF($L937="", "", SUMIF($L$11:$L937, $L937, $H$11:$H937))</f>
        <v/>
      </c>
      <c r="S937" s="27" t="str">
        <f>IF('Intro &amp; Setup'!$BM$13='Intro &amp; Setup'!$BM$12, $R937, $Q937)</f>
        <v/>
      </c>
      <c r="T937" s="28" t="str">
        <f t="shared" si="126"/>
        <v/>
      </c>
      <c r="U937" s="8" t="str">
        <f t="shared" si="127"/>
        <v/>
      </c>
      <c r="V937" s="28" t="str">
        <f>IF($T937="", "", $T937-SUM($V$11:$V936))</f>
        <v/>
      </c>
      <c r="W937" s="28" t="str">
        <f>IF($U937="", "", $U937-SUM($W$11:$W936))</f>
        <v/>
      </c>
      <c r="X937" s="28" t="str">
        <f t="shared" si="128"/>
        <v/>
      </c>
      <c r="Y937" s="34" t="str">
        <f t="shared" si="133"/>
        <v/>
      </c>
      <c r="Z937" s="35" t="str">
        <f t="shared" si="134"/>
        <v/>
      </c>
      <c r="AA937" s="36" t="str">
        <f t="shared" si="129"/>
        <v/>
      </c>
      <c r="AC937" s="41" t="str">
        <f>IF($B937="", "", IF(OR($B937&lt;'Intro &amp; Setup'!$BM$3, $B937&gt;'Intro &amp; Setup'!$BM$5), "X", ""))</f>
        <v/>
      </c>
      <c r="AE937" s="41" t="str">
        <f t="shared" si="130"/>
        <v/>
      </c>
      <c r="AG937" s="41" t="str">
        <f>IF($F937="", "", IF(COUNTIF('Intro &amp; Setup'!$T$17:$T$26, $F937)=0, "X", ""))</f>
        <v/>
      </c>
      <c r="AI937" s="41" t="str">
        <f t="shared" si="131"/>
        <v/>
      </c>
    </row>
    <row r="938" spans="1:35" x14ac:dyDescent="0.25">
      <c r="A938" s="21"/>
      <c r="B938" s="238"/>
      <c r="C938" s="239"/>
      <c r="D938" s="239"/>
      <c r="E938" s="239"/>
      <c r="F938" s="240"/>
      <c r="G938" s="239"/>
      <c r="H938" s="241"/>
      <c r="I938" s="21"/>
      <c r="L938" s="68" t="str">
        <f t="shared" si="132"/>
        <v/>
      </c>
      <c r="N938" s="71" t="str">
        <f>IF($L938="", "", IFERROR(INDEX('Intro &amp; Setup'!$J$23:$J$32, MATCH($L938, 'Intro &amp; Setup'!$B$23:$B$32, 0)), ""))</f>
        <v/>
      </c>
      <c r="O938" s="71" t="str">
        <f>IF($L938="", "", IFERROR(INDEX('Intro &amp; Setup'!$N$23:$N$32, MATCH($L938, 'Intro &amp; Setup'!$B$23:$B$32, 0)), ""))</f>
        <v/>
      </c>
      <c r="Q938" s="63" t="str">
        <f>IF($H938="", "", SUM($H$11:$H938))</f>
        <v/>
      </c>
      <c r="R938" s="28" t="str">
        <f>IF($L938="", "", SUMIF($L$11:$L938, $L938, $H$11:$H938))</f>
        <v/>
      </c>
      <c r="S938" s="27" t="str">
        <f>IF('Intro &amp; Setup'!$BM$13='Intro &amp; Setup'!$BM$12, $R938, $Q938)</f>
        <v/>
      </c>
      <c r="T938" s="28" t="str">
        <f t="shared" si="126"/>
        <v/>
      </c>
      <c r="U938" s="8" t="str">
        <f t="shared" si="127"/>
        <v/>
      </c>
      <c r="V938" s="28" t="str">
        <f>IF($T938="", "", $T938-SUM($V$11:$V937))</f>
        <v/>
      </c>
      <c r="W938" s="28" t="str">
        <f>IF($U938="", "", $U938-SUM($W$11:$W937))</f>
        <v/>
      </c>
      <c r="X938" s="28" t="str">
        <f t="shared" si="128"/>
        <v/>
      </c>
      <c r="Y938" s="34" t="str">
        <f t="shared" si="133"/>
        <v/>
      </c>
      <c r="Z938" s="35" t="str">
        <f t="shared" si="134"/>
        <v/>
      </c>
      <c r="AA938" s="36" t="str">
        <f t="shared" si="129"/>
        <v/>
      </c>
      <c r="AC938" s="41" t="str">
        <f>IF($B938="", "", IF(OR($B938&lt;'Intro &amp; Setup'!$BM$3, $B938&gt;'Intro &amp; Setup'!$BM$5), "X", ""))</f>
        <v/>
      </c>
      <c r="AE938" s="41" t="str">
        <f t="shared" si="130"/>
        <v/>
      </c>
      <c r="AG938" s="41" t="str">
        <f>IF($F938="", "", IF(COUNTIF('Intro &amp; Setup'!$T$17:$T$26, $F938)=0, "X", ""))</f>
        <v/>
      </c>
      <c r="AI938" s="41" t="str">
        <f t="shared" si="131"/>
        <v/>
      </c>
    </row>
    <row r="939" spans="1:35" x14ac:dyDescent="0.25">
      <c r="A939" s="21"/>
      <c r="B939" s="238"/>
      <c r="C939" s="239"/>
      <c r="D939" s="239"/>
      <c r="E939" s="239"/>
      <c r="F939" s="240"/>
      <c r="G939" s="239"/>
      <c r="H939" s="241"/>
      <c r="I939" s="21"/>
      <c r="L939" s="68" t="str">
        <f t="shared" si="132"/>
        <v/>
      </c>
      <c r="N939" s="71" t="str">
        <f>IF($L939="", "", IFERROR(INDEX('Intro &amp; Setup'!$J$23:$J$32, MATCH($L939, 'Intro &amp; Setup'!$B$23:$B$32, 0)), ""))</f>
        <v/>
      </c>
      <c r="O939" s="71" t="str">
        <f>IF($L939="", "", IFERROR(INDEX('Intro &amp; Setup'!$N$23:$N$32, MATCH($L939, 'Intro &amp; Setup'!$B$23:$B$32, 0)), ""))</f>
        <v/>
      </c>
      <c r="Q939" s="63" t="str">
        <f>IF($H939="", "", SUM($H$11:$H939))</f>
        <v/>
      </c>
      <c r="R939" s="28" t="str">
        <f>IF($L939="", "", SUMIF($L$11:$L939, $L939, $H$11:$H939))</f>
        <v/>
      </c>
      <c r="S939" s="27" t="str">
        <f>IF('Intro &amp; Setup'!$BM$13='Intro &amp; Setup'!$BM$12, $R939, $Q939)</f>
        <v/>
      </c>
      <c r="T939" s="28" t="str">
        <f t="shared" si="126"/>
        <v/>
      </c>
      <c r="U939" s="8" t="str">
        <f t="shared" si="127"/>
        <v/>
      </c>
      <c r="V939" s="28" t="str">
        <f>IF($T939="", "", $T939-SUM($V$11:$V938))</f>
        <v/>
      </c>
      <c r="W939" s="28" t="str">
        <f>IF($U939="", "", $U939-SUM($W$11:$W938))</f>
        <v/>
      </c>
      <c r="X939" s="28" t="str">
        <f t="shared" si="128"/>
        <v/>
      </c>
      <c r="Y939" s="34" t="str">
        <f t="shared" si="133"/>
        <v/>
      </c>
      <c r="Z939" s="35" t="str">
        <f t="shared" si="134"/>
        <v/>
      </c>
      <c r="AA939" s="36" t="str">
        <f t="shared" si="129"/>
        <v/>
      </c>
      <c r="AC939" s="41" t="str">
        <f>IF($B939="", "", IF(OR($B939&lt;'Intro &amp; Setup'!$BM$3, $B939&gt;'Intro &amp; Setup'!$BM$5), "X", ""))</f>
        <v/>
      </c>
      <c r="AE939" s="41" t="str">
        <f t="shared" si="130"/>
        <v/>
      </c>
      <c r="AG939" s="41" t="str">
        <f>IF($F939="", "", IF(COUNTIF('Intro &amp; Setup'!$T$17:$T$26, $F939)=0, "X", ""))</f>
        <v/>
      </c>
      <c r="AI939" s="41" t="str">
        <f t="shared" si="131"/>
        <v/>
      </c>
    </row>
    <row r="940" spans="1:35" x14ac:dyDescent="0.25">
      <c r="A940" s="21"/>
      <c r="B940" s="238"/>
      <c r="C940" s="239"/>
      <c r="D940" s="239"/>
      <c r="E940" s="239"/>
      <c r="F940" s="240"/>
      <c r="G940" s="239"/>
      <c r="H940" s="241"/>
      <c r="I940" s="21"/>
      <c r="L940" s="68" t="str">
        <f t="shared" si="132"/>
        <v/>
      </c>
      <c r="N940" s="71" t="str">
        <f>IF($L940="", "", IFERROR(INDEX('Intro &amp; Setup'!$J$23:$J$32, MATCH($L940, 'Intro &amp; Setup'!$B$23:$B$32, 0)), ""))</f>
        <v/>
      </c>
      <c r="O940" s="71" t="str">
        <f>IF($L940="", "", IFERROR(INDEX('Intro &amp; Setup'!$N$23:$N$32, MATCH($L940, 'Intro &amp; Setup'!$B$23:$B$32, 0)), ""))</f>
        <v/>
      </c>
      <c r="Q940" s="63" t="str">
        <f>IF($H940="", "", SUM($H$11:$H940))</f>
        <v/>
      </c>
      <c r="R940" s="28" t="str">
        <f>IF($L940="", "", SUMIF($L$11:$L940, $L940, $H$11:$H940))</f>
        <v/>
      </c>
      <c r="S940" s="27" t="str">
        <f>IF('Intro &amp; Setup'!$BM$13='Intro &amp; Setup'!$BM$12, $R940, $Q940)</f>
        <v/>
      </c>
      <c r="T940" s="28" t="str">
        <f t="shared" si="126"/>
        <v/>
      </c>
      <c r="U940" s="8" t="str">
        <f t="shared" si="127"/>
        <v/>
      </c>
      <c r="V940" s="28" t="str">
        <f>IF($T940="", "", $T940-SUM($V$11:$V939))</f>
        <v/>
      </c>
      <c r="W940" s="28" t="str">
        <f>IF($U940="", "", $U940-SUM($W$11:$W939))</f>
        <v/>
      </c>
      <c r="X940" s="28" t="str">
        <f t="shared" si="128"/>
        <v/>
      </c>
      <c r="Y940" s="34" t="str">
        <f t="shared" si="133"/>
        <v/>
      </c>
      <c r="Z940" s="35" t="str">
        <f t="shared" si="134"/>
        <v/>
      </c>
      <c r="AA940" s="36" t="str">
        <f t="shared" si="129"/>
        <v/>
      </c>
      <c r="AC940" s="41" t="str">
        <f>IF($B940="", "", IF(OR($B940&lt;'Intro &amp; Setup'!$BM$3, $B940&gt;'Intro &amp; Setup'!$BM$5), "X", ""))</f>
        <v/>
      </c>
      <c r="AE940" s="41" t="str">
        <f t="shared" si="130"/>
        <v/>
      </c>
      <c r="AG940" s="41" t="str">
        <f>IF($F940="", "", IF(COUNTIF('Intro &amp; Setup'!$T$17:$T$26, $F940)=0, "X", ""))</f>
        <v/>
      </c>
      <c r="AI940" s="41" t="str">
        <f t="shared" si="131"/>
        <v/>
      </c>
    </row>
    <row r="941" spans="1:35" x14ac:dyDescent="0.25">
      <c r="A941" s="21"/>
      <c r="B941" s="238"/>
      <c r="C941" s="239"/>
      <c r="D941" s="239"/>
      <c r="E941" s="239"/>
      <c r="F941" s="240"/>
      <c r="G941" s="239"/>
      <c r="H941" s="241"/>
      <c r="I941" s="21"/>
      <c r="L941" s="68" t="str">
        <f t="shared" si="132"/>
        <v/>
      </c>
      <c r="N941" s="71" t="str">
        <f>IF($L941="", "", IFERROR(INDEX('Intro &amp; Setup'!$J$23:$J$32, MATCH($L941, 'Intro &amp; Setup'!$B$23:$B$32, 0)), ""))</f>
        <v/>
      </c>
      <c r="O941" s="71" t="str">
        <f>IF($L941="", "", IFERROR(INDEX('Intro &amp; Setup'!$N$23:$N$32, MATCH($L941, 'Intro &amp; Setup'!$B$23:$B$32, 0)), ""))</f>
        <v/>
      </c>
      <c r="Q941" s="63" t="str">
        <f>IF($H941="", "", SUM($H$11:$H941))</f>
        <v/>
      </c>
      <c r="R941" s="28" t="str">
        <f>IF($L941="", "", SUMIF($L$11:$L941, $L941, $H$11:$H941))</f>
        <v/>
      </c>
      <c r="S941" s="27" t="str">
        <f>IF('Intro &amp; Setup'!$BM$13='Intro &amp; Setup'!$BM$12, $R941, $Q941)</f>
        <v/>
      </c>
      <c r="T941" s="28" t="str">
        <f t="shared" si="126"/>
        <v/>
      </c>
      <c r="U941" s="8" t="str">
        <f t="shared" si="127"/>
        <v/>
      </c>
      <c r="V941" s="28" t="str">
        <f>IF($T941="", "", $T941-SUM($V$11:$V940))</f>
        <v/>
      </c>
      <c r="W941" s="28" t="str">
        <f>IF($U941="", "", $U941-SUM($W$11:$W940))</f>
        <v/>
      </c>
      <c r="X941" s="28" t="str">
        <f t="shared" si="128"/>
        <v/>
      </c>
      <c r="Y941" s="34" t="str">
        <f t="shared" si="133"/>
        <v/>
      </c>
      <c r="Z941" s="35" t="str">
        <f t="shared" si="134"/>
        <v/>
      </c>
      <c r="AA941" s="36" t="str">
        <f t="shared" si="129"/>
        <v/>
      </c>
      <c r="AC941" s="41" t="str">
        <f>IF($B941="", "", IF(OR($B941&lt;'Intro &amp; Setup'!$BM$3, $B941&gt;'Intro &amp; Setup'!$BM$5), "X", ""))</f>
        <v/>
      </c>
      <c r="AE941" s="41" t="str">
        <f t="shared" si="130"/>
        <v/>
      </c>
      <c r="AG941" s="41" t="str">
        <f>IF($F941="", "", IF(COUNTIF('Intro &amp; Setup'!$T$17:$T$26, $F941)=0, "X", ""))</f>
        <v/>
      </c>
      <c r="AI941" s="41" t="str">
        <f t="shared" si="131"/>
        <v/>
      </c>
    </row>
    <row r="942" spans="1:35" x14ac:dyDescent="0.25">
      <c r="A942" s="21"/>
      <c r="B942" s="238"/>
      <c r="C942" s="239"/>
      <c r="D942" s="239"/>
      <c r="E942" s="239"/>
      <c r="F942" s="240"/>
      <c r="G942" s="239"/>
      <c r="H942" s="241"/>
      <c r="I942" s="21"/>
      <c r="L942" s="68" t="str">
        <f t="shared" si="132"/>
        <v/>
      </c>
      <c r="N942" s="71" t="str">
        <f>IF($L942="", "", IFERROR(INDEX('Intro &amp; Setup'!$J$23:$J$32, MATCH($L942, 'Intro &amp; Setup'!$B$23:$B$32, 0)), ""))</f>
        <v/>
      </c>
      <c r="O942" s="71" t="str">
        <f>IF($L942="", "", IFERROR(INDEX('Intro &amp; Setup'!$N$23:$N$32, MATCH($L942, 'Intro &amp; Setup'!$B$23:$B$32, 0)), ""))</f>
        <v/>
      </c>
      <c r="Q942" s="63" t="str">
        <f>IF($H942="", "", SUM($H$11:$H942))</f>
        <v/>
      </c>
      <c r="R942" s="28" t="str">
        <f>IF($L942="", "", SUMIF($L$11:$L942, $L942, $H$11:$H942))</f>
        <v/>
      </c>
      <c r="S942" s="27" t="str">
        <f>IF('Intro &amp; Setup'!$BM$13='Intro &amp; Setup'!$BM$12, $R942, $Q942)</f>
        <v/>
      </c>
      <c r="T942" s="28" t="str">
        <f t="shared" si="126"/>
        <v/>
      </c>
      <c r="U942" s="8" t="str">
        <f t="shared" si="127"/>
        <v/>
      </c>
      <c r="V942" s="28" t="str">
        <f>IF($T942="", "", $T942-SUM($V$11:$V941))</f>
        <v/>
      </c>
      <c r="W942" s="28" t="str">
        <f>IF($U942="", "", $U942-SUM($W$11:$W941))</f>
        <v/>
      </c>
      <c r="X942" s="28" t="str">
        <f t="shared" si="128"/>
        <v/>
      </c>
      <c r="Y942" s="34" t="str">
        <f t="shared" si="133"/>
        <v/>
      </c>
      <c r="Z942" s="35" t="str">
        <f t="shared" si="134"/>
        <v/>
      </c>
      <c r="AA942" s="36" t="str">
        <f t="shared" si="129"/>
        <v/>
      </c>
      <c r="AC942" s="41" t="str">
        <f>IF($B942="", "", IF(OR($B942&lt;'Intro &amp; Setup'!$BM$3, $B942&gt;'Intro &amp; Setup'!$BM$5), "X", ""))</f>
        <v/>
      </c>
      <c r="AE942" s="41" t="str">
        <f t="shared" si="130"/>
        <v/>
      </c>
      <c r="AG942" s="41" t="str">
        <f>IF($F942="", "", IF(COUNTIF('Intro &amp; Setup'!$T$17:$T$26, $F942)=0, "X", ""))</f>
        <v/>
      </c>
      <c r="AI942" s="41" t="str">
        <f t="shared" si="131"/>
        <v/>
      </c>
    </row>
    <row r="943" spans="1:35" x14ac:dyDescent="0.25">
      <c r="A943" s="21"/>
      <c r="B943" s="238"/>
      <c r="C943" s="239"/>
      <c r="D943" s="239"/>
      <c r="E943" s="239"/>
      <c r="F943" s="240"/>
      <c r="G943" s="239"/>
      <c r="H943" s="241"/>
      <c r="I943" s="21"/>
      <c r="L943" s="68" t="str">
        <f t="shared" si="132"/>
        <v/>
      </c>
      <c r="N943" s="71" t="str">
        <f>IF($L943="", "", IFERROR(INDEX('Intro &amp; Setup'!$J$23:$J$32, MATCH($L943, 'Intro &amp; Setup'!$B$23:$B$32, 0)), ""))</f>
        <v/>
      </c>
      <c r="O943" s="71" t="str">
        <f>IF($L943="", "", IFERROR(INDEX('Intro &amp; Setup'!$N$23:$N$32, MATCH($L943, 'Intro &amp; Setup'!$B$23:$B$32, 0)), ""))</f>
        <v/>
      </c>
      <c r="Q943" s="63" t="str">
        <f>IF($H943="", "", SUM($H$11:$H943))</f>
        <v/>
      </c>
      <c r="R943" s="28" t="str">
        <f>IF($L943="", "", SUMIF($L$11:$L943, $L943, $H$11:$H943))</f>
        <v/>
      </c>
      <c r="S943" s="27" t="str">
        <f>IF('Intro &amp; Setup'!$BM$13='Intro &amp; Setup'!$BM$12, $R943, $Q943)</f>
        <v/>
      </c>
      <c r="T943" s="28" t="str">
        <f t="shared" si="126"/>
        <v/>
      </c>
      <c r="U943" s="8" t="str">
        <f t="shared" si="127"/>
        <v/>
      </c>
      <c r="V943" s="28" t="str">
        <f>IF($T943="", "", $T943-SUM($V$11:$V942))</f>
        <v/>
      </c>
      <c r="W943" s="28" t="str">
        <f>IF($U943="", "", $U943-SUM($W$11:$W942))</f>
        <v/>
      </c>
      <c r="X943" s="28" t="str">
        <f t="shared" si="128"/>
        <v/>
      </c>
      <c r="Y943" s="34" t="str">
        <f t="shared" si="133"/>
        <v/>
      </c>
      <c r="Z943" s="35" t="str">
        <f t="shared" si="134"/>
        <v/>
      </c>
      <c r="AA943" s="36" t="str">
        <f t="shared" si="129"/>
        <v/>
      </c>
      <c r="AC943" s="41" t="str">
        <f>IF($B943="", "", IF(OR($B943&lt;'Intro &amp; Setup'!$BM$3, $B943&gt;'Intro &amp; Setup'!$BM$5), "X", ""))</f>
        <v/>
      </c>
      <c r="AE943" s="41" t="str">
        <f t="shared" si="130"/>
        <v/>
      </c>
      <c r="AG943" s="41" t="str">
        <f>IF($F943="", "", IF(COUNTIF('Intro &amp; Setup'!$T$17:$T$26, $F943)=0, "X", ""))</f>
        <v/>
      </c>
      <c r="AI943" s="41" t="str">
        <f t="shared" si="131"/>
        <v/>
      </c>
    </row>
    <row r="944" spans="1:35" x14ac:dyDescent="0.25">
      <c r="A944" s="21"/>
      <c r="B944" s="238"/>
      <c r="C944" s="239"/>
      <c r="D944" s="239"/>
      <c r="E944" s="239"/>
      <c r="F944" s="240"/>
      <c r="G944" s="239"/>
      <c r="H944" s="241"/>
      <c r="I944" s="21"/>
      <c r="L944" s="68" t="str">
        <f t="shared" si="132"/>
        <v/>
      </c>
      <c r="N944" s="71" t="str">
        <f>IF($L944="", "", IFERROR(INDEX('Intro &amp; Setup'!$J$23:$J$32, MATCH($L944, 'Intro &amp; Setup'!$B$23:$B$32, 0)), ""))</f>
        <v/>
      </c>
      <c r="O944" s="71" t="str">
        <f>IF($L944="", "", IFERROR(INDEX('Intro &amp; Setup'!$N$23:$N$32, MATCH($L944, 'Intro &amp; Setup'!$B$23:$B$32, 0)), ""))</f>
        <v/>
      </c>
      <c r="Q944" s="63" t="str">
        <f>IF($H944="", "", SUM($H$11:$H944))</f>
        <v/>
      </c>
      <c r="R944" s="28" t="str">
        <f>IF($L944="", "", SUMIF($L$11:$L944, $L944, $H$11:$H944))</f>
        <v/>
      </c>
      <c r="S944" s="27" t="str">
        <f>IF('Intro &amp; Setup'!$BM$13='Intro &amp; Setup'!$BM$12, $R944, $Q944)</f>
        <v/>
      </c>
      <c r="T944" s="28" t="str">
        <f t="shared" si="126"/>
        <v/>
      </c>
      <c r="U944" s="8" t="str">
        <f t="shared" si="127"/>
        <v/>
      </c>
      <c r="V944" s="28" t="str">
        <f>IF($T944="", "", $T944-SUM($V$11:$V943))</f>
        <v/>
      </c>
      <c r="W944" s="28" t="str">
        <f>IF($U944="", "", $U944-SUM($W$11:$W943))</f>
        <v/>
      </c>
      <c r="X944" s="28" t="str">
        <f t="shared" si="128"/>
        <v/>
      </c>
      <c r="Y944" s="34" t="str">
        <f t="shared" si="133"/>
        <v/>
      </c>
      <c r="Z944" s="35" t="str">
        <f t="shared" si="134"/>
        <v/>
      </c>
      <c r="AA944" s="36" t="str">
        <f t="shared" si="129"/>
        <v/>
      </c>
      <c r="AC944" s="41" t="str">
        <f>IF($B944="", "", IF(OR($B944&lt;'Intro &amp; Setup'!$BM$3, $B944&gt;'Intro &amp; Setup'!$BM$5), "X", ""))</f>
        <v/>
      </c>
      <c r="AE944" s="41" t="str">
        <f t="shared" si="130"/>
        <v/>
      </c>
      <c r="AG944" s="41" t="str">
        <f>IF($F944="", "", IF(COUNTIF('Intro &amp; Setup'!$T$17:$T$26, $F944)=0, "X", ""))</f>
        <v/>
      </c>
      <c r="AI944" s="41" t="str">
        <f t="shared" si="131"/>
        <v/>
      </c>
    </row>
    <row r="945" spans="1:35" x14ac:dyDescent="0.25">
      <c r="A945" s="21"/>
      <c r="B945" s="238"/>
      <c r="C945" s="239"/>
      <c r="D945" s="239"/>
      <c r="E945" s="239"/>
      <c r="F945" s="240"/>
      <c r="G945" s="239"/>
      <c r="H945" s="241"/>
      <c r="I945" s="21"/>
      <c r="L945" s="68" t="str">
        <f t="shared" si="132"/>
        <v/>
      </c>
      <c r="N945" s="71" t="str">
        <f>IF($L945="", "", IFERROR(INDEX('Intro &amp; Setup'!$J$23:$J$32, MATCH($L945, 'Intro &amp; Setup'!$B$23:$B$32, 0)), ""))</f>
        <v/>
      </c>
      <c r="O945" s="71" t="str">
        <f>IF($L945="", "", IFERROR(INDEX('Intro &amp; Setup'!$N$23:$N$32, MATCH($L945, 'Intro &amp; Setup'!$B$23:$B$32, 0)), ""))</f>
        <v/>
      </c>
      <c r="Q945" s="63" t="str">
        <f>IF($H945="", "", SUM($H$11:$H945))</f>
        <v/>
      </c>
      <c r="R945" s="28" t="str">
        <f>IF($L945="", "", SUMIF($L$11:$L945, $L945, $H$11:$H945))</f>
        <v/>
      </c>
      <c r="S945" s="27" t="str">
        <f>IF('Intro &amp; Setup'!$BM$13='Intro &amp; Setup'!$BM$12, $R945, $Q945)</f>
        <v/>
      </c>
      <c r="T945" s="28" t="str">
        <f t="shared" si="126"/>
        <v/>
      </c>
      <c r="U945" s="8" t="str">
        <f t="shared" si="127"/>
        <v/>
      </c>
      <c r="V945" s="28" t="str">
        <f>IF($T945="", "", $T945-SUM($V$11:$V944))</f>
        <v/>
      </c>
      <c r="W945" s="28" t="str">
        <f>IF($U945="", "", $U945-SUM($W$11:$W944))</f>
        <v/>
      </c>
      <c r="X945" s="28" t="str">
        <f t="shared" si="128"/>
        <v/>
      </c>
      <c r="Y945" s="34" t="str">
        <f t="shared" si="133"/>
        <v/>
      </c>
      <c r="Z945" s="35" t="str">
        <f t="shared" si="134"/>
        <v/>
      </c>
      <c r="AA945" s="36" t="str">
        <f t="shared" si="129"/>
        <v/>
      </c>
      <c r="AC945" s="41" t="str">
        <f>IF($B945="", "", IF(OR($B945&lt;'Intro &amp; Setup'!$BM$3, $B945&gt;'Intro &amp; Setup'!$BM$5), "X", ""))</f>
        <v/>
      </c>
      <c r="AE945" s="41" t="str">
        <f t="shared" si="130"/>
        <v/>
      </c>
      <c r="AG945" s="41" t="str">
        <f>IF($F945="", "", IF(COUNTIF('Intro &amp; Setup'!$T$17:$T$26, $F945)=0, "X", ""))</f>
        <v/>
      </c>
      <c r="AI945" s="41" t="str">
        <f t="shared" si="131"/>
        <v/>
      </c>
    </row>
    <row r="946" spans="1:35" x14ac:dyDescent="0.25">
      <c r="A946" s="21"/>
      <c r="B946" s="238"/>
      <c r="C946" s="239"/>
      <c r="D946" s="239"/>
      <c r="E946" s="239"/>
      <c r="F946" s="240"/>
      <c r="G946" s="239"/>
      <c r="H946" s="241"/>
      <c r="I946" s="21"/>
      <c r="L946" s="68" t="str">
        <f t="shared" si="132"/>
        <v/>
      </c>
      <c r="N946" s="71" t="str">
        <f>IF($L946="", "", IFERROR(INDEX('Intro &amp; Setup'!$J$23:$J$32, MATCH($L946, 'Intro &amp; Setup'!$B$23:$B$32, 0)), ""))</f>
        <v/>
      </c>
      <c r="O946" s="71" t="str">
        <f>IF($L946="", "", IFERROR(INDEX('Intro &amp; Setup'!$N$23:$N$32, MATCH($L946, 'Intro &amp; Setup'!$B$23:$B$32, 0)), ""))</f>
        <v/>
      </c>
      <c r="Q946" s="63" t="str">
        <f>IF($H946="", "", SUM($H$11:$H946))</f>
        <v/>
      </c>
      <c r="R946" s="28" t="str">
        <f>IF($L946="", "", SUMIF($L$11:$L946, $L946, $H$11:$H946))</f>
        <v/>
      </c>
      <c r="S946" s="27" t="str">
        <f>IF('Intro &amp; Setup'!$BM$13='Intro &amp; Setup'!$BM$12, $R946, $Q946)</f>
        <v/>
      </c>
      <c r="T946" s="28" t="str">
        <f t="shared" si="126"/>
        <v/>
      </c>
      <c r="U946" s="8" t="str">
        <f t="shared" si="127"/>
        <v/>
      </c>
      <c r="V946" s="28" t="str">
        <f>IF($T946="", "", $T946-SUM($V$11:$V945))</f>
        <v/>
      </c>
      <c r="W946" s="28" t="str">
        <f>IF($U946="", "", $U946-SUM($W$11:$W945))</f>
        <v/>
      </c>
      <c r="X946" s="28" t="str">
        <f t="shared" si="128"/>
        <v/>
      </c>
      <c r="Y946" s="34" t="str">
        <f t="shared" si="133"/>
        <v/>
      </c>
      <c r="Z946" s="35" t="str">
        <f t="shared" si="134"/>
        <v/>
      </c>
      <c r="AA946" s="36" t="str">
        <f t="shared" si="129"/>
        <v/>
      </c>
      <c r="AC946" s="41" t="str">
        <f>IF($B946="", "", IF(OR($B946&lt;'Intro &amp; Setup'!$BM$3, $B946&gt;'Intro &amp; Setup'!$BM$5), "X", ""))</f>
        <v/>
      </c>
      <c r="AE946" s="41" t="str">
        <f t="shared" si="130"/>
        <v/>
      </c>
      <c r="AG946" s="41" t="str">
        <f>IF($F946="", "", IF(COUNTIF('Intro &amp; Setup'!$T$17:$T$26, $F946)=0, "X", ""))</f>
        <v/>
      </c>
      <c r="AI946" s="41" t="str">
        <f t="shared" si="131"/>
        <v/>
      </c>
    </row>
    <row r="947" spans="1:35" x14ac:dyDescent="0.25">
      <c r="A947" s="21"/>
      <c r="B947" s="238"/>
      <c r="C947" s="239"/>
      <c r="D947" s="239"/>
      <c r="E947" s="239"/>
      <c r="F947" s="240"/>
      <c r="G947" s="239"/>
      <c r="H947" s="241"/>
      <c r="I947" s="21"/>
      <c r="L947" s="68" t="str">
        <f t="shared" si="132"/>
        <v/>
      </c>
      <c r="N947" s="71" t="str">
        <f>IF($L947="", "", IFERROR(INDEX('Intro &amp; Setup'!$J$23:$J$32, MATCH($L947, 'Intro &amp; Setup'!$B$23:$B$32, 0)), ""))</f>
        <v/>
      </c>
      <c r="O947" s="71" t="str">
        <f>IF($L947="", "", IFERROR(INDEX('Intro &amp; Setup'!$N$23:$N$32, MATCH($L947, 'Intro &amp; Setup'!$B$23:$B$32, 0)), ""))</f>
        <v/>
      </c>
      <c r="Q947" s="63" t="str">
        <f>IF($H947="", "", SUM($H$11:$H947))</f>
        <v/>
      </c>
      <c r="R947" s="28" t="str">
        <f>IF($L947="", "", SUMIF($L$11:$L947, $L947, $H$11:$H947))</f>
        <v/>
      </c>
      <c r="S947" s="27" t="str">
        <f>IF('Intro &amp; Setup'!$BM$13='Intro &amp; Setup'!$BM$12, $R947, $Q947)</f>
        <v/>
      </c>
      <c r="T947" s="28" t="str">
        <f t="shared" si="126"/>
        <v/>
      </c>
      <c r="U947" s="8" t="str">
        <f t="shared" si="127"/>
        <v/>
      </c>
      <c r="V947" s="28" t="str">
        <f>IF($T947="", "", $T947-SUM($V$11:$V946))</f>
        <v/>
      </c>
      <c r="W947" s="28" t="str">
        <f>IF($U947="", "", $U947-SUM($W$11:$W946))</f>
        <v/>
      </c>
      <c r="X947" s="28" t="str">
        <f t="shared" si="128"/>
        <v/>
      </c>
      <c r="Y947" s="34" t="str">
        <f t="shared" si="133"/>
        <v/>
      </c>
      <c r="Z947" s="35" t="str">
        <f t="shared" si="134"/>
        <v/>
      </c>
      <c r="AA947" s="36" t="str">
        <f t="shared" si="129"/>
        <v/>
      </c>
      <c r="AC947" s="41" t="str">
        <f>IF($B947="", "", IF(OR($B947&lt;'Intro &amp; Setup'!$BM$3, $B947&gt;'Intro &amp; Setup'!$BM$5), "X", ""))</f>
        <v/>
      </c>
      <c r="AE947" s="41" t="str">
        <f t="shared" si="130"/>
        <v/>
      </c>
      <c r="AG947" s="41" t="str">
        <f>IF($F947="", "", IF(COUNTIF('Intro &amp; Setup'!$T$17:$T$26, $F947)=0, "X", ""))</f>
        <v/>
      </c>
      <c r="AI947" s="41" t="str">
        <f t="shared" si="131"/>
        <v/>
      </c>
    </row>
    <row r="948" spans="1:35" x14ac:dyDescent="0.25">
      <c r="A948" s="21"/>
      <c r="B948" s="238"/>
      <c r="C948" s="239"/>
      <c r="D948" s="239"/>
      <c r="E948" s="239"/>
      <c r="F948" s="240"/>
      <c r="G948" s="239"/>
      <c r="H948" s="241"/>
      <c r="I948" s="21"/>
      <c r="L948" s="68" t="str">
        <f t="shared" si="132"/>
        <v/>
      </c>
      <c r="N948" s="71" t="str">
        <f>IF($L948="", "", IFERROR(INDEX('Intro &amp; Setup'!$J$23:$J$32, MATCH($L948, 'Intro &amp; Setup'!$B$23:$B$32, 0)), ""))</f>
        <v/>
      </c>
      <c r="O948" s="71" t="str">
        <f>IF($L948="", "", IFERROR(INDEX('Intro &amp; Setup'!$N$23:$N$32, MATCH($L948, 'Intro &amp; Setup'!$B$23:$B$32, 0)), ""))</f>
        <v/>
      </c>
      <c r="Q948" s="63" t="str">
        <f>IF($H948="", "", SUM($H$11:$H948))</f>
        <v/>
      </c>
      <c r="R948" s="28" t="str">
        <f>IF($L948="", "", SUMIF($L$11:$L948, $L948, $H$11:$H948))</f>
        <v/>
      </c>
      <c r="S948" s="27" t="str">
        <f>IF('Intro &amp; Setup'!$BM$13='Intro &amp; Setup'!$BM$12, $R948, $Q948)</f>
        <v/>
      </c>
      <c r="T948" s="28" t="str">
        <f t="shared" si="126"/>
        <v/>
      </c>
      <c r="U948" s="8" t="str">
        <f t="shared" si="127"/>
        <v/>
      </c>
      <c r="V948" s="28" t="str">
        <f>IF($T948="", "", $T948-SUM($V$11:$V947))</f>
        <v/>
      </c>
      <c r="W948" s="28" t="str">
        <f>IF($U948="", "", $U948-SUM($W$11:$W947))</f>
        <v/>
      </c>
      <c r="X948" s="28" t="str">
        <f t="shared" si="128"/>
        <v/>
      </c>
      <c r="Y948" s="34" t="str">
        <f t="shared" si="133"/>
        <v/>
      </c>
      <c r="Z948" s="35" t="str">
        <f t="shared" si="134"/>
        <v/>
      </c>
      <c r="AA948" s="36" t="str">
        <f t="shared" si="129"/>
        <v/>
      </c>
      <c r="AC948" s="41" t="str">
        <f>IF($B948="", "", IF(OR($B948&lt;'Intro &amp; Setup'!$BM$3, $B948&gt;'Intro &amp; Setup'!$BM$5), "X", ""))</f>
        <v/>
      </c>
      <c r="AE948" s="41" t="str">
        <f t="shared" si="130"/>
        <v/>
      </c>
      <c r="AG948" s="41" t="str">
        <f>IF($F948="", "", IF(COUNTIF('Intro &amp; Setup'!$T$17:$T$26, $F948)=0, "X", ""))</f>
        <v/>
      </c>
      <c r="AI948" s="41" t="str">
        <f t="shared" si="131"/>
        <v/>
      </c>
    </row>
    <row r="949" spans="1:35" x14ac:dyDescent="0.25">
      <c r="A949" s="21"/>
      <c r="B949" s="238"/>
      <c r="C949" s="239"/>
      <c r="D949" s="239"/>
      <c r="E949" s="239"/>
      <c r="F949" s="240"/>
      <c r="G949" s="239"/>
      <c r="H949" s="241"/>
      <c r="I949" s="21"/>
      <c r="L949" s="68" t="str">
        <f t="shared" si="132"/>
        <v/>
      </c>
      <c r="N949" s="71" t="str">
        <f>IF($L949="", "", IFERROR(INDEX('Intro &amp; Setup'!$J$23:$J$32, MATCH($L949, 'Intro &amp; Setup'!$B$23:$B$32, 0)), ""))</f>
        <v/>
      </c>
      <c r="O949" s="71" t="str">
        <f>IF($L949="", "", IFERROR(INDEX('Intro &amp; Setup'!$N$23:$N$32, MATCH($L949, 'Intro &amp; Setup'!$B$23:$B$32, 0)), ""))</f>
        <v/>
      </c>
      <c r="Q949" s="63" t="str">
        <f>IF($H949="", "", SUM($H$11:$H949))</f>
        <v/>
      </c>
      <c r="R949" s="28" t="str">
        <f>IF($L949="", "", SUMIF($L$11:$L949, $L949, $H$11:$H949))</f>
        <v/>
      </c>
      <c r="S949" s="27" t="str">
        <f>IF('Intro &amp; Setup'!$BM$13='Intro &amp; Setup'!$BM$12, $R949, $Q949)</f>
        <v/>
      </c>
      <c r="T949" s="28" t="str">
        <f t="shared" si="126"/>
        <v/>
      </c>
      <c r="U949" s="8" t="str">
        <f t="shared" si="127"/>
        <v/>
      </c>
      <c r="V949" s="28" t="str">
        <f>IF($T949="", "", $T949-SUM($V$11:$V948))</f>
        <v/>
      </c>
      <c r="W949" s="28" t="str">
        <f>IF($U949="", "", $U949-SUM($W$11:$W948))</f>
        <v/>
      </c>
      <c r="X949" s="28" t="str">
        <f t="shared" si="128"/>
        <v/>
      </c>
      <c r="Y949" s="34" t="str">
        <f t="shared" si="133"/>
        <v/>
      </c>
      <c r="Z949" s="35" t="str">
        <f t="shared" si="134"/>
        <v/>
      </c>
      <c r="AA949" s="36" t="str">
        <f t="shared" si="129"/>
        <v/>
      </c>
      <c r="AC949" s="41" t="str">
        <f>IF($B949="", "", IF(OR($B949&lt;'Intro &amp; Setup'!$BM$3, $B949&gt;'Intro &amp; Setup'!$BM$5), "X", ""))</f>
        <v/>
      </c>
      <c r="AE949" s="41" t="str">
        <f t="shared" si="130"/>
        <v/>
      </c>
      <c r="AG949" s="41" t="str">
        <f>IF($F949="", "", IF(COUNTIF('Intro &amp; Setup'!$T$17:$T$26, $F949)=0, "X", ""))</f>
        <v/>
      </c>
      <c r="AI949" s="41" t="str">
        <f t="shared" si="131"/>
        <v/>
      </c>
    </row>
    <row r="950" spans="1:35" x14ac:dyDescent="0.25">
      <c r="A950" s="21"/>
      <c r="B950" s="238"/>
      <c r="C950" s="239"/>
      <c r="D950" s="239"/>
      <c r="E950" s="239"/>
      <c r="F950" s="240"/>
      <c r="G950" s="239"/>
      <c r="H950" s="241"/>
      <c r="I950" s="21"/>
      <c r="L950" s="68" t="str">
        <f t="shared" si="132"/>
        <v/>
      </c>
      <c r="N950" s="71" t="str">
        <f>IF($L950="", "", IFERROR(INDEX('Intro &amp; Setup'!$J$23:$J$32, MATCH($L950, 'Intro &amp; Setup'!$B$23:$B$32, 0)), ""))</f>
        <v/>
      </c>
      <c r="O950" s="71" t="str">
        <f>IF($L950="", "", IFERROR(INDEX('Intro &amp; Setup'!$N$23:$N$32, MATCH($L950, 'Intro &amp; Setup'!$B$23:$B$32, 0)), ""))</f>
        <v/>
      </c>
      <c r="Q950" s="63" t="str">
        <f>IF($H950="", "", SUM($H$11:$H950))</f>
        <v/>
      </c>
      <c r="R950" s="28" t="str">
        <f>IF($L950="", "", SUMIF($L$11:$L950, $L950, $H$11:$H950))</f>
        <v/>
      </c>
      <c r="S950" s="27" t="str">
        <f>IF('Intro &amp; Setup'!$BM$13='Intro &amp; Setup'!$BM$12, $R950, $Q950)</f>
        <v/>
      </c>
      <c r="T950" s="28" t="str">
        <f t="shared" si="126"/>
        <v/>
      </c>
      <c r="U950" s="8" t="str">
        <f t="shared" si="127"/>
        <v/>
      </c>
      <c r="V950" s="28" t="str">
        <f>IF($T950="", "", $T950-SUM($V$11:$V949))</f>
        <v/>
      </c>
      <c r="W950" s="28" t="str">
        <f>IF($U950="", "", $U950-SUM($W$11:$W949))</f>
        <v/>
      </c>
      <c r="X950" s="28" t="str">
        <f t="shared" si="128"/>
        <v/>
      </c>
      <c r="Y950" s="34" t="str">
        <f t="shared" si="133"/>
        <v/>
      </c>
      <c r="Z950" s="35" t="str">
        <f t="shared" si="134"/>
        <v/>
      </c>
      <c r="AA950" s="36" t="str">
        <f t="shared" si="129"/>
        <v/>
      </c>
      <c r="AC950" s="41" t="str">
        <f>IF($B950="", "", IF(OR($B950&lt;'Intro &amp; Setup'!$BM$3, $B950&gt;'Intro &amp; Setup'!$BM$5), "X", ""))</f>
        <v/>
      </c>
      <c r="AE950" s="41" t="str">
        <f t="shared" si="130"/>
        <v/>
      </c>
      <c r="AG950" s="41" t="str">
        <f>IF($F950="", "", IF(COUNTIF('Intro &amp; Setup'!$T$17:$T$26, $F950)=0, "X", ""))</f>
        <v/>
      </c>
      <c r="AI950" s="41" t="str">
        <f t="shared" si="131"/>
        <v/>
      </c>
    </row>
    <row r="951" spans="1:35" x14ac:dyDescent="0.25">
      <c r="A951" s="21"/>
      <c r="B951" s="238"/>
      <c r="C951" s="239"/>
      <c r="D951" s="239"/>
      <c r="E951" s="239"/>
      <c r="F951" s="240"/>
      <c r="G951" s="239"/>
      <c r="H951" s="241"/>
      <c r="I951" s="21"/>
      <c r="L951" s="68" t="str">
        <f t="shared" si="132"/>
        <v/>
      </c>
      <c r="N951" s="71" t="str">
        <f>IF($L951="", "", IFERROR(INDEX('Intro &amp; Setup'!$J$23:$J$32, MATCH($L951, 'Intro &amp; Setup'!$B$23:$B$32, 0)), ""))</f>
        <v/>
      </c>
      <c r="O951" s="71" t="str">
        <f>IF($L951="", "", IFERROR(INDEX('Intro &amp; Setup'!$N$23:$N$32, MATCH($L951, 'Intro &amp; Setup'!$B$23:$B$32, 0)), ""))</f>
        <v/>
      </c>
      <c r="Q951" s="63" t="str">
        <f>IF($H951="", "", SUM($H$11:$H951))</f>
        <v/>
      </c>
      <c r="R951" s="28" t="str">
        <f>IF($L951="", "", SUMIF($L$11:$L951, $L951, $H$11:$H951))</f>
        <v/>
      </c>
      <c r="S951" s="27" t="str">
        <f>IF('Intro &amp; Setup'!$BM$13='Intro &amp; Setup'!$BM$12, $R951, $Q951)</f>
        <v/>
      </c>
      <c r="T951" s="28" t="str">
        <f t="shared" si="126"/>
        <v/>
      </c>
      <c r="U951" s="8" t="str">
        <f t="shared" si="127"/>
        <v/>
      </c>
      <c r="V951" s="28" t="str">
        <f>IF($T951="", "", $T951-SUM($V$11:$V950))</f>
        <v/>
      </c>
      <c r="W951" s="28" t="str">
        <f>IF($U951="", "", $U951-SUM($W$11:$W950))</f>
        <v/>
      </c>
      <c r="X951" s="28" t="str">
        <f t="shared" si="128"/>
        <v/>
      </c>
      <c r="Y951" s="34" t="str">
        <f t="shared" si="133"/>
        <v/>
      </c>
      <c r="Z951" s="35" t="str">
        <f t="shared" si="134"/>
        <v/>
      </c>
      <c r="AA951" s="36" t="str">
        <f t="shared" si="129"/>
        <v/>
      </c>
      <c r="AC951" s="41" t="str">
        <f>IF($B951="", "", IF(OR($B951&lt;'Intro &amp; Setup'!$BM$3, $B951&gt;'Intro &amp; Setup'!$BM$5), "X", ""))</f>
        <v/>
      </c>
      <c r="AE951" s="41" t="str">
        <f t="shared" si="130"/>
        <v/>
      </c>
      <c r="AG951" s="41" t="str">
        <f>IF($F951="", "", IF(COUNTIF('Intro &amp; Setup'!$T$17:$T$26, $F951)=0, "X", ""))</f>
        <v/>
      </c>
      <c r="AI951" s="41" t="str">
        <f t="shared" si="131"/>
        <v/>
      </c>
    </row>
    <row r="952" spans="1:35" x14ac:dyDescent="0.25">
      <c r="A952" s="21"/>
      <c r="B952" s="238"/>
      <c r="C952" s="239"/>
      <c r="D952" s="239"/>
      <c r="E952" s="239"/>
      <c r="F952" s="240"/>
      <c r="G952" s="239"/>
      <c r="H952" s="241"/>
      <c r="I952" s="21"/>
      <c r="L952" s="68" t="str">
        <f t="shared" si="132"/>
        <v/>
      </c>
      <c r="N952" s="71" t="str">
        <f>IF($L952="", "", IFERROR(INDEX('Intro &amp; Setup'!$J$23:$J$32, MATCH($L952, 'Intro &amp; Setup'!$B$23:$B$32, 0)), ""))</f>
        <v/>
      </c>
      <c r="O952" s="71" t="str">
        <f>IF($L952="", "", IFERROR(INDEX('Intro &amp; Setup'!$N$23:$N$32, MATCH($L952, 'Intro &amp; Setup'!$B$23:$B$32, 0)), ""))</f>
        <v/>
      </c>
      <c r="Q952" s="63" t="str">
        <f>IF($H952="", "", SUM($H$11:$H952))</f>
        <v/>
      </c>
      <c r="R952" s="28" t="str">
        <f>IF($L952="", "", SUMIF($L$11:$L952, $L952, $H$11:$H952))</f>
        <v/>
      </c>
      <c r="S952" s="27" t="str">
        <f>IF('Intro &amp; Setup'!$BM$13='Intro &amp; Setup'!$BM$12, $R952, $Q952)</f>
        <v/>
      </c>
      <c r="T952" s="28" t="str">
        <f t="shared" si="126"/>
        <v/>
      </c>
      <c r="U952" s="8" t="str">
        <f t="shared" si="127"/>
        <v/>
      </c>
      <c r="V952" s="28" t="str">
        <f>IF($T952="", "", $T952-SUM($V$11:$V951))</f>
        <v/>
      </c>
      <c r="W952" s="28" t="str">
        <f>IF($U952="", "", $U952-SUM($W$11:$W951))</f>
        <v/>
      </c>
      <c r="X952" s="28" t="str">
        <f t="shared" si="128"/>
        <v/>
      </c>
      <c r="Y952" s="34" t="str">
        <f t="shared" si="133"/>
        <v/>
      </c>
      <c r="Z952" s="35" t="str">
        <f t="shared" si="134"/>
        <v/>
      </c>
      <c r="AA952" s="36" t="str">
        <f t="shared" si="129"/>
        <v/>
      </c>
      <c r="AC952" s="41" t="str">
        <f>IF($B952="", "", IF(OR($B952&lt;'Intro &amp; Setup'!$BM$3, $B952&gt;'Intro &amp; Setup'!$BM$5), "X", ""))</f>
        <v/>
      </c>
      <c r="AE952" s="41" t="str">
        <f t="shared" si="130"/>
        <v/>
      </c>
      <c r="AG952" s="41" t="str">
        <f>IF($F952="", "", IF(COUNTIF('Intro &amp; Setup'!$T$17:$T$26, $F952)=0, "X", ""))</f>
        <v/>
      </c>
      <c r="AI952" s="41" t="str">
        <f t="shared" si="131"/>
        <v/>
      </c>
    </row>
    <row r="953" spans="1:35" x14ac:dyDescent="0.25">
      <c r="A953" s="21"/>
      <c r="B953" s="238"/>
      <c r="C953" s="239"/>
      <c r="D953" s="239"/>
      <c r="E953" s="239"/>
      <c r="F953" s="240"/>
      <c r="G953" s="239"/>
      <c r="H953" s="241"/>
      <c r="I953" s="21"/>
      <c r="L953" s="68" t="str">
        <f t="shared" si="132"/>
        <v/>
      </c>
      <c r="N953" s="71" t="str">
        <f>IF($L953="", "", IFERROR(INDEX('Intro &amp; Setup'!$J$23:$J$32, MATCH($L953, 'Intro &amp; Setup'!$B$23:$B$32, 0)), ""))</f>
        <v/>
      </c>
      <c r="O953" s="71" t="str">
        <f>IF($L953="", "", IFERROR(INDEX('Intro &amp; Setup'!$N$23:$N$32, MATCH($L953, 'Intro &amp; Setup'!$B$23:$B$32, 0)), ""))</f>
        <v/>
      </c>
      <c r="Q953" s="63" t="str">
        <f>IF($H953="", "", SUM($H$11:$H953))</f>
        <v/>
      </c>
      <c r="R953" s="28" t="str">
        <f>IF($L953="", "", SUMIF($L$11:$L953, $L953, $H$11:$H953))</f>
        <v/>
      </c>
      <c r="S953" s="27" t="str">
        <f>IF('Intro &amp; Setup'!$BM$13='Intro &amp; Setup'!$BM$12, $R953, $Q953)</f>
        <v/>
      </c>
      <c r="T953" s="28" t="str">
        <f t="shared" si="126"/>
        <v/>
      </c>
      <c r="U953" s="8" t="str">
        <f t="shared" si="127"/>
        <v/>
      </c>
      <c r="V953" s="28" t="str">
        <f>IF($T953="", "", $T953-SUM($V$11:$V952))</f>
        <v/>
      </c>
      <c r="W953" s="28" t="str">
        <f>IF($U953="", "", $U953-SUM($W$11:$W952))</f>
        <v/>
      </c>
      <c r="X953" s="28" t="str">
        <f t="shared" si="128"/>
        <v/>
      </c>
      <c r="Y953" s="34" t="str">
        <f t="shared" si="133"/>
        <v/>
      </c>
      <c r="Z953" s="35" t="str">
        <f t="shared" si="134"/>
        <v/>
      </c>
      <c r="AA953" s="36" t="str">
        <f t="shared" si="129"/>
        <v/>
      </c>
      <c r="AC953" s="41" t="str">
        <f>IF($B953="", "", IF(OR($B953&lt;'Intro &amp; Setup'!$BM$3, $B953&gt;'Intro &amp; Setup'!$BM$5), "X", ""))</f>
        <v/>
      </c>
      <c r="AE953" s="41" t="str">
        <f t="shared" si="130"/>
        <v/>
      </c>
      <c r="AG953" s="41" t="str">
        <f>IF($F953="", "", IF(COUNTIF('Intro &amp; Setup'!$T$17:$T$26, $F953)=0, "X", ""))</f>
        <v/>
      </c>
      <c r="AI953" s="41" t="str">
        <f t="shared" si="131"/>
        <v/>
      </c>
    </row>
    <row r="954" spans="1:35" x14ac:dyDescent="0.25">
      <c r="A954" s="21"/>
      <c r="B954" s="238"/>
      <c r="C954" s="239"/>
      <c r="D954" s="239"/>
      <c r="E954" s="239"/>
      <c r="F954" s="240"/>
      <c r="G954" s="239"/>
      <c r="H954" s="241"/>
      <c r="I954" s="21"/>
      <c r="L954" s="68" t="str">
        <f t="shared" si="132"/>
        <v/>
      </c>
      <c r="N954" s="71" t="str">
        <f>IF($L954="", "", IFERROR(INDEX('Intro &amp; Setup'!$J$23:$J$32, MATCH($L954, 'Intro &amp; Setup'!$B$23:$B$32, 0)), ""))</f>
        <v/>
      </c>
      <c r="O954" s="71" t="str">
        <f>IF($L954="", "", IFERROR(INDEX('Intro &amp; Setup'!$N$23:$N$32, MATCH($L954, 'Intro &amp; Setup'!$B$23:$B$32, 0)), ""))</f>
        <v/>
      </c>
      <c r="Q954" s="63" t="str">
        <f>IF($H954="", "", SUM($H$11:$H954))</f>
        <v/>
      </c>
      <c r="R954" s="28" t="str">
        <f>IF($L954="", "", SUMIF($L$11:$L954, $L954, $H$11:$H954))</f>
        <v/>
      </c>
      <c r="S954" s="27" t="str">
        <f>IF('Intro &amp; Setup'!$BM$13='Intro &amp; Setup'!$BM$12, $R954, $Q954)</f>
        <v/>
      </c>
      <c r="T954" s="28" t="str">
        <f t="shared" si="126"/>
        <v/>
      </c>
      <c r="U954" s="8" t="str">
        <f t="shared" si="127"/>
        <v/>
      </c>
      <c r="V954" s="28" t="str">
        <f>IF($T954="", "", $T954-SUM($V$11:$V953))</f>
        <v/>
      </c>
      <c r="W954" s="28" t="str">
        <f>IF($U954="", "", $U954-SUM($W$11:$W953))</f>
        <v/>
      </c>
      <c r="X954" s="28" t="str">
        <f t="shared" si="128"/>
        <v/>
      </c>
      <c r="Y954" s="34" t="str">
        <f t="shared" si="133"/>
        <v/>
      </c>
      <c r="Z954" s="35" t="str">
        <f t="shared" si="134"/>
        <v/>
      </c>
      <c r="AA954" s="36" t="str">
        <f t="shared" si="129"/>
        <v/>
      </c>
      <c r="AC954" s="41" t="str">
        <f>IF($B954="", "", IF(OR($B954&lt;'Intro &amp; Setup'!$BM$3, $B954&gt;'Intro &amp; Setup'!$BM$5), "X", ""))</f>
        <v/>
      </c>
      <c r="AE954" s="41" t="str">
        <f t="shared" si="130"/>
        <v/>
      </c>
      <c r="AG954" s="41" t="str">
        <f>IF($F954="", "", IF(COUNTIF('Intro &amp; Setup'!$T$17:$T$26, $F954)=0, "X", ""))</f>
        <v/>
      </c>
      <c r="AI954" s="41" t="str">
        <f t="shared" si="131"/>
        <v/>
      </c>
    </row>
    <row r="955" spans="1:35" x14ac:dyDescent="0.25">
      <c r="A955" s="21"/>
      <c r="B955" s="238"/>
      <c r="C955" s="239"/>
      <c r="D955" s="239"/>
      <c r="E955" s="239"/>
      <c r="F955" s="240"/>
      <c r="G955" s="239"/>
      <c r="H955" s="241"/>
      <c r="I955" s="21"/>
      <c r="L955" s="68" t="str">
        <f t="shared" si="132"/>
        <v/>
      </c>
      <c r="N955" s="71" t="str">
        <f>IF($L955="", "", IFERROR(INDEX('Intro &amp; Setup'!$J$23:$J$32, MATCH($L955, 'Intro &amp; Setup'!$B$23:$B$32, 0)), ""))</f>
        <v/>
      </c>
      <c r="O955" s="71" t="str">
        <f>IF($L955="", "", IFERROR(INDEX('Intro &amp; Setup'!$N$23:$N$32, MATCH($L955, 'Intro &amp; Setup'!$B$23:$B$32, 0)), ""))</f>
        <v/>
      </c>
      <c r="Q955" s="63" t="str">
        <f>IF($H955="", "", SUM($H$11:$H955))</f>
        <v/>
      </c>
      <c r="R955" s="28" t="str">
        <f>IF($L955="", "", SUMIF($L$11:$L955, $L955, $H$11:$H955))</f>
        <v/>
      </c>
      <c r="S955" s="27" t="str">
        <f>IF('Intro &amp; Setup'!$BM$13='Intro &amp; Setup'!$BM$12, $R955, $Q955)</f>
        <v/>
      </c>
      <c r="T955" s="28" t="str">
        <f t="shared" si="126"/>
        <v/>
      </c>
      <c r="U955" s="8" t="str">
        <f t="shared" si="127"/>
        <v/>
      </c>
      <c r="V955" s="28" t="str">
        <f>IF($T955="", "", $T955-SUM($V$11:$V954))</f>
        <v/>
      </c>
      <c r="W955" s="28" t="str">
        <f>IF($U955="", "", $U955-SUM($W$11:$W954))</f>
        <v/>
      </c>
      <c r="X955" s="28" t="str">
        <f t="shared" si="128"/>
        <v/>
      </c>
      <c r="Y955" s="34" t="str">
        <f t="shared" si="133"/>
        <v/>
      </c>
      <c r="Z955" s="35" t="str">
        <f t="shared" si="134"/>
        <v/>
      </c>
      <c r="AA955" s="36" t="str">
        <f t="shared" si="129"/>
        <v/>
      </c>
      <c r="AC955" s="41" t="str">
        <f>IF($B955="", "", IF(OR($B955&lt;'Intro &amp; Setup'!$BM$3, $B955&gt;'Intro &amp; Setup'!$BM$5), "X", ""))</f>
        <v/>
      </c>
      <c r="AE955" s="41" t="str">
        <f t="shared" si="130"/>
        <v/>
      </c>
      <c r="AG955" s="41" t="str">
        <f>IF($F955="", "", IF(COUNTIF('Intro &amp; Setup'!$T$17:$T$26, $F955)=0, "X", ""))</f>
        <v/>
      </c>
      <c r="AI955" s="41" t="str">
        <f t="shared" si="131"/>
        <v/>
      </c>
    </row>
    <row r="956" spans="1:35" x14ac:dyDescent="0.25">
      <c r="A956" s="21"/>
      <c r="B956" s="238"/>
      <c r="C956" s="239"/>
      <c r="D956" s="239"/>
      <c r="E956" s="239"/>
      <c r="F956" s="240"/>
      <c r="G956" s="239"/>
      <c r="H956" s="241"/>
      <c r="I956" s="21"/>
      <c r="L956" s="68" t="str">
        <f t="shared" si="132"/>
        <v/>
      </c>
      <c r="N956" s="71" t="str">
        <f>IF($L956="", "", IFERROR(INDEX('Intro &amp; Setup'!$J$23:$J$32, MATCH($L956, 'Intro &amp; Setup'!$B$23:$B$32, 0)), ""))</f>
        <v/>
      </c>
      <c r="O956" s="71" t="str">
        <f>IF($L956="", "", IFERROR(INDEX('Intro &amp; Setup'!$N$23:$N$32, MATCH($L956, 'Intro &amp; Setup'!$B$23:$B$32, 0)), ""))</f>
        <v/>
      </c>
      <c r="Q956" s="63" t="str">
        <f>IF($H956="", "", SUM($H$11:$H956))</f>
        <v/>
      </c>
      <c r="R956" s="28" t="str">
        <f>IF($L956="", "", SUMIF($L$11:$L956, $L956, $H$11:$H956))</f>
        <v/>
      </c>
      <c r="S956" s="27" t="str">
        <f>IF('Intro &amp; Setup'!$BM$13='Intro &amp; Setup'!$BM$12, $R956, $Q956)</f>
        <v/>
      </c>
      <c r="T956" s="28" t="str">
        <f t="shared" si="126"/>
        <v/>
      </c>
      <c r="U956" s="8" t="str">
        <f t="shared" si="127"/>
        <v/>
      </c>
      <c r="V956" s="28" t="str">
        <f>IF($T956="", "", $T956-SUM($V$11:$V955))</f>
        <v/>
      </c>
      <c r="W956" s="28" t="str">
        <f>IF($U956="", "", $U956-SUM($W$11:$W955))</f>
        <v/>
      </c>
      <c r="X956" s="28" t="str">
        <f t="shared" si="128"/>
        <v/>
      </c>
      <c r="Y956" s="34" t="str">
        <f t="shared" si="133"/>
        <v/>
      </c>
      <c r="Z956" s="35" t="str">
        <f t="shared" si="134"/>
        <v/>
      </c>
      <c r="AA956" s="36" t="str">
        <f t="shared" si="129"/>
        <v/>
      </c>
      <c r="AC956" s="41" t="str">
        <f>IF($B956="", "", IF(OR($B956&lt;'Intro &amp; Setup'!$BM$3, $B956&gt;'Intro &amp; Setup'!$BM$5), "X", ""))</f>
        <v/>
      </c>
      <c r="AE956" s="41" t="str">
        <f t="shared" si="130"/>
        <v/>
      </c>
      <c r="AG956" s="41" t="str">
        <f>IF($F956="", "", IF(COUNTIF('Intro &amp; Setup'!$T$17:$T$26, $F956)=0, "X", ""))</f>
        <v/>
      </c>
      <c r="AI956" s="41" t="str">
        <f t="shared" si="131"/>
        <v/>
      </c>
    </row>
    <row r="957" spans="1:35" x14ac:dyDescent="0.25">
      <c r="A957" s="21"/>
      <c r="B957" s="238"/>
      <c r="C957" s="239"/>
      <c r="D957" s="239"/>
      <c r="E957" s="239"/>
      <c r="F957" s="240"/>
      <c r="G957" s="239"/>
      <c r="H957" s="241"/>
      <c r="I957" s="21"/>
      <c r="L957" s="68" t="str">
        <f t="shared" si="132"/>
        <v/>
      </c>
      <c r="N957" s="71" t="str">
        <f>IF($L957="", "", IFERROR(INDEX('Intro &amp; Setup'!$J$23:$J$32, MATCH($L957, 'Intro &amp; Setup'!$B$23:$B$32, 0)), ""))</f>
        <v/>
      </c>
      <c r="O957" s="71" t="str">
        <f>IF($L957="", "", IFERROR(INDEX('Intro &amp; Setup'!$N$23:$N$32, MATCH($L957, 'Intro &amp; Setup'!$B$23:$B$32, 0)), ""))</f>
        <v/>
      </c>
      <c r="Q957" s="63" t="str">
        <f>IF($H957="", "", SUM($H$11:$H957))</f>
        <v/>
      </c>
      <c r="R957" s="28" t="str">
        <f>IF($L957="", "", SUMIF($L$11:$L957, $L957, $H$11:$H957))</f>
        <v/>
      </c>
      <c r="S957" s="27" t="str">
        <f>IF('Intro &amp; Setup'!$BM$13='Intro &amp; Setup'!$BM$12, $R957, $Q957)</f>
        <v/>
      </c>
      <c r="T957" s="28" t="str">
        <f t="shared" si="126"/>
        <v/>
      </c>
      <c r="U957" s="8" t="str">
        <f t="shared" si="127"/>
        <v/>
      </c>
      <c r="V957" s="28" t="str">
        <f>IF($T957="", "", $T957-SUM($V$11:$V956))</f>
        <v/>
      </c>
      <c r="W957" s="28" t="str">
        <f>IF($U957="", "", $U957-SUM($W$11:$W956))</f>
        <v/>
      </c>
      <c r="X957" s="28" t="str">
        <f t="shared" si="128"/>
        <v/>
      </c>
      <c r="Y957" s="34" t="str">
        <f t="shared" si="133"/>
        <v/>
      </c>
      <c r="Z957" s="35" t="str">
        <f t="shared" si="134"/>
        <v/>
      </c>
      <c r="AA957" s="36" t="str">
        <f t="shared" si="129"/>
        <v/>
      </c>
      <c r="AC957" s="41" t="str">
        <f>IF($B957="", "", IF(OR($B957&lt;'Intro &amp; Setup'!$BM$3, $B957&gt;'Intro &amp; Setup'!$BM$5), "X", ""))</f>
        <v/>
      </c>
      <c r="AE957" s="41" t="str">
        <f t="shared" si="130"/>
        <v/>
      </c>
      <c r="AG957" s="41" t="str">
        <f>IF($F957="", "", IF(COUNTIF('Intro &amp; Setup'!$T$17:$T$26, $F957)=0, "X", ""))</f>
        <v/>
      </c>
      <c r="AI957" s="41" t="str">
        <f t="shared" si="131"/>
        <v/>
      </c>
    </row>
    <row r="958" spans="1:35" x14ac:dyDescent="0.25">
      <c r="A958" s="21"/>
      <c r="B958" s="238"/>
      <c r="C958" s="239"/>
      <c r="D958" s="239"/>
      <c r="E958" s="239"/>
      <c r="F958" s="240"/>
      <c r="G958" s="239"/>
      <c r="H958" s="241"/>
      <c r="I958" s="21"/>
      <c r="L958" s="68" t="str">
        <f t="shared" si="132"/>
        <v/>
      </c>
      <c r="N958" s="71" t="str">
        <f>IF($L958="", "", IFERROR(INDEX('Intro &amp; Setup'!$J$23:$J$32, MATCH($L958, 'Intro &amp; Setup'!$B$23:$B$32, 0)), ""))</f>
        <v/>
      </c>
      <c r="O958" s="71" t="str">
        <f>IF($L958="", "", IFERROR(INDEX('Intro &amp; Setup'!$N$23:$N$32, MATCH($L958, 'Intro &amp; Setup'!$B$23:$B$32, 0)), ""))</f>
        <v/>
      </c>
      <c r="Q958" s="63" t="str">
        <f>IF($H958="", "", SUM($H$11:$H958))</f>
        <v/>
      </c>
      <c r="R958" s="28" t="str">
        <f>IF($L958="", "", SUMIF($L$11:$L958, $L958, $H$11:$H958))</f>
        <v/>
      </c>
      <c r="S958" s="27" t="str">
        <f>IF('Intro &amp; Setup'!$BM$13='Intro &amp; Setup'!$BM$12, $R958, $Q958)</f>
        <v/>
      </c>
      <c r="T958" s="28" t="str">
        <f t="shared" si="126"/>
        <v/>
      </c>
      <c r="U958" s="8" t="str">
        <f t="shared" si="127"/>
        <v/>
      </c>
      <c r="V958" s="28" t="str">
        <f>IF($T958="", "", $T958-SUM($V$11:$V957))</f>
        <v/>
      </c>
      <c r="W958" s="28" t="str">
        <f>IF($U958="", "", $U958-SUM($W$11:$W957))</f>
        <v/>
      </c>
      <c r="X958" s="28" t="str">
        <f t="shared" si="128"/>
        <v/>
      </c>
      <c r="Y958" s="34" t="str">
        <f t="shared" si="133"/>
        <v/>
      </c>
      <c r="Z958" s="35" t="str">
        <f t="shared" si="134"/>
        <v/>
      </c>
      <c r="AA958" s="36" t="str">
        <f t="shared" si="129"/>
        <v/>
      </c>
      <c r="AC958" s="41" t="str">
        <f>IF($B958="", "", IF(OR($B958&lt;'Intro &amp; Setup'!$BM$3, $B958&gt;'Intro &amp; Setup'!$BM$5), "X", ""))</f>
        <v/>
      </c>
      <c r="AE958" s="41" t="str">
        <f t="shared" si="130"/>
        <v/>
      </c>
      <c r="AG958" s="41" t="str">
        <f>IF($F958="", "", IF(COUNTIF('Intro &amp; Setup'!$T$17:$T$26, $F958)=0, "X", ""))</f>
        <v/>
      </c>
      <c r="AI958" s="41" t="str">
        <f t="shared" si="131"/>
        <v/>
      </c>
    </row>
    <row r="959" spans="1:35" x14ac:dyDescent="0.25">
      <c r="A959" s="21"/>
      <c r="B959" s="238"/>
      <c r="C959" s="239"/>
      <c r="D959" s="239"/>
      <c r="E959" s="239"/>
      <c r="F959" s="240"/>
      <c r="G959" s="239"/>
      <c r="H959" s="241"/>
      <c r="I959" s="21"/>
      <c r="L959" s="68" t="str">
        <f t="shared" si="132"/>
        <v/>
      </c>
      <c r="N959" s="71" t="str">
        <f>IF($L959="", "", IFERROR(INDEX('Intro &amp; Setup'!$J$23:$J$32, MATCH($L959, 'Intro &amp; Setup'!$B$23:$B$32, 0)), ""))</f>
        <v/>
      </c>
      <c r="O959" s="71" t="str">
        <f>IF($L959="", "", IFERROR(INDEX('Intro &amp; Setup'!$N$23:$N$32, MATCH($L959, 'Intro &amp; Setup'!$B$23:$B$32, 0)), ""))</f>
        <v/>
      </c>
      <c r="Q959" s="63" t="str">
        <f>IF($H959="", "", SUM($H$11:$H959))</f>
        <v/>
      </c>
      <c r="R959" s="28" t="str">
        <f>IF($L959="", "", SUMIF($L$11:$L959, $L959, $H$11:$H959))</f>
        <v/>
      </c>
      <c r="S959" s="27" t="str">
        <f>IF('Intro &amp; Setup'!$BM$13='Intro &amp; Setup'!$BM$12, $R959, $Q959)</f>
        <v/>
      </c>
      <c r="T959" s="28" t="str">
        <f t="shared" si="126"/>
        <v/>
      </c>
      <c r="U959" s="8" t="str">
        <f t="shared" si="127"/>
        <v/>
      </c>
      <c r="V959" s="28" t="str">
        <f>IF($T959="", "", $T959-SUM($V$11:$V958))</f>
        <v/>
      </c>
      <c r="W959" s="28" t="str">
        <f>IF($U959="", "", $U959-SUM($W$11:$W958))</f>
        <v/>
      </c>
      <c r="X959" s="28" t="str">
        <f t="shared" si="128"/>
        <v/>
      </c>
      <c r="Y959" s="34" t="str">
        <f t="shared" si="133"/>
        <v/>
      </c>
      <c r="Z959" s="35" t="str">
        <f t="shared" si="134"/>
        <v/>
      </c>
      <c r="AA959" s="36" t="str">
        <f t="shared" si="129"/>
        <v/>
      </c>
      <c r="AC959" s="41" t="str">
        <f>IF($B959="", "", IF(OR($B959&lt;'Intro &amp; Setup'!$BM$3, $B959&gt;'Intro &amp; Setup'!$BM$5), "X", ""))</f>
        <v/>
      </c>
      <c r="AE959" s="41" t="str">
        <f t="shared" si="130"/>
        <v/>
      </c>
      <c r="AG959" s="41" t="str">
        <f>IF($F959="", "", IF(COUNTIF('Intro &amp; Setup'!$T$17:$T$26, $F959)=0, "X", ""))</f>
        <v/>
      </c>
      <c r="AI959" s="41" t="str">
        <f t="shared" si="131"/>
        <v/>
      </c>
    </row>
    <row r="960" spans="1:35" x14ac:dyDescent="0.25">
      <c r="A960" s="21"/>
      <c r="B960" s="238"/>
      <c r="C960" s="239"/>
      <c r="D960" s="239"/>
      <c r="E960" s="239"/>
      <c r="F960" s="240"/>
      <c r="G960" s="239"/>
      <c r="H960" s="241"/>
      <c r="I960" s="21"/>
      <c r="L960" s="68" t="str">
        <f t="shared" si="132"/>
        <v/>
      </c>
      <c r="N960" s="71" t="str">
        <f>IF($L960="", "", IFERROR(INDEX('Intro &amp; Setup'!$J$23:$J$32, MATCH($L960, 'Intro &amp; Setup'!$B$23:$B$32, 0)), ""))</f>
        <v/>
      </c>
      <c r="O960" s="71" t="str">
        <f>IF($L960="", "", IFERROR(INDEX('Intro &amp; Setup'!$N$23:$N$32, MATCH($L960, 'Intro &amp; Setup'!$B$23:$B$32, 0)), ""))</f>
        <v/>
      </c>
      <c r="Q960" s="63" t="str">
        <f>IF($H960="", "", SUM($H$11:$H960))</f>
        <v/>
      </c>
      <c r="R960" s="28" t="str">
        <f>IF($L960="", "", SUMIF($L$11:$L960, $L960, $H$11:$H960))</f>
        <v/>
      </c>
      <c r="S960" s="27" t="str">
        <f>IF('Intro &amp; Setup'!$BM$13='Intro &amp; Setup'!$BM$12, $R960, $Q960)</f>
        <v/>
      </c>
      <c r="T960" s="28" t="str">
        <f t="shared" si="126"/>
        <v/>
      </c>
      <c r="U960" s="8" t="str">
        <f t="shared" si="127"/>
        <v/>
      </c>
      <c r="V960" s="28" t="str">
        <f>IF($T960="", "", $T960-SUM($V$11:$V959))</f>
        <v/>
      </c>
      <c r="W960" s="28" t="str">
        <f>IF($U960="", "", $U960-SUM($W$11:$W959))</f>
        <v/>
      </c>
      <c r="X960" s="28" t="str">
        <f t="shared" si="128"/>
        <v/>
      </c>
      <c r="Y960" s="34" t="str">
        <f t="shared" si="133"/>
        <v/>
      </c>
      <c r="Z960" s="35" t="str">
        <f t="shared" si="134"/>
        <v/>
      </c>
      <c r="AA960" s="36" t="str">
        <f t="shared" si="129"/>
        <v/>
      </c>
      <c r="AC960" s="41" t="str">
        <f>IF($B960="", "", IF(OR($B960&lt;'Intro &amp; Setup'!$BM$3, $B960&gt;'Intro &amp; Setup'!$BM$5), "X", ""))</f>
        <v/>
      </c>
      <c r="AE960" s="41" t="str">
        <f t="shared" si="130"/>
        <v/>
      </c>
      <c r="AG960" s="41" t="str">
        <f>IF($F960="", "", IF(COUNTIF('Intro &amp; Setup'!$T$17:$T$26, $F960)=0, "X", ""))</f>
        <v/>
      </c>
      <c r="AI960" s="41" t="str">
        <f t="shared" si="131"/>
        <v/>
      </c>
    </row>
    <row r="961" spans="1:35" x14ac:dyDescent="0.25">
      <c r="A961" s="21"/>
      <c r="B961" s="238"/>
      <c r="C961" s="239"/>
      <c r="D961" s="239"/>
      <c r="E961" s="239"/>
      <c r="F961" s="240"/>
      <c r="G961" s="239"/>
      <c r="H961" s="241"/>
      <c r="I961" s="21"/>
      <c r="L961" s="68" t="str">
        <f t="shared" si="132"/>
        <v/>
      </c>
      <c r="N961" s="71" t="str">
        <f>IF($L961="", "", IFERROR(INDEX('Intro &amp; Setup'!$J$23:$J$32, MATCH($L961, 'Intro &amp; Setup'!$B$23:$B$32, 0)), ""))</f>
        <v/>
      </c>
      <c r="O961" s="71" t="str">
        <f>IF($L961="", "", IFERROR(INDEX('Intro &amp; Setup'!$N$23:$N$32, MATCH($L961, 'Intro &amp; Setup'!$B$23:$B$32, 0)), ""))</f>
        <v/>
      </c>
      <c r="Q961" s="63" t="str">
        <f>IF($H961="", "", SUM($H$11:$H961))</f>
        <v/>
      </c>
      <c r="R961" s="28" t="str">
        <f>IF($L961="", "", SUMIF($L$11:$L961, $L961, $H$11:$H961))</f>
        <v/>
      </c>
      <c r="S961" s="27" t="str">
        <f>IF('Intro &amp; Setup'!$BM$13='Intro &amp; Setup'!$BM$12, $R961, $Q961)</f>
        <v/>
      </c>
      <c r="T961" s="28" t="str">
        <f t="shared" si="126"/>
        <v/>
      </c>
      <c r="U961" s="8" t="str">
        <f t="shared" si="127"/>
        <v/>
      </c>
      <c r="V961" s="28" t="str">
        <f>IF($T961="", "", $T961-SUM($V$11:$V960))</f>
        <v/>
      </c>
      <c r="W961" s="28" t="str">
        <f>IF($U961="", "", $U961-SUM($W$11:$W960))</f>
        <v/>
      </c>
      <c r="X961" s="28" t="str">
        <f t="shared" si="128"/>
        <v/>
      </c>
      <c r="Y961" s="34" t="str">
        <f t="shared" si="133"/>
        <v/>
      </c>
      <c r="Z961" s="35" t="str">
        <f t="shared" si="134"/>
        <v/>
      </c>
      <c r="AA961" s="36" t="str">
        <f t="shared" si="129"/>
        <v/>
      </c>
      <c r="AC961" s="41" t="str">
        <f>IF($B961="", "", IF(OR($B961&lt;'Intro &amp; Setup'!$BM$3, $B961&gt;'Intro &amp; Setup'!$BM$5), "X", ""))</f>
        <v/>
      </c>
      <c r="AE961" s="41" t="str">
        <f t="shared" si="130"/>
        <v/>
      </c>
      <c r="AG961" s="41" t="str">
        <f>IF($F961="", "", IF(COUNTIF('Intro &amp; Setup'!$T$17:$T$26, $F961)=0, "X", ""))</f>
        <v/>
      </c>
      <c r="AI961" s="41" t="str">
        <f t="shared" si="131"/>
        <v/>
      </c>
    </row>
    <row r="962" spans="1:35" x14ac:dyDescent="0.25">
      <c r="A962" s="21"/>
      <c r="B962" s="238"/>
      <c r="C962" s="239"/>
      <c r="D962" s="239"/>
      <c r="E962" s="239"/>
      <c r="F962" s="240"/>
      <c r="G962" s="239"/>
      <c r="H962" s="241"/>
      <c r="I962" s="21"/>
      <c r="L962" s="68" t="str">
        <f t="shared" si="132"/>
        <v/>
      </c>
      <c r="N962" s="71" t="str">
        <f>IF($L962="", "", IFERROR(INDEX('Intro &amp; Setup'!$J$23:$J$32, MATCH($L962, 'Intro &amp; Setup'!$B$23:$B$32, 0)), ""))</f>
        <v/>
      </c>
      <c r="O962" s="71" t="str">
        <f>IF($L962="", "", IFERROR(INDEX('Intro &amp; Setup'!$N$23:$N$32, MATCH($L962, 'Intro &amp; Setup'!$B$23:$B$32, 0)), ""))</f>
        <v/>
      </c>
      <c r="Q962" s="63" t="str">
        <f>IF($H962="", "", SUM($H$11:$H962))</f>
        <v/>
      </c>
      <c r="R962" s="28" t="str">
        <f>IF($L962="", "", SUMIF($L$11:$L962, $L962, $H$11:$H962))</f>
        <v/>
      </c>
      <c r="S962" s="27" t="str">
        <f>IF('Intro &amp; Setup'!$BM$13='Intro &amp; Setup'!$BM$12, $R962, $Q962)</f>
        <v/>
      </c>
      <c r="T962" s="28" t="str">
        <f t="shared" si="126"/>
        <v/>
      </c>
      <c r="U962" s="8" t="str">
        <f t="shared" si="127"/>
        <v/>
      </c>
      <c r="V962" s="28" t="str">
        <f>IF($T962="", "", $T962-SUM($V$11:$V961))</f>
        <v/>
      </c>
      <c r="W962" s="28" t="str">
        <f>IF($U962="", "", $U962-SUM($W$11:$W961))</f>
        <v/>
      </c>
      <c r="X962" s="28" t="str">
        <f t="shared" si="128"/>
        <v/>
      </c>
      <c r="Y962" s="34" t="str">
        <f t="shared" si="133"/>
        <v/>
      </c>
      <c r="Z962" s="35" t="str">
        <f t="shared" si="134"/>
        <v/>
      </c>
      <c r="AA962" s="36" t="str">
        <f t="shared" si="129"/>
        <v/>
      </c>
      <c r="AC962" s="41" t="str">
        <f>IF($B962="", "", IF(OR($B962&lt;'Intro &amp; Setup'!$BM$3, $B962&gt;'Intro &amp; Setup'!$BM$5), "X", ""))</f>
        <v/>
      </c>
      <c r="AE962" s="41" t="str">
        <f t="shared" si="130"/>
        <v/>
      </c>
      <c r="AG962" s="41" t="str">
        <f>IF($F962="", "", IF(COUNTIF('Intro &amp; Setup'!$T$17:$T$26, $F962)=0, "X", ""))</f>
        <v/>
      </c>
      <c r="AI962" s="41" t="str">
        <f t="shared" si="131"/>
        <v/>
      </c>
    </row>
    <row r="963" spans="1:35" x14ac:dyDescent="0.25">
      <c r="A963" s="21"/>
      <c r="B963" s="238"/>
      <c r="C963" s="239"/>
      <c r="D963" s="239"/>
      <c r="E963" s="239"/>
      <c r="F963" s="240"/>
      <c r="G963" s="239"/>
      <c r="H963" s="241"/>
      <c r="I963" s="21"/>
      <c r="L963" s="68" t="str">
        <f t="shared" si="132"/>
        <v/>
      </c>
      <c r="N963" s="71" t="str">
        <f>IF($L963="", "", IFERROR(INDEX('Intro &amp; Setup'!$J$23:$J$32, MATCH($L963, 'Intro &amp; Setup'!$B$23:$B$32, 0)), ""))</f>
        <v/>
      </c>
      <c r="O963" s="71" t="str">
        <f>IF($L963="", "", IFERROR(INDEX('Intro &amp; Setup'!$N$23:$N$32, MATCH($L963, 'Intro &amp; Setup'!$B$23:$B$32, 0)), ""))</f>
        <v/>
      </c>
      <c r="Q963" s="63" t="str">
        <f>IF($H963="", "", SUM($H$11:$H963))</f>
        <v/>
      </c>
      <c r="R963" s="28" t="str">
        <f>IF($L963="", "", SUMIF($L$11:$L963, $L963, $H$11:$H963))</f>
        <v/>
      </c>
      <c r="S963" s="27" t="str">
        <f>IF('Intro &amp; Setup'!$BM$13='Intro &amp; Setup'!$BM$12, $R963, $Q963)</f>
        <v/>
      </c>
      <c r="T963" s="28" t="str">
        <f t="shared" si="126"/>
        <v/>
      </c>
      <c r="U963" s="8" t="str">
        <f t="shared" si="127"/>
        <v/>
      </c>
      <c r="V963" s="28" t="str">
        <f>IF($T963="", "", $T963-SUM($V$11:$V962))</f>
        <v/>
      </c>
      <c r="W963" s="28" t="str">
        <f>IF($U963="", "", $U963-SUM($W$11:$W962))</f>
        <v/>
      </c>
      <c r="X963" s="28" t="str">
        <f t="shared" si="128"/>
        <v/>
      </c>
      <c r="Y963" s="34" t="str">
        <f t="shared" si="133"/>
        <v/>
      </c>
      <c r="Z963" s="35" t="str">
        <f t="shared" si="134"/>
        <v/>
      </c>
      <c r="AA963" s="36" t="str">
        <f t="shared" si="129"/>
        <v/>
      </c>
      <c r="AC963" s="41" t="str">
        <f>IF($B963="", "", IF(OR($B963&lt;'Intro &amp; Setup'!$BM$3, $B963&gt;'Intro &amp; Setup'!$BM$5), "X", ""))</f>
        <v/>
      </c>
      <c r="AE963" s="41" t="str">
        <f t="shared" si="130"/>
        <v/>
      </c>
      <c r="AG963" s="41" t="str">
        <f>IF($F963="", "", IF(COUNTIF('Intro &amp; Setup'!$T$17:$T$26, $F963)=0, "X", ""))</f>
        <v/>
      </c>
      <c r="AI963" s="41" t="str">
        <f t="shared" si="131"/>
        <v/>
      </c>
    </row>
    <row r="964" spans="1:35" x14ac:dyDescent="0.25">
      <c r="A964" s="21"/>
      <c r="B964" s="238"/>
      <c r="C964" s="239"/>
      <c r="D964" s="239"/>
      <c r="E964" s="239"/>
      <c r="F964" s="240"/>
      <c r="G964" s="239"/>
      <c r="H964" s="241"/>
      <c r="I964" s="21"/>
      <c r="L964" s="68" t="str">
        <f t="shared" si="132"/>
        <v/>
      </c>
      <c r="N964" s="71" t="str">
        <f>IF($L964="", "", IFERROR(INDEX('Intro &amp; Setup'!$J$23:$J$32, MATCH($L964, 'Intro &amp; Setup'!$B$23:$B$32, 0)), ""))</f>
        <v/>
      </c>
      <c r="O964" s="71" t="str">
        <f>IF($L964="", "", IFERROR(INDEX('Intro &amp; Setup'!$N$23:$N$32, MATCH($L964, 'Intro &amp; Setup'!$B$23:$B$32, 0)), ""))</f>
        <v/>
      </c>
      <c r="Q964" s="63" t="str">
        <f>IF($H964="", "", SUM($H$11:$H964))</f>
        <v/>
      </c>
      <c r="R964" s="28" t="str">
        <f>IF($L964="", "", SUMIF($L$11:$L964, $L964, $H$11:$H964))</f>
        <v/>
      </c>
      <c r="S964" s="27" t="str">
        <f>IF('Intro &amp; Setup'!$BM$13='Intro &amp; Setup'!$BM$12, $R964, $Q964)</f>
        <v/>
      </c>
      <c r="T964" s="28" t="str">
        <f t="shared" si="126"/>
        <v/>
      </c>
      <c r="U964" s="8" t="str">
        <f t="shared" si="127"/>
        <v/>
      </c>
      <c r="V964" s="28" t="str">
        <f>IF($T964="", "", $T964-SUM($V$11:$V963))</f>
        <v/>
      </c>
      <c r="W964" s="28" t="str">
        <f>IF($U964="", "", $U964-SUM($W$11:$W963))</f>
        <v/>
      </c>
      <c r="X964" s="28" t="str">
        <f t="shared" si="128"/>
        <v/>
      </c>
      <c r="Y964" s="34" t="str">
        <f t="shared" si="133"/>
        <v/>
      </c>
      <c r="Z964" s="35" t="str">
        <f t="shared" si="134"/>
        <v/>
      </c>
      <c r="AA964" s="36" t="str">
        <f t="shared" si="129"/>
        <v/>
      </c>
      <c r="AC964" s="41" t="str">
        <f>IF($B964="", "", IF(OR($B964&lt;'Intro &amp; Setup'!$BM$3, $B964&gt;'Intro &amp; Setup'!$BM$5), "X", ""))</f>
        <v/>
      </c>
      <c r="AE964" s="41" t="str">
        <f t="shared" si="130"/>
        <v/>
      </c>
      <c r="AG964" s="41" t="str">
        <f>IF($F964="", "", IF(COUNTIF('Intro &amp; Setup'!$T$17:$T$26, $F964)=0, "X", ""))</f>
        <v/>
      </c>
      <c r="AI964" s="41" t="str">
        <f t="shared" si="131"/>
        <v/>
      </c>
    </row>
    <row r="965" spans="1:35" x14ac:dyDescent="0.25">
      <c r="A965" s="21"/>
      <c r="B965" s="238"/>
      <c r="C965" s="239"/>
      <c r="D965" s="239"/>
      <c r="E965" s="239"/>
      <c r="F965" s="240"/>
      <c r="G965" s="239"/>
      <c r="H965" s="241"/>
      <c r="I965" s="21"/>
      <c r="L965" s="68" t="str">
        <f t="shared" si="132"/>
        <v/>
      </c>
      <c r="N965" s="71" t="str">
        <f>IF($L965="", "", IFERROR(INDEX('Intro &amp; Setup'!$J$23:$J$32, MATCH($L965, 'Intro &amp; Setup'!$B$23:$B$32, 0)), ""))</f>
        <v/>
      </c>
      <c r="O965" s="71" t="str">
        <f>IF($L965="", "", IFERROR(INDEX('Intro &amp; Setup'!$N$23:$N$32, MATCH($L965, 'Intro &amp; Setup'!$B$23:$B$32, 0)), ""))</f>
        <v/>
      </c>
      <c r="Q965" s="63" t="str">
        <f>IF($H965="", "", SUM($H$11:$H965))</f>
        <v/>
      </c>
      <c r="R965" s="28" t="str">
        <f>IF($L965="", "", SUMIF($L$11:$L965, $L965, $H$11:$H965))</f>
        <v/>
      </c>
      <c r="S965" s="27" t="str">
        <f>IF('Intro &amp; Setup'!$BM$13='Intro &amp; Setup'!$BM$12, $R965, $Q965)</f>
        <v/>
      </c>
      <c r="T965" s="28" t="str">
        <f t="shared" si="126"/>
        <v/>
      </c>
      <c r="U965" s="8" t="str">
        <f t="shared" si="127"/>
        <v/>
      </c>
      <c r="V965" s="28" t="str">
        <f>IF($T965="", "", $T965-SUM($V$11:$V964))</f>
        <v/>
      </c>
      <c r="W965" s="28" t="str">
        <f>IF($U965="", "", $U965-SUM($W$11:$W964))</f>
        <v/>
      </c>
      <c r="X965" s="28" t="str">
        <f t="shared" si="128"/>
        <v/>
      </c>
      <c r="Y965" s="34" t="str">
        <f t="shared" si="133"/>
        <v/>
      </c>
      <c r="Z965" s="35" t="str">
        <f t="shared" si="134"/>
        <v/>
      </c>
      <c r="AA965" s="36" t="str">
        <f t="shared" si="129"/>
        <v/>
      </c>
      <c r="AC965" s="41" t="str">
        <f>IF($B965="", "", IF(OR($B965&lt;'Intro &amp; Setup'!$BM$3, $B965&gt;'Intro &amp; Setup'!$BM$5), "X", ""))</f>
        <v/>
      </c>
      <c r="AE965" s="41" t="str">
        <f t="shared" si="130"/>
        <v/>
      </c>
      <c r="AG965" s="41" t="str">
        <f>IF($F965="", "", IF(COUNTIF('Intro &amp; Setup'!$T$17:$T$26, $F965)=0, "X", ""))</f>
        <v/>
      </c>
      <c r="AI965" s="41" t="str">
        <f t="shared" si="131"/>
        <v/>
      </c>
    </row>
    <row r="966" spans="1:35" x14ac:dyDescent="0.25">
      <c r="A966" s="21"/>
      <c r="B966" s="238"/>
      <c r="C966" s="239"/>
      <c r="D966" s="239"/>
      <c r="E966" s="239"/>
      <c r="F966" s="240"/>
      <c r="G966" s="239"/>
      <c r="H966" s="241"/>
      <c r="I966" s="21"/>
      <c r="L966" s="68" t="str">
        <f t="shared" si="132"/>
        <v/>
      </c>
      <c r="N966" s="71" t="str">
        <f>IF($L966="", "", IFERROR(INDEX('Intro &amp; Setup'!$J$23:$J$32, MATCH($L966, 'Intro &amp; Setup'!$B$23:$B$32, 0)), ""))</f>
        <v/>
      </c>
      <c r="O966" s="71" t="str">
        <f>IF($L966="", "", IFERROR(INDEX('Intro &amp; Setup'!$N$23:$N$32, MATCH($L966, 'Intro &amp; Setup'!$B$23:$B$32, 0)), ""))</f>
        <v/>
      </c>
      <c r="Q966" s="63" t="str">
        <f>IF($H966="", "", SUM($H$11:$H966))</f>
        <v/>
      </c>
      <c r="R966" s="28" t="str">
        <f>IF($L966="", "", SUMIF($L$11:$L966, $L966, $H$11:$H966))</f>
        <v/>
      </c>
      <c r="S966" s="27" t="str">
        <f>IF('Intro &amp; Setup'!$BM$13='Intro &amp; Setup'!$BM$12, $R966, $Q966)</f>
        <v/>
      </c>
      <c r="T966" s="28" t="str">
        <f t="shared" si="126"/>
        <v/>
      </c>
      <c r="U966" s="8" t="str">
        <f t="shared" si="127"/>
        <v/>
      </c>
      <c r="V966" s="28" t="str">
        <f>IF($T966="", "", $T966-SUM($V$11:$V965))</f>
        <v/>
      </c>
      <c r="W966" s="28" t="str">
        <f>IF($U966="", "", $U966-SUM($W$11:$W965))</f>
        <v/>
      </c>
      <c r="X966" s="28" t="str">
        <f t="shared" si="128"/>
        <v/>
      </c>
      <c r="Y966" s="34" t="str">
        <f t="shared" si="133"/>
        <v/>
      </c>
      <c r="Z966" s="35" t="str">
        <f t="shared" si="134"/>
        <v/>
      </c>
      <c r="AA966" s="36" t="str">
        <f t="shared" si="129"/>
        <v/>
      </c>
      <c r="AC966" s="41" t="str">
        <f>IF($B966="", "", IF(OR($B966&lt;'Intro &amp; Setup'!$BM$3, $B966&gt;'Intro &amp; Setup'!$BM$5), "X", ""))</f>
        <v/>
      </c>
      <c r="AE966" s="41" t="str">
        <f t="shared" si="130"/>
        <v/>
      </c>
      <c r="AG966" s="41" t="str">
        <f>IF($F966="", "", IF(COUNTIF('Intro &amp; Setup'!$T$17:$T$26, $F966)=0, "X", ""))</f>
        <v/>
      </c>
      <c r="AI966" s="41" t="str">
        <f t="shared" si="131"/>
        <v/>
      </c>
    </row>
    <row r="967" spans="1:35" x14ac:dyDescent="0.25">
      <c r="A967" s="21"/>
      <c r="B967" s="238"/>
      <c r="C967" s="239"/>
      <c r="D967" s="239"/>
      <c r="E967" s="239"/>
      <c r="F967" s="240"/>
      <c r="G967" s="239"/>
      <c r="H967" s="241"/>
      <c r="I967" s="21"/>
      <c r="L967" s="68" t="str">
        <f t="shared" si="132"/>
        <v/>
      </c>
      <c r="N967" s="71" t="str">
        <f>IF($L967="", "", IFERROR(INDEX('Intro &amp; Setup'!$J$23:$J$32, MATCH($L967, 'Intro &amp; Setup'!$B$23:$B$32, 0)), ""))</f>
        <v/>
      </c>
      <c r="O967" s="71" t="str">
        <f>IF($L967="", "", IFERROR(INDEX('Intro &amp; Setup'!$N$23:$N$32, MATCH($L967, 'Intro &amp; Setup'!$B$23:$B$32, 0)), ""))</f>
        <v/>
      </c>
      <c r="Q967" s="63" t="str">
        <f>IF($H967="", "", SUM($H$11:$H967))</f>
        <v/>
      </c>
      <c r="R967" s="28" t="str">
        <f>IF($L967="", "", SUMIF($L$11:$L967, $L967, $H$11:$H967))</f>
        <v/>
      </c>
      <c r="S967" s="27" t="str">
        <f>IF('Intro &amp; Setup'!$BM$13='Intro &amp; Setup'!$BM$12, $R967, $Q967)</f>
        <v/>
      </c>
      <c r="T967" s="28" t="str">
        <f t="shared" si="126"/>
        <v/>
      </c>
      <c r="U967" s="8" t="str">
        <f t="shared" si="127"/>
        <v/>
      </c>
      <c r="V967" s="28" t="str">
        <f>IF($T967="", "", $T967-SUM($V$11:$V966))</f>
        <v/>
      </c>
      <c r="W967" s="28" t="str">
        <f>IF($U967="", "", $U967-SUM($W$11:$W966))</f>
        <v/>
      </c>
      <c r="X967" s="28" t="str">
        <f t="shared" si="128"/>
        <v/>
      </c>
      <c r="Y967" s="34" t="str">
        <f t="shared" si="133"/>
        <v/>
      </c>
      <c r="Z967" s="35" t="str">
        <f t="shared" si="134"/>
        <v/>
      </c>
      <c r="AA967" s="36" t="str">
        <f t="shared" si="129"/>
        <v/>
      </c>
      <c r="AC967" s="41" t="str">
        <f>IF($B967="", "", IF(OR($B967&lt;'Intro &amp; Setup'!$BM$3, $B967&gt;'Intro &amp; Setup'!$BM$5), "X", ""))</f>
        <v/>
      </c>
      <c r="AE967" s="41" t="str">
        <f t="shared" si="130"/>
        <v/>
      </c>
      <c r="AG967" s="41" t="str">
        <f>IF($F967="", "", IF(COUNTIF('Intro &amp; Setup'!$T$17:$T$26, $F967)=0, "X", ""))</f>
        <v/>
      </c>
      <c r="AI967" s="41" t="str">
        <f t="shared" si="131"/>
        <v/>
      </c>
    </row>
    <row r="968" spans="1:35" x14ac:dyDescent="0.25">
      <c r="A968" s="21"/>
      <c r="B968" s="238"/>
      <c r="C968" s="239"/>
      <c r="D968" s="239"/>
      <c r="E968" s="239"/>
      <c r="F968" s="240"/>
      <c r="G968" s="239"/>
      <c r="H968" s="241"/>
      <c r="I968" s="21"/>
      <c r="L968" s="68" t="str">
        <f t="shared" si="132"/>
        <v/>
      </c>
      <c r="N968" s="71" t="str">
        <f>IF($L968="", "", IFERROR(INDEX('Intro &amp; Setup'!$J$23:$J$32, MATCH($L968, 'Intro &amp; Setup'!$B$23:$B$32, 0)), ""))</f>
        <v/>
      </c>
      <c r="O968" s="71" t="str">
        <f>IF($L968="", "", IFERROR(INDEX('Intro &amp; Setup'!$N$23:$N$32, MATCH($L968, 'Intro &amp; Setup'!$B$23:$B$32, 0)), ""))</f>
        <v/>
      </c>
      <c r="Q968" s="63" t="str">
        <f>IF($H968="", "", SUM($H$11:$H968))</f>
        <v/>
      </c>
      <c r="R968" s="28" t="str">
        <f>IF($L968="", "", SUMIF($L$11:$L968, $L968, $H$11:$H968))</f>
        <v/>
      </c>
      <c r="S968" s="27" t="str">
        <f>IF('Intro &amp; Setup'!$BM$13='Intro &amp; Setup'!$BM$12, $R968, $Q968)</f>
        <v/>
      </c>
      <c r="T968" s="28" t="str">
        <f t="shared" si="126"/>
        <v/>
      </c>
      <c r="U968" s="8" t="str">
        <f t="shared" si="127"/>
        <v/>
      </c>
      <c r="V968" s="28" t="str">
        <f>IF($T968="", "", $T968-SUM($V$11:$V967))</f>
        <v/>
      </c>
      <c r="W968" s="28" t="str">
        <f>IF($U968="", "", $U968-SUM($W$11:$W967))</f>
        <v/>
      </c>
      <c r="X968" s="28" t="str">
        <f t="shared" si="128"/>
        <v/>
      </c>
      <c r="Y968" s="34" t="str">
        <f t="shared" si="133"/>
        <v/>
      </c>
      <c r="Z968" s="35" t="str">
        <f t="shared" si="134"/>
        <v/>
      </c>
      <c r="AA968" s="36" t="str">
        <f t="shared" si="129"/>
        <v/>
      </c>
      <c r="AC968" s="41" t="str">
        <f>IF($B968="", "", IF(OR($B968&lt;'Intro &amp; Setup'!$BM$3, $B968&gt;'Intro &amp; Setup'!$BM$5), "X", ""))</f>
        <v/>
      </c>
      <c r="AE968" s="41" t="str">
        <f t="shared" si="130"/>
        <v/>
      </c>
      <c r="AG968" s="41" t="str">
        <f>IF($F968="", "", IF(COUNTIF('Intro &amp; Setup'!$T$17:$T$26, $F968)=0, "X", ""))</f>
        <v/>
      </c>
      <c r="AI968" s="41" t="str">
        <f t="shared" si="131"/>
        <v/>
      </c>
    </row>
    <row r="969" spans="1:35" x14ac:dyDescent="0.25">
      <c r="A969" s="21"/>
      <c r="B969" s="238"/>
      <c r="C969" s="239"/>
      <c r="D969" s="239"/>
      <c r="E969" s="239"/>
      <c r="F969" s="240"/>
      <c r="G969" s="239"/>
      <c r="H969" s="241"/>
      <c r="I969" s="21"/>
      <c r="L969" s="68" t="str">
        <f t="shared" si="132"/>
        <v/>
      </c>
      <c r="N969" s="71" t="str">
        <f>IF($L969="", "", IFERROR(INDEX('Intro &amp; Setup'!$J$23:$J$32, MATCH($L969, 'Intro &amp; Setup'!$B$23:$B$32, 0)), ""))</f>
        <v/>
      </c>
      <c r="O969" s="71" t="str">
        <f>IF($L969="", "", IFERROR(INDEX('Intro &amp; Setup'!$N$23:$N$32, MATCH($L969, 'Intro &amp; Setup'!$B$23:$B$32, 0)), ""))</f>
        <v/>
      </c>
      <c r="Q969" s="63" t="str">
        <f>IF($H969="", "", SUM($H$11:$H969))</f>
        <v/>
      </c>
      <c r="R969" s="28" t="str">
        <f>IF($L969="", "", SUMIF($L$11:$L969, $L969, $H$11:$H969))</f>
        <v/>
      </c>
      <c r="S969" s="27" t="str">
        <f>IF('Intro &amp; Setup'!$BM$13='Intro &amp; Setup'!$BM$12, $R969, $Q969)</f>
        <v/>
      </c>
      <c r="T969" s="28" t="str">
        <f t="shared" si="126"/>
        <v/>
      </c>
      <c r="U969" s="8" t="str">
        <f t="shared" si="127"/>
        <v/>
      </c>
      <c r="V969" s="28" t="str">
        <f>IF($T969="", "", $T969-SUM($V$11:$V968))</f>
        <v/>
      </c>
      <c r="W969" s="28" t="str">
        <f>IF($U969="", "", $U969-SUM($W$11:$W968))</f>
        <v/>
      </c>
      <c r="X969" s="28" t="str">
        <f t="shared" si="128"/>
        <v/>
      </c>
      <c r="Y969" s="34" t="str">
        <f t="shared" si="133"/>
        <v/>
      </c>
      <c r="Z969" s="35" t="str">
        <f t="shared" si="134"/>
        <v/>
      </c>
      <c r="AA969" s="36" t="str">
        <f t="shared" si="129"/>
        <v/>
      </c>
      <c r="AC969" s="41" t="str">
        <f>IF($B969="", "", IF(OR($B969&lt;'Intro &amp; Setup'!$BM$3, $B969&gt;'Intro &amp; Setup'!$BM$5), "X", ""))</f>
        <v/>
      </c>
      <c r="AE969" s="41" t="str">
        <f t="shared" si="130"/>
        <v/>
      </c>
      <c r="AG969" s="41" t="str">
        <f>IF($F969="", "", IF(COUNTIF('Intro &amp; Setup'!$T$17:$T$26, $F969)=0, "X", ""))</f>
        <v/>
      </c>
      <c r="AI969" s="41" t="str">
        <f t="shared" si="131"/>
        <v/>
      </c>
    </row>
    <row r="970" spans="1:35" x14ac:dyDescent="0.25">
      <c r="A970" s="21"/>
      <c r="B970" s="238"/>
      <c r="C970" s="239"/>
      <c r="D970" s="239"/>
      <c r="E970" s="239"/>
      <c r="F970" s="240"/>
      <c r="G970" s="239"/>
      <c r="H970" s="241"/>
      <c r="I970" s="21"/>
      <c r="L970" s="68" t="str">
        <f t="shared" si="132"/>
        <v/>
      </c>
      <c r="N970" s="71" t="str">
        <f>IF($L970="", "", IFERROR(INDEX('Intro &amp; Setup'!$J$23:$J$32, MATCH($L970, 'Intro &amp; Setup'!$B$23:$B$32, 0)), ""))</f>
        <v/>
      </c>
      <c r="O970" s="71" t="str">
        <f>IF($L970="", "", IFERROR(INDEX('Intro &amp; Setup'!$N$23:$N$32, MATCH($L970, 'Intro &amp; Setup'!$B$23:$B$32, 0)), ""))</f>
        <v/>
      </c>
      <c r="Q970" s="63" t="str">
        <f>IF($H970="", "", SUM($H$11:$H970))</f>
        <v/>
      </c>
      <c r="R970" s="28" t="str">
        <f>IF($L970="", "", SUMIF($L$11:$L970, $L970, $H$11:$H970))</f>
        <v/>
      </c>
      <c r="S970" s="27" t="str">
        <f>IF('Intro &amp; Setup'!$BM$13='Intro &amp; Setup'!$BM$12, $R970, $Q970)</f>
        <v/>
      </c>
      <c r="T970" s="28" t="str">
        <f t="shared" si="126"/>
        <v/>
      </c>
      <c r="U970" s="8" t="str">
        <f t="shared" si="127"/>
        <v/>
      </c>
      <c r="V970" s="28" t="str">
        <f>IF($T970="", "", $T970-SUM($V$11:$V969))</f>
        <v/>
      </c>
      <c r="W970" s="28" t="str">
        <f>IF($U970="", "", $U970-SUM($W$11:$W969))</f>
        <v/>
      </c>
      <c r="X970" s="28" t="str">
        <f t="shared" si="128"/>
        <v/>
      </c>
      <c r="Y970" s="34" t="str">
        <f t="shared" si="133"/>
        <v/>
      </c>
      <c r="Z970" s="35" t="str">
        <f t="shared" si="134"/>
        <v/>
      </c>
      <c r="AA970" s="36" t="str">
        <f t="shared" si="129"/>
        <v/>
      </c>
      <c r="AC970" s="41" t="str">
        <f>IF($B970="", "", IF(OR($B970&lt;'Intro &amp; Setup'!$BM$3, $B970&gt;'Intro &amp; Setup'!$BM$5), "X", ""))</f>
        <v/>
      </c>
      <c r="AE970" s="41" t="str">
        <f t="shared" si="130"/>
        <v/>
      </c>
      <c r="AG970" s="41" t="str">
        <f>IF($F970="", "", IF(COUNTIF('Intro &amp; Setup'!$T$17:$T$26, $F970)=0, "X", ""))</f>
        <v/>
      </c>
      <c r="AI970" s="41" t="str">
        <f t="shared" si="131"/>
        <v/>
      </c>
    </row>
    <row r="971" spans="1:35" x14ac:dyDescent="0.25">
      <c r="A971" s="21"/>
      <c r="B971" s="238"/>
      <c r="C971" s="239"/>
      <c r="D971" s="239"/>
      <c r="E971" s="239"/>
      <c r="F971" s="240"/>
      <c r="G971" s="239"/>
      <c r="H971" s="241"/>
      <c r="I971" s="21"/>
      <c r="L971" s="68" t="str">
        <f t="shared" si="132"/>
        <v/>
      </c>
      <c r="N971" s="71" t="str">
        <f>IF($L971="", "", IFERROR(INDEX('Intro &amp; Setup'!$J$23:$J$32, MATCH($L971, 'Intro &amp; Setup'!$B$23:$B$32, 0)), ""))</f>
        <v/>
      </c>
      <c r="O971" s="71" t="str">
        <f>IF($L971="", "", IFERROR(INDEX('Intro &amp; Setup'!$N$23:$N$32, MATCH($L971, 'Intro &amp; Setup'!$B$23:$B$32, 0)), ""))</f>
        <v/>
      </c>
      <c r="Q971" s="63" t="str">
        <f>IF($H971="", "", SUM($H$11:$H971))</f>
        <v/>
      </c>
      <c r="R971" s="28" t="str">
        <f>IF($L971="", "", SUMIF($L$11:$L971, $L971, $H$11:$H971))</f>
        <v/>
      </c>
      <c r="S971" s="27" t="str">
        <f>IF('Intro &amp; Setup'!$BM$13='Intro &amp; Setup'!$BM$12, $R971, $Q971)</f>
        <v/>
      </c>
      <c r="T971" s="28" t="str">
        <f t="shared" ref="T971:T1010" si="135">IF($S971="", "", IF($S971&lt;=$T$4, $S971, $T$4))</f>
        <v/>
      </c>
      <c r="U971" s="8" t="str">
        <f t="shared" ref="U971:U1010" si="136">IF($S971="", "", IF($S971&lt;=$T$4, 0, $S971-$T$4))</f>
        <v/>
      </c>
      <c r="V971" s="28" t="str">
        <f>IF($T971="", "", $T971-SUM($V$11:$V970))</f>
        <v/>
      </c>
      <c r="W971" s="28" t="str">
        <f>IF($U971="", "", $U971-SUM($W$11:$W970))</f>
        <v/>
      </c>
      <c r="X971" s="28" t="str">
        <f t="shared" ref="X971:X1010" si="137">IF($H971="", "", SUM($V971:$W971))</f>
        <v/>
      </c>
      <c r="Y971" s="34" t="str">
        <f t="shared" si="133"/>
        <v/>
      </c>
      <c r="Z971" s="35" t="str">
        <f t="shared" si="134"/>
        <v/>
      </c>
      <c r="AA971" s="36" t="str">
        <f t="shared" ref="AA971:AA1010" si="138">IF($H971="", "", SUM($Y971:$Z971))</f>
        <v/>
      </c>
      <c r="AC971" s="41" t="str">
        <f>IF($B971="", "", IF(OR($B971&lt;'Intro &amp; Setup'!$BM$3, $B971&gt;'Intro &amp; Setup'!$BM$5), "X", ""))</f>
        <v/>
      </c>
      <c r="AE971" s="41" t="str">
        <f t="shared" ref="AE971:AE1010" si="139">IF(B971="", "", TEXT(B971, "mmm yyyy"))</f>
        <v/>
      </c>
      <c r="AG971" s="41" t="str">
        <f>IF($F971="", "", IF(COUNTIF('Intro &amp; Setup'!$T$17:$T$26, $F971)=0, "X", ""))</f>
        <v/>
      </c>
      <c r="AI971" s="41" t="str">
        <f t="shared" ref="AI971:AI1010" si="140">IF($B971="", "", IF(AND(NOT($AE971=""), $F971=""), _xlfn.CONCAT($AE971, " - ", $AI$9), _xlfn.CONCAT($AE971, " - ", $F971)))</f>
        <v/>
      </c>
    </row>
    <row r="972" spans="1:35" x14ac:dyDescent="0.25">
      <c r="A972" s="21"/>
      <c r="B972" s="238"/>
      <c r="C972" s="239"/>
      <c r="D972" s="239"/>
      <c r="E972" s="239"/>
      <c r="F972" s="240"/>
      <c r="G972" s="239"/>
      <c r="H972" s="241"/>
      <c r="I972" s="21"/>
      <c r="L972" s="68" t="str">
        <f t="shared" ref="L972:L1010" si="141">IF($H972="", "", IF($E972="", IF($E$3="", "", $E$3), $E972))</f>
        <v/>
      </c>
      <c r="N972" s="71" t="str">
        <f>IF($L972="", "", IFERROR(INDEX('Intro &amp; Setup'!$J$23:$J$32, MATCH($L972, 'Intro &amp; Setup'!$B$23:$B$32, 0)), ""))</f>
        <v/>
      </c>
      <c r="O972" s="71" t="str">
        <f>IF($L972="", "", IFERROR(INDEX('Intro &amp; Setup'!$N$23:$N$32, MATCH($L972, 'Intro &amp; Setup'!$B$23:$B$32, 0)), ""))</f>
        <v/>
      </c>
      <c r="Q972" s="63" t="str">
        <f>IF($H972="", "", SUM($H$11:$H972))</f>
        <v/>
      </c>
      <c r="R972" s="28" t="str">
        <f>IF($L972="", "", SUMIF($L$11:$L972, $L972, $H$11:$H972))</f>
        <v/>
      </c>
      <c r="S972" s="27" t="str">
        <f>IF('Intro &amp; Setup'!$BM$13='Intro &amp; Setup'!$BM$12, $R972, $Q972)</f>
        <v/>
      </c>
      <c r="T972" s="28" t="str">
        <f t="shared" si="135"/>
        <v/>
      </c>
      <c r="U972" s="8" t="str">
        <f t="shared" si="136"/>
        <v/>
      </c>
      <c r="V972" s="28" t="str">
        <f>IF($T972="", "", $T972-SUM($V$11:$V971))</f>
        <v/>
      </c>
      <c r="W972" s="28" t="str">
        <f>IF($U972="", "", $U972-SUM($W$11:$W971))</f>
        <v/>
      </c>
      <c r="X972" s="28" t="str">
        <f t="shared" si="137"/>
        <v/>
      </c>
      <c r="Y972" s="34" t="str">
        <f t="shared" ref="Y972:Y1010" si="142">IF($H972="", "", $V972*$N972)</f>
        <v/>
      </c>
      <c r="Z972" s="35" t="str">
        <f t="shared" ref="Z972:Z1010" si="143">IF($H972="", "", $W972*$O972)</f>
        <v/>
      </c>
      <c r="AA972" s="36" t="str">
        <f t="shared" si="138"/>
        <v/>
      </c>
      <c r="AC972" s="41" t="str">
        <f>IF($B972="", "", IF(OR($B972&lt;'Intro &amp; Setup'!$BM$3, $B972&gt;'Intro &amp; Setup'!$BM$5), "X", ""))</f>
        <v/>
      </c>
      <c r="AE972" s="41" t="str">
        <f t="shared" si="139"/>
        <v/>
      </c>
      <c r="AG972" s="41" t="str">
        <f>IF($F972="", "", IF(COUNTIF('Intro &amp; Setup'!$T$17:$T$26, $F972)=0, "X", ""))</f>
        <v/>
      </c>
      <c r="AI972" s="41" t="str">
        <f t="shared" si="140"/>
        <v/>
      </c>
    </row>
    <row r="973" spans="1:35" x14ac:dyDescent="0.25">
      <c r="A973" s="21"/>
      <c r="B973" s="238"/>
      <c r="C973" s="239"/>
      <c r="D973" s="239"/>
      <c r="E973" s="239"/>
      <c r="F973" s="240"/>
      <c r="G973" s="239"/>
      <c r="H973" s="241"/>
      <c r="I973" s="21"/>
      <c r="L973" s="68" t="str">
        <f t="shared" si="141"/>
        <v/>
      </c>
      <c r="N973" s="71" t="str">
        <f>IF($L973="", "", IFERROR(INDEX('Intro &amp; Setup'!$J$23:$J$32, MATCH($L973, 'Intro &amp; Setup'!$B$23:$B$32, 0)), ""))</f>
        <v/>
      </c>
      <c r="O973" s="71" t="str">
        <f>IF($L973="", "", IFERROR(INDEX('Intro &amp; Setup'!$N$23:$N$32, MATCH($L973, 'Intro &amp; Setup'!$B$23:$B$32, 0)), ""))</f>
        <v/>
      </c>
      <c r="Q973" s="63" t="str">
        <f>IF($H973="", "", SUM($H$11:$H973))</f>
        <v/>
      </c>
      <c r="R973" s="28" t="str">
        <f>IF($L973="", "", SUMIF($L$11:$L973, $L973, $H$11:$H973))</f>
        <v/>
      </c>
      <c r="S973" s="27" t="str">
        <f>IF('Intro &amp; Setup'!$BM$13='Intro &amp; Setup'!$BM$12, $R973, $Q973)</f>
        <v/>
      </c>
      <c r="T973" s="28" t="str">
        <f t="shared" si="135"/>
        <v/>
      </c>
      <c r="U973" s="8" t="str">
        <f t="shared" si="136"/>
        <v/>
      </c>
      <c r="V973" s="28" t="str">
        <f>IF($T973="", "", $T973-SUM($V$11:$V972))</f>
        <v/>
      </c>
      <c r="W973" s="28" t="str">
        <f>IF($U973="", "", $U973-SUM($W$11:$W972))</f>
        <v/>
      </c>
      <c r="X973" s="28" t="str">
        <f t="shared" si="137"/>
        <v/>
      </c>
      <c r="Y973" s="34" t="str">
        <f t="shared" si="142"/>
        <v/>
      </c>
      <c r="Z973" s="35" t="str">
        <f t="shared" si="143"/>
        <v/>
      </c>
      <c r="AA973" s="36" t="str">
        <f t="shared" si="138"/>
        <v/>
      </c>
      <c r="AC973" s="41" t="str">
        <f>IF($B973="", "", IF(OR($B973&lt;'Intro &amp; Setup'!$BM$3, $B973&gt;'Intro &amp; Setup'!$BM$5), "X", ""))</f>
        <v/>
      </c>
      <c r="AE973" s="41" t="str">
        <f t="shared" si="139"/>
        <v/>
      </c>
      <c r="AG973" s="41" t="str">
        <f>IF($F973="", "", IF(COUNTIF('Intro &amp; Setup'!$T$17:$T$26, $F973)=0, "X", ""))</f>
        <v/>
      </c>
      <c r="AI973" s="41" t="str">
        <f t="shared" si="140"/>
        <v/>
      </c>
    </row>
    <row r="974" spans="1:35" x14ac:dyDescent="0.25">
      <c r="A974" s="21"/>
      <c r="B974" s="238"/>
      <c r="C974" s="239"/>
      <c r="D974" s="239"/>
      <c r="E974" s="239"/>
      <c r="F974" s="240"/>
      <c r="G974" s="239"/>
      <c r="H974" s="241"/>
      <c r="I974" s="21"/>
      <c r="L974" s="68" t="str">
        <f t="shared" si="141"/>
        <v/>
      </c>
      <c r="N974" s="71" t="str">
        <f>IF($L974="", "", IFERROR(INDEX('Intro &amp; Setup'!$J$23:$J$32, MATCH($L974, 'Intro &amp; Setup'!$B$23:$B$32, 0)), ""))</f>
        <v/>
      </c>
      <c r="O974" s="71" t="str">
        <f>IF($L974="", "", IFERROR(INDEX('Intro &amp; Setup'!$N$23:$N$32, MATCH($L974, 'Intro &amp; Setup'!$B$23:$B$32, 0)), ""))</f>
        <v/>
      </c>
      <c r="Q974" s="63" t="str">
        <f>IF($H974="", "", SUM($H$11:$H974))</f>
        <v/>
      </c>
      <c r="R974" s="28" t="str">
        <f>IF($L974="", "", SUMIF($L$11:$L974, $L974, $H$11:$H974))</f>
        <v/>
      </c>
      <c r="S974" s="27" t="str">
        <f>IF('Intro &amp; Setup'!$BM$13='Intro &amp; Setup'!$BM$12, $R974, $Q974)</f>
        <v/>
      </c>
      <c r="T974" s="28" t="str">
        <f t="shared" si="135"/>
        <v/>
      </c>
      <c r="U974" s="8" t="str">
        <f t="shared" si="136"/>
        <v/>
      </c>
      <c r="V974" s="28" t="str">
        <f>IF($T974="", "", $T974-SUM($V$11:$V973))</f>
        <v/>
      </c>
      <c r="W974" s="28" t="str">
        <f>IF($U974="", "", $U974-SUM($W$11:$W973))</f>
        <v/>
      </c>
      <c r="X974" s="28" t="str">
        <f t="shared" si="137"/>
        <v/>
      </c>
      <c r="Y974" s="34" t="str">
        <f t="shared" si="142"/>
        <v/>
      </c>
      <c r="Z974" s="35" t="str">
        <f t="shared" si="143"/>
        <v/>
      </c>
      <c r="AA974" s="36" t="str">
        <f t="shared" si="138"/>
        <v/>
      </c>
      <c r="AC974" s="41" t="str">
        <f>IF($B974="", "", IF(OR($B974&lt;'Intro &amp; Setup'!$BM$3, $B974&gt;'Intro &amp; Setup'!$BM$5), "X", ""))</f>
        <v/>
      </c>
      <c r="AE974" s="41" t="str">
        <f t="shared" si="139"/>
        <v/>
      </c>
      <c r="AG974" s="41" t="str">
        <f>IF($F974="", "", IF(COUNTIF('Intro &amp; Setup'!$T$17:$T$26, $F974)=0, "X", ""))</f>
        <v/>
      </c>
      <c r="AI974" s="41" t="str">
        <f t="shared" si="140"/>
        <v/>
      </c>
    </row>
    <row r="975" spans="1:35" x14ac:dyDescent="0.25">
      <c r="A975" s="21"/>
      <c r="B975" s="238"/>
      <c r="C975" s="239"/>
      <c r="D975" s="239"/>
      <c r="E975" s="239"/>
      <c r="F975" s="240"/>
      <c r="G975" s="239"/>
      <c r="H975" s="241"/>
      <c r="I975" s="21"/>
      <c r="L975" s="68" t="str">
        <f t="shared" si="141"/>
        <v/>
      </c>
      <c r="N975" s="71" t="str">
        <f>IF($L975="", "", IFERROR(INDEX('Intro &amp; Setup'!$J$23:$J$32, MATCH($L975, 'Intro &amp; Setup'!$B$23:$B$32, 0)), ""))</f>
        <v/>
      </c>
      <c r="O975" s="71" t="str">
        <f>IF($L975="", "", IFERROR(INDEX('Intro &amp; Setup'!$N$23:$N$32, MATCH($L975, 'Intro &amp; Setup'!$B$23:$B$32, 0)), ""))</f>
        <v/>
      </c>
      <c r="Q975" s="63" t="str">
        <f>IF($H975="", "", SUM($H$11:$H975))</f>
        <v/>
      </c>
      <c r="R975" s="28" t="str">
        <f>IF($L975="", "", SUMIF($L$11:$L975, $L975, $H$11:$H975))</f>
        <v/>
      </c>
      <c r="S975" s="27" t="str">
        <f>IF('Intro &amp; Setup'!$BM$13='Intro &amp; Setup'!$BM$12, $R975, $Q975)</f>
        <v/>
      </c>
      <c r="T975" s="28" t="str">
        <f t="shared" si="135"/>
        <v/>
      </c>
      <c r="U975" s="8" t="str">
        <f t="shared" si="136"/>
        <v/>
      </c>
      <c r="V975" s="28" t="str">
        <f>IF($T975="", "", $T975-SUM($V$11:$V974))</f>
        <v/>
      </c>
      <c r="W975" s="28" t="str">
        <f>IF($U975="", "", $U975-SUM($W$11:$W974))</f>
        <v/>
      </c>
      <c r="X975" s="28" t="str">
        <f t="shared" si="137"/>
        <v/>
      </c>
      <c r="Y975" s="34" t="str">
        <f t="shared" si="142"/>
        <v/>
      </c>
      <c r="Z975" s="35" t="str">
        <f t="shared" si="143"/>
        <v/>
      </c>
      <c r="AA975" s="36" t="str">
        <f t="shared" si="138"/>
        <v/>
      </c>
      <c r="AC975" s="41" t="str">
        <f>IF($B975="", "", IF(OR($B975&lt;'Intro &amp; Setup'!$BM$3, $B975&gt;'Intro &amp; Setup'!$BM$5), "X", ""))</f>
        <v/>
      </c>
      <c r="AE975" s="41" t="str">
        <f t="shared" si="139"/>
        <v/>
      </c>
      <c r="AG975" s="41" t="str">
        <f>IF($F975="", "", IF(COUNTIF('Intro &amp; Setup'!$T$17:$T$26, $F975)=0, "X", ""))</f>
        <v/>
      </c>
      <c r="AI975" s="41" t="str">
        <f t="shared" si="140"/>
        <v/>
      </c>
    </row>
    <row r="976" spans="1:35" x14ac:dyDescent="0.25">
      <c r="A976" s="21"/>
      <c r="B976" s="238"/>
      <c r="C976" s="239"/>
      <c r="D976" s="239"/>
      <c r="E976" s="239"/>
      <c r="F976" s="240"/>
      <c r="G976" s="239"/>
      <c r="H976" s="241"/>
      <c r="I976" s="21"/>
      <c r="L976" s="68" t="str">
        <f t="shared" si="141"/>
        <v/>
      </c>
      <c r="N976" s="71" t="str">
        <f>IF($L976="", "", IFERROR(INDEX('Intro &amp; Setup'!$J$23:$J$32, MATCH($L976, 'Intro &amp; Setup'!$B$23:$B$32, 0)), ""))</f>
        <v/>
      </c>
      <c r="O976" s="71" t="str">
        <f>IF($L976="", "", IFERROR(INDEX('Intro &amp; Setup'!$N$23:$N$32, MATCH($L976, 'Intro &amp; Setup'!$B$23:$B$32, 0)), ""))</f>
        <v/>
      </c>
      <c r="Q976" s="63" t="str">
        <f>IF($H976="", "", SUM($H$11:$H976))</f>
        <v/>
      </c>
      <c r="R976" s="28" t="str">
        <f>IF($L976="", "", SUMIF($L$11:$L976, $L976, $H$11:$H976))</f>
        <v/>
      </c>
      <c r="S976" s="27" t="str">
        <f>IF('Intro &amp; Setup'!$BM$13='Intro &amp; Setup'!$BM$12, $R976, $Q976)</f>
        <v/>
      </c>
      <c r="T976" s="28" t="str">
        <f t="shared" si="135"/>
        <v/>
      </c>
      <c r="U976" s="8" t="str">
        <f t="shared" si="136"/>
        <v/>
      </c>
      <c r="V976" s="28" t="str">
        <f>IF($T976="", "", $T976-SUM($V$11:$V975))</f>
        <v/>
      </c>
      <c r="W976" s="28" t="str">
        <f>IF($U976="", "", $U976-SUM($W$11:$W975))</f>
        <v/>
      </c>
      <c r="X976" s="28" t="str">
        <f t="shared" si="137"/>
        <v/>
      </c>
      <c r="Y976" s="34" t="str">
        <f t="shared" si="142"/>
        <v/>
      </c>
      <c r="Z976" s="35" t="str">
        <f t="shared" si="143"/>
        <v/>
      </c>
      <c r="AA976" s="36" t="str">
        <f t="shared" si="138"/>
        <v/>
      </c>
      <c r="AC976" s="41" t="str">
        <f>IF($B976="", "", IF(OR($B976&lt;'Intro &amp; Setup'!$BM$3, $B976&gt;'Intro &amp; Setup'!$BM$5), "X", ""))</f>
        <v/>
      </c>
      <c r="AE976" s="41" t="str">
        <f t="shared" si="139"/>
        <v/>
      </c>
      <c r="AG976" s="41" t="str">
        <f>IF($F976="", "", IF(COUNTIF('Intro &amp; Setup'!$T$17:$T$26, $F976)=0, "X", ""))</f>
        <v/>
      </c>
      <c r="AI976" s="41" t="str">
        <f t="shared" si="140"/>
        <v/>
      </c>
    </row>
    <row r="977" spans="1:35" x14ac:dyDescent="0.25">
      <c r="A977" s="21"/>
      <c r="B977" s="238"/>
      <c r="C977" s="239"/>
      <c r="D977" s="239"/>
      <c r="E977" s="239"/>
      <c r="F977" s="240"/>
      <c r="G977" s="239"/>
      <c r="H977" s="241"/>
      <c r="I977" s="21"/>
      <c r="L977" s="68" t="str">
        <f t="shared" si="141"/>
        <v/>
      </c>
      <c r="N977" s="71" t="str">
        <f>IF($L977="", "", IFERROR(INDEX('Intro &amp; Setup'!$J$23:$J$32, MATCH($L977, 'Intro &amp; Setup'!$B$23:$B$32, 0)), ""))</f>
        <v/>
      </c>
      <c r="O977" s="71" t="str">
        <f>IF($L977="", "", IFERROR(INDEX('Intro &amp; Setup'!$N$23:$N$32, MATCH($L977, 'Intro &amp; Setup'!$B$23:$B$32, 0)), ""))</f>
        <v/>
      </c>
      <c r="Q977" s="63" t="str">
        <f>IF($H977="", "", SUM($H$11:$H977))</f>
        <v/>
      </c>
      <c r="R977" s="28" t="str">
        <f>IF($L977="", "", SUMIF($L$11:$L977, $L977, $H$11:$H977))</f>
        <v/>
      </c>
      <c r="S977" s="27" t="str">
        <f>IF('Intro &amp; Setup'!$BM$13='Intro &amp; Setup'!$BM$12, $R977, $Q977)</f>
        <v/>
      </c>
      <c r="T977" s="28" t="str">
        <f t="shared" si="135"/>
        <v/>
      </c>
      <c r="U977" s="8" t="str">
        <f t="shared" si="136"/>
        <v/>
      </c>
      <c r="V977" s="28" t="str">
        <f>IF($T977="", "", $T977-SUM($V$11:$V976))</f>
        <v/>
      </c>
      <c r="W977" s="28" t="str">
        <f>IF($U977="", "", $U977-SUM($W$11:$W976))</f>
        <v/>
      </c>
      <c r="X977" s="28" t="str">
        <f t="shared" si="137"/>
        <v/>
      </c>
      <c r="Y977" s="34" t="str">
        <f t="shared" si="142"/>
        <v/>
      </c>
      <c r="Z977" s="35" t="str">
        <f t="shared" si="143"/>
        <v/>
      </c>
      <c r="AA977" s="36" t="str">
        <f t="shared" si="138"/>
        <v/>
      </c>
      <c r="AC977" s="41" t="str">
        <f>IF($B977="", "", IF(OR($B977&lt;'Intro &amp; Setup'!$BM$3, $B977&gt;'Intro &amp; Setup'!$BM$5), "X", ""))</f>
        <v/>
      </c>
      <c r="AE977" s="41" t="str">
        <f t="shared" si="139"/>
        <v/>
      </c>
      <c r="AG977" s="41" t="str">
        <f>IF($F977="", "", IF(COUNTIF('Intro &amp; Setup'!$T$17:$T$26, $F977)=0, "X", ""))</f>
        <v/>
      </c>
      <c r="AI977" s="41" t="str">
        <f t="shared" si="140"/>
        <v/>
      </c>
    </row>
    <row r="978" spans="1:35" x14ac:dyDescent="0.25">
      <c r="A978" s="21"/>
      <c r="B978" s="238"/>
      <c r="C978" s="239"/>
      <c r="D978" s="239"/>
      <c r="E978" s="239"/>
      <c r="F978" s="240"/>
      <c r="G978" s="239"/>
      <c r="H978" s="241"/>
      <c r="I978" s="21"/>
      <c r="L978" s="68" t="str">
        <f t="shared" si="141"/>
        <v/>
      </c>
      <c r="N978" s="71" t="str">
        <f>IF($L978="", "", IFERROR(INDEX('Intro &amp; Setup'!$J$23:$J$32, MATCH($L978, 'Intro &amp; Setup'!$B$23:$B$32, 0)), ""))</f>
        <v/>
      </c>
      <c r="O978" s="71" t="str">
        <f>IF($L978="", "", IFERROR(INDEX('Intro &amp; Setup'!$N$23:$N$32, MATCH($L978, 'Intro &amp; Setup'!$B$23:$B$32, 0)), ""))</f>
        <v/>
      </c>
      <c r="Q978" s="63" t="str">
        <f>IF($H978="", "", SUM($H$11:$H978))</f>
        <v/>
      </c>
      <c r="R978" s="28" t="str">
        <f>IF($L978="", "", SUMIF($L$11:$L978, $L978, $H$11:$H978))</f>
        <v/>
      </c>
      <c r="S978" s="27" t="str">
        <f>IF('Intro &amp; Setup'!$BM$13='Intro &amp; Setup'!$BM$12, $R978, $Q978)</f>
        <v/>
      </c>
      <c r="T978" s="28" t="str">
        <f t="shared" si="135"/>
        <v/>
      </c>
      <c r="U978" s="8" t="str">
        <f t="shared" si="136"/>
        <v/>
      </c>
      <c r="V978" s="28" t="str">
        <f>IF($T978="", "", $T978-SUM($V$11:$V977))</f>
        <v/>
      </c>
      <c r="W978" s="28" t="str">
        <f>IF($U978="", "", $U978-SUM($W$11:$W977))</f>
        <v/>
      </c>
      <c r="X978" s="28" t="str">
        <f t="shared" si="137"/>
        <v/>
      </c>
      <c r="Y978" s="34" t="str">
        <f t="shared" si="142"/>
        <v/>
      </c>
      <c r="Z978" s="35" t="str">
        <f t="shared" si="143"/>
        <v/>
      </c>
      <c r="AA978" s="36" t="str">
        <f t="shared" si="138"/>
        <v/>
      </c>
      <c r="AC978" s="41" t="str">
        <f>IF($B978="", "", IF(OR($B978&lt;'Intro &amp; Setup'!$BM$3, $B978&gt;'Intro &amp; Setup'!$BM$5), "X", ""))</f>
        <v/>
      </c>
      <c r="AE978" s="41" t="str">
        <f t="shared" si="139"/>
        <v/>
      </c>
      <c r="AG978" s="41" t="str">
        <f>IF($F978="", "", IF(COUNTIF('Intro &amp; Setup'!$T$17:$T$26, $F978)=0, "X", ""))</f>
        <v/>
      </c>
      <c r="AI978" s="41" t="str">
        <f t="shared" si="140"/>
        <v/>
      </c>
    </row>
    <row r="979" spans="1:35" x14ac:dyDescent="0.25">
      <c r="A979" s="21"/>
      <c r="B979" s="238"/>
      <c r="C979" s="239"/>
      <c r="D979" s="239"/>
      <c r="E979" s="239"/>
      <c r="F979" s="240"/>
      <c r="G979" s="239"/>
      <c r="H979" s="241"/>
      <c r="I979" s="21"/>
      <c r="L979" s="68" t="str">
        <f t="shared" si="141"/>
        <v/>
      </c>
      <c r="N979" s="71" t="str">
        <f>IF($L979="", "", IFERROR(INDEX('Intro &amp; Setup'!$J$23:$J$32, MATCH($L979, 'Intro &amp; Setup'!$B$23:$B$32, 0)), ""))</f>
        <v/>
      </c>
      <c r="O979" s="71" t="str">
        <f>IF($L979="", "", IFERROR(INDEX('Intro &amp; Setup'!$N$23:$N$32, MATCH($L979, 'Intro &amp; Setup'!$B$23:$B$32, 0)), ""))</f>
        <v/>
      </c>
      <c r="Q979" s="63" t="str">
        <f>IF($H979="", "", SUM($H$11:$H979))</f>
        <v/>
      </c>
      <c r="R979" s="28" t="str">
        <f>IF($L979="", "", SUMIF($L$11:$L979, $L979, $H$11:$H979))</f>
        <v/>
      </c>
      <c r="S979" s="27" t="str">
        <f>IF('Intro &amp; Setup'!$BM$13='Intro &amp; Setup'!$BM$12, $R979, $Q979)</f>
        <v/>
      </c>
      <c r="T979" s="28" t="str">
        <f t="shared" si="135"/>
        <v/>
      </c>
      <c r="U979" s="8" t="str">
        <f t="shared" si="136"/>
        <v/>
      </c>
      <c r="V979" s="28" t="str">
        <f>IF($T979="", "", $T979-SUM($V$11:$V978))</f>
        <v/>
      </c>
      <c r="W979" s="28" t="str">
        <f>IF($U979="", "", $U979-SUM($W$11:$W978))</f>
        <v/>
      </c>
      <c r="X979" s="28" t="str">
        <f t="shared" si="137"/>
        <v/>
      </c>
      <c r="Y979" s="34" t="str">
        <f t="shared" si="142"/>
        <v/>
      </c>
      <c r="Z979" s="35" t="str">
        <f t="shared" si="143"/>
        <v/>
      </c>
      <c r="AA979" s="36" t="str">
        <f t="shared" si="138"/>
        <v/>
      </c>
      <c r="AC979" s="41" t="str">
        <f>IF($B979="", "", IF(OR($B979&lt;'Intro &amp; Setup'!$BM$3, $B979&gt;'Intro &amp; Setup'!$BM$5), "X", ""))</f>
        <v/>
      </c>
      <c r="AE979" s="41" t="str">
        <f t="shared" si="139"/>
        <v/>
      </c>
      <c r="AG979" s="41" t="str">
        <f>IF($F979="", "", IF(COUNTIF('Intro &amp; Setup'!$T$17:$T$26, $F979)=0, "X", ""))</f>
        <v/>
      </c>
      <c r="AI979" s="41" t="str">
        <f t="shared" si="140"/>
        <v/>
      </c>
    </row>
    <row r="980" spans="1:35" x14ac:dyDescent="0.25">
      <c r="A980" s="21"/>
      <c r="B980" s="238"/>
      <c r="C980" s="239"/>
      <c r="D980" s="239"/>
      <c r="E980" s="239"/>
      <c r="F980" s="240"/>
      <c r="G980" s="239"/>
      <c r="H980" s="241"/>
      <c r="I980" s="21"/>
      <c r="L980" s="68" t="str">
        <f t="shared" si="141"/>
        <v/>
      </c>
      <c r="N980" s="71" t="str">
        <f>IF($L980="", "", IFERROR(INDEX('Intro &amp; Setup'!$J$23:$J$32, MATCH($L980, 'Intro &amp; Setup'!$B$23:$B$32, 0)), ""))</f>
        <v/>
      </c>
      <c r="O980" s="71" t="str">
        <f>IF($L980="", "", IFERROR(INDEX('Intro &amp; Setup'!$N$23:$N$32, MATCH($L980, 'Intro &amp; Setup'!$B$23:$B$32, 0)), ""))</f>
        <v/>
      </c>
      <c r="Q980" s="63" t="str">
        <f>IF($H980="", "", SUM($H$11:$H980))</f>
        <v/>
      </c>
      <c r="R980" s="28" t="str">
        <f>IF($L980="", "", SUMIF($L$11:$L980, $L980, $H$11:$H980))</f>
        <v/>
      </c>
      <c r="S980" s="27" t="str">
        <f>IF('Intro &amp; Setup'!$BM$13='Intro &amp; Setup'!$BM$12, $R980, $Q980)</f>
        <v/>
      </c>
      <c r="T980" s="28" t="str">
        <f t="shared" si="135"/>
        <v/>
      </c>
      <c r="U980" s="8" t="str">
        <f t="shared" si="136"/>
        <v/>
      </c>
      <c r="V980" s="28" t="str">
        <f>IF($T980="", "", $T980-SUM($V$11:$V979))</f>
        <v/>
      </c>
      <c r="W980" s="28" t="str">
        <f>IF($U980="", "", $U980-SUM($W$11:$W979))</f>
        <v/>
      </c>
      <c r="X980" s="28" t="str">
        <f t="shared" si="137"/>
        <v/>
      </c>
      <c r="Y980" s="34" t="str">
        <f t="shared" si="142"/>
        <v/>
      </c>
      <c r="Z980" s="35" t="str">
        <f t="shared" si="143"/>
        <v/>
      </c>
      <c r="AA980" s="36" t="str">
        <f t="shared" si="138"/>
        <v/>
      </c>
      <c r="AC980" s="41" t="str">
        <f>IF($B980="", "", IF(OR($B980&lt;'Intro &amp; Setup'!$BM$3, $B980&gt;'Intro &amp; Setup'!$BM$5), "X", ""))</f>
        <v/>
      </c>
      <c r="AE980" s="41" t="str">
        <f t="shared" si="139"/>
        <v/>
      </c>
      <c r="AG980" s="41" t="str">
        <f>IF($F980="", "", IF(COUNTIF('Intro &amp; Setup'!$T$17:$T$26, $F980)=0, "X", ""))</f>
        <v/>
      </c>
      <c r="AI980" s="41" t="str">
        <f t="shared" si="140"/>
        <v/>
      </c>
    </row>
    <row r="981" spans="1:35" x14ac:dyDescent="0.25">
      <c r="A981" s="21"/>
      <c r="B981" s="238"/>
      <c r="C981" s="239"/>
      <c r="D981" s="239"/>
      <c r="E981" s="239"/>
      <c r="F981" s="240"/>
      <c r="G981" s="239"/>
      <c r="H981" s="241"/>
      <c r="I981" s="21"/>
      <c r="L981" s="68" t="str">
        <f t="shared" si="141"/>
        <v/>
      </c>
      <c r="N981" s="71" t="str">
        <f>IF($L981="", "", IFERROR(INDEX('Intro &amp; Setup'!$J$23:$J$32, MATCH($L981, 'Intro &amp; Setup'!$B$23:$B$32, 0)), ""))</f>
        <v/>
      </c>
      <c r="O981" s="71" t="str">
        <f>IF($L981="", "", IFERROR(INDEX('Intro &amp; Setup'!$N$23:$N$32, MATCH($L981, 'Intro &amp; Setup'!$B$23:$B$32, 0)), ""))</f>
        <v/>
      </c>
      <c r="Q981" s="63" t="str">
        <f>IF($H981="", "", SUM($H$11:$H981))</f>
        <v/>
      </c>
      <c r="R981" s="28" t="str">
        <f>IF($L981="", "", SUMIF($L$11:$L981, $L981, $H$11:$H981))</f>
        <v/>
      </c>
      <c r="S981" s="27" t="str">
        <f>IF('Intro &amp; Setup'!$BM$13='Intro &amp; Setup'!$BM$12, $R981, $Q981)</f>
        <v/>
      </c>
      <c r="T981" s="28" t="str">
        <f t="shared" si="135"/>
        <v/>
      </c>
      <c r="U981" s="8" t="str">
        <f t="shared" si="136"/>
        <v/>
      </c>
      <c r="V981" s="28" t="str">
        <f>IF($T981="", "", $T981-SUM($V$11:$V980))</f>
        <v/>
      </c>
      <c r="W981" s="28" t="str">
        <f>IF($U981="", "", $U981-SUM($W$11:$W980))</f>
        <v/>
      </c>
      <c r="X981" s="28" t="str">
        <f t="shared" si="137"/>
        <v/>
      </c>
      <c r="Y981" s="34" t="str">
        <f t="shared" si="142"/>
        <v/>
      </c>
      <c r="Z981" s="35" t="str">
        <f t="shared" si="143"/>
        <v/>
      </c>
      <c r="AA981" s="36" t="str">
        <f t="shared" si="138"/>
        <v/>
      </c>
      <c r="AC981" s="41" t="str">
        <f>IF($B981="", "", IF(OR($B981&lt;'Intro &amp; Setup'!$BM$3, $B981&gt;'Intro &amp; Setup'!$BM$5), "X", ""))</f>
        <v/>
      </c>
      <c r="AE981" s="41" t="str">
        <f t="shared" si="139"/>
        <v/>
      </c>
      <c r="AG981" s="41" t="str">
        <f>IF($F981="", "", IF(COUNTIF('Intro &amp; Setup'!$T$17:$T$26, $F981)=0, "X", ""))</f>
        <v/>
      </c>
      <c r="AI981" s="41" t="str">
        <f t="shared" si="140"/>
        <v/>
      </c>
    </row>
    <row r="982" spans="1:35" x14ac:dyDescent="0.25">
      <c r="A982" s="21"/>
      <c r="B982" s="238"/>
      <c r="C982" s="239"/>
      <c r="D982" s="239"/>
      <c r="E982" s="239"/>
      <c r="F982" s="240"/>
      <c r="G982" s="239"/>
      <c r="H982" s="241"/>
      <c r="I982" s="21"/>
      <c r="L982" s="68" t="str">
        <f t="shared" si="141"/>
        <v/>
      </c>
      <c r="N982" s="71" t="str">
        <f>IF($L982="", "", IFERROR(INDEX('Intro &amp; Setup'!$J$23:$J$32, MATCH($L982, 'Intro &amp; Setup'!$B$23:$B$32, 0)), ""))</f>
        <v/>
      </c>
      <c r="O982" s="71" t="str">
        <f>IF($L982="", "", IFERROR(INDEX('Intro &amp; Setup'!$N$23:$N$32, MATCH($L982, 'Intro &amp; Setup'!$B$23:$B$32, 0)), ""))</f>
        <v/>
      </c>
      <c r="Q982" s="63" t="str">
        <f>IF($H982="", "", SUM($H$11:$H982))</f>
        <v/>
      </c>
      <c r="R982" s="28" t="str">
        <f>IF($L982="", "", SUMIF($L$11:$L982, $L982, $H$11:$H982))</f>
        <v/>
      </c>
      <c r="S982" s="27" t="str">
        <f>IF('Intro &amp; Setup'!$BM$13='Intro &amp; Setup'!$BM$12, $R982, $Q982)</f>
        <v/>
      </c>
      <c r="T982" s="28" t="str">
        <f t="shared" si="135"/>
        <v/>
      </c>
      <c r="U982" s="8" t="str">
        <f t="shared" si="136"/>
        <v/>
      </c>
      <c r="V982" s="28" t="str">
        <f>IF($T982="", "", $T982-SUM($V$11:$V981))</f>
        <v/>
      </c>
      <c r="W982" s="28" t="str">
        <f>IF($U982="", "", $U982-SUM($W$11:$W981))</f>
        <v/>
      </c>
      <c r="X982" s="28" t="str">
        <f t="shared" si="137"/>
        <v/>
      </c>
      <c r="Y982" s="34" t="str">
        <f t="shared" si="142"/>
        <v/>
      </c>
      <c r="Z982" s="35" t="str">
        <f t="shared" si="143"/>
        <v/>
      </c>
      <c r="AA982" s="36" t="str">
        <f t="shared" si="138"/>
        <v/>
      </c>
      <c r="AC982" s="41" t="str">
        <f>IF($B982="", "", IF(OR($B982&lt;'Intro &amp; Setup'!$BM$3, $B982&gt;'Intro &amp; Setup'!$BM$5), "X", ""))</f>
        <v/>
      </c>
      <c r="AE982" s="41" t="str">
        <f t="shared" si="139"/>
        <v/>
      </c>
      <c r="AG982" s="41" t="str">
        <f>IF($F982="", "", IF(COUNTIF('Intro &amp; Setup'!$T$17:$T$26, $F982)=0, "X", ""))</f>
        <v/>
      </c>
      <c r="AI982" s="41" t="str">
        <f t="shared" si="140"/>
        <v/>
      </c>
    </row>
    <row r="983" spans="1:35" x14ac:dyDescent="0.25">
      <c r="A983" s="21"/>
      <c r="B983" s="238"/>
      <c r="C983" s="239"/>
      <c r="D983" s="239"/>
      <c r="E983" s="239"/>
      <c r="F983" s="240"/>
      <c r="G983" s="239"/>
      <c r="H983" s="241"/>
      <c r="I983" s="21"/>
      <c r="L983" s="68" t="str">
        <f t="shared" si="141"/>
        <v/>
      </c>
      <c r="N983" s="71" t="str">
        <f>IF($L983="", "", IFERROR(INDEX('Intro &amp; Setup'!$J$23:$J$32, MATCH($L983, 'Intro &amp; Setup'!$B$23:$B$32, 0)), ""))</f>
        <v/>
      </c>
      <c r="O983" s="71" t="str">
        <f>IF($L983="", "", IFERROR(INDEX('Intro &amp; Setup'!$N$23:$N$32, MATCH($L983, 'Intro &amp; Setup'!$B$23:$B$32, 0)), ""))</f>
        <v/>
      </c>
      <c r="Q983" s="63" t="str">
        <f>IF($H983="", "", SUM($H$11:$H983))</f>
        <v/>
      </c>
      <c r="R983" s="28" t="str">
        <f>IF($L983="", "", SUMIF($L$11:$L983, $L983, $H$11:$H983))</f>
        <v/>
      </c>
      <c r="S983" s="27" t="str">
        <f>IF('Intro &amp; Setup'!$BM$13='Intro &amp; Setup'!$BM$12, $R983, $Q983)</f>
        <v/>
      </c>
      <c r="T983" s="28" t="str">
        <f t="shared" si="135"/>
        <v/>
      </c>
      <c r="U983" s="8" t="str">
        <f t="shared" si="136"/>
        <v/>
      </c>
      <c r="V983" s="28" t="str">
        <f>IF($T983="", "", $T983-SUM($V$11:$V982))</f>
        <v/>
      </c>
      <c r="W983" s="28" t="str">
        <f>IF($U983="", "", $U983-SUM($W$11:$W982))</f>
        <v/>
      </c>
      <c r="X983" s="28" t="str">
        <f t="shared" si="137"/>
        <v/>
      </c>
      <c r="Y983" s="34" t="str">
        <f t="shared" si="142"/>
        <v/>
      </c>
      <c r="Z983" s="35" t="str">
        <f t="shared" si="143"/>
        <v/>
      </c>
      <c r="AA983" s="36" t="str">
        <f t="shared" si="138"/>
        <v/>
      </c>
      <c r="AC983" s="41" t="str">
        <f>IF($B983="", "", IF(OR($B983&lt;'Intro &amp; Setup'!$BM$3, $B983&gt;'Intro &amp; Setup'!$BM$5), "X", ""))</f>
        <v/>
      </c>
      <c r="AE983" s="41" t="str">
        <f t="shared" si="139"/>
        <v/>
      </c>
      <c r="AG983" s="41" t="str">
        <f>IF($F983="", "", IF(COUNTIF('Intro &amp; Setup'!$T$17:$T$26, $F983)=0, "X", ""))</f>
        <v/>
      </c>
      <c r="AI983" s="41" t="str">
        <f t="shared" si="140"/>
        <v/>
      </c>
    </row>
    <row r="984" spans="1:35" x14ac:dyDescent="0.25">
      <c r="A984" s="21"/>
      <c r="B984" s="238"/>
      <c r="C984" s="239"/>
      <c r="D984" s="239"/>
      <c r="E984" s="239"/>
      <c r="F984" s="240"/>
      <c r="G984" s="239"/>
      <c r="H984" s="241"/>
      <c r="I984" s="21"/>
      <c r="L984" s="68" t="str">
        <f t="shared" si="141"/>
        <v/>
      </c>
      <c r="N984" s="71" t="str">
        <f>IF($L984="", "", IFERROR(INDEX('Intro &amp; Setup'!$J$23:$J$32, MATCH($L984, 'Intro &amp; Setup'!$B$23:$B$32, 0)), ""))</f>
        <v/>
      </c>
      <c r="O984" s="71" t="str">
        <f>IF($L984="", "", IFERROR(INDEX('Intro &amp; Setup'!$N$23:$N$32, MATCH($L984, 'Intro &amp; Setup'!$B$23:$B$32, 0)), ""))</f>
        <v/>
      </c>
      <c r="Q984" s="63" t="str">
        <f>IF($H984="", "", SUM($H$11:$H984))</f>
        <v/>
      </c>
      <c r="R984" s="28" t="str">
        <f>IF($L984="", "", SUMIF($L$11:$L984, $L984, $H$11:$H984))</f>
        <v/>
      </c>
      <c r="S984" s="27" t="str">
        <f>IF('Intro &amp; Setup'!$BM$13='Intro &amp; Setup'!$BM$12, $R984, $Q984)</f>
        <v/>
      </c>
      <c r="T984" s="28" t="str">
        <f t="shared" si="135"/>
        <v/>
      </c>
      <c r="U984" s="8" t="str">
        <f t="shared" si="136"/>
        <v/>
      </c>
      <c r="V984" s="28" t="str">
        <f>IF($T984="", "", $T984-SUM($V$11:$V983))</f>
        <v/>
      </c>
      <c r="W984" s="28" t="str">
        <f>IF($U984="", "", $U984-SUM($W$11:$W983))</f>
        <v/>
      </c>
      <c r="X984" s="28" t="str">
        <f t="shared" si="137"/>
        <v/>
      </c>
      <c r="Y984" s="34" t="str">
        <f t="shared" si="142"/>
        <v/>
      </c>
      <c r="Z984" s="35" t="str">
        <f t="shared" si="143"/>
        <v/>
      </c>
      <c r="AA984" s="36" t="str">
        <f t="shared" si="138"/>
        <v/>
      </c>
      <c r="AC984" s="41" t="str">
        <f>IF($B984="", "", IF(OR($B984&lt;'Intro &amp; Setup'!$BM$3, $B984&gt;'Intro &amp; Setup'!$BM$5), "X", ""))</f>
        <v/>
      </c>
      <c r="AE984" s="41" t="str">
        <f t="shared" si="139"/>
        <v/>
      </c>
      <c r="AG984" s="41" t="str">
        <f>IF($F984="", "", IF(COUNTIF('Intro &amp; Setup'!$T$17:$T$26, $F984)=0, "X", ""))</f>
        <v/>
      </c>
      <c r="AI984" s="41" t="str">
        <f t="shared" si="140"/>
        <v/>
      </c>
    </row>
    <row r="985" spans="1:35" x14ac:dyDescent="0.25">
      <c r="A985" s="21"/>
      <c r="B985" s="238"/>
      <c r="C985" s="239"/>
      <c r="D985" s="239"/>
      <c r="E985" s="239"/>
      <c r="F985" s="240"/>
      <c r="G985" s="239"/>
      <c r="H985" s="241"/>
      <c r="I985" s="21"/>
      <c r="L985" s="68" t="str">
        <f t="shared" si="141"/>
        <v/>
      </c>
      <c r="N985" s="71" t="str">
        <f>IF($L985="", "", IFERROR(INDEX('Intro &amp; Setup'!$J$23:$J$32, MATCH($L985, 'Intro &amp; Setup'!$B$23:$B$32, 0)), ""))</f>
        <v/>
      </c>
      <c r="O985" s="71" t="str">
        <f>IF($L985="", "", IFERROR(INDEX('Intro &amp; Setup'!$N$23:$N$32, MATCH($L985, 'Intro &amp; Setup'!$B$23:$B$32, 0)), ""))</f>
        <v/>
      </c>
      <c r="Q985" s="63" t="str">
        <f>IF($H985="", "", SUM($H$11:$H985))</f>
        <v/>
      </c>
      <c r="R985" s="28" t="str">
        <f>IF($L985="", "", SUMIF($L$11:$L985, $L985, $H$11:$H985))</f>
        <v/>
      </c>
      <c r="S985" s="27" t="str">
        <f>IF('Intro &amp; Setup'!$BM$13='Intro &amp; Setup'!$BM$12, $R985, $Q985)</f>
        <v/>
      </c>
      <c r="T985" s="28" t="str">
        <f t="shared" si="135"/>
        <v/>
      </c>
      <c r="U985" s="8" t="str">
        <f t="shared" si="136"/>
        <v/>
      </c>
      <c r="V985" s="28" t="str">
        <f>IF($T985="", "", $T985-SUM($V$11:$V984))</f>
        <v/>
      </c>
      <c r="W985" s="28" t="str">
        <f>IF($U985="", "", $U985-SUM($W$11:$W984))</f>
        <v/>
      </c>
      <c r="X985" s="28" t="str">
        <f t="shared" si="137"/>
        <v/>
      </c>
      <c r="Y985" s="34" t="str">
        <f t="shared" si="142"/>
        <v/>
      </c>
      <c r="Z985" s="35" t="str">
        <f t="shared" si="143"/>
        <v/>
      </c>
      <c r="AA985" s="36" t="str">
        <f t="shared" si="138"/>
        <v/>
      </c>
      <c r="AC985" s="41" t="str">
        <f>IF($B985="", "", IF(OR($B985&lt;'Intro &amp; Setup'!$BM$3, $B985&gt;'Intro &amp; Setup'!$BM$5), "X", ""))</f>
        <v/>
      </c>
      <c r="AE985" s="41" t="str">
        <f t="shared" si="139"/>
        <v/>
      </c>
      <c r="AG985" s="41" t="str">
        <f>IF($F985="", "", IF(COUNTIF('Intro &amp; Setup'!$T$17:$T$26, $F985)=0, "X", ""))</f>
        <v/>
      </c>
      <c r="AI985" s="41" t="str">
        <f t="shared" si="140"/>
        <v/>
      </c>
    </row>
    <row r="986" spans="1:35" x14ac:dyDescent="0.25">
      <c r="A986" s="21"/>
      <c r="B986" s="238"/>
      <c r="C986" s="239"/>
      <c r="D986" s="239"/>
      <c r="E986" s="239"/>
      <c r="F986" s="240"/>
      <c r="G986" s="239"/>
      <c r="H986" s="241"/>
      <c r="I986" s="21"/>
      <c r="L986" s="68" t="str">
        <f t="shared" si="141"/>
        <v/>
      </c>
      <c r="N986" s="71" t="str">
        <f>IF($L986="", "", IFERROR(INDEX('Intro &amp; Setup'!$J$23:$J$32, MATCH($L986, 'Intro &amp; Setup'!$B$23:$B$32, 0)), ""))</f>
        <v/>
      </c>
      <c r="O986" s="71" t="str">
        <f>IF($L986="", "", IFERROR(INDEX('Intro &amp; Setup'!$N$23:$N$32, MATCH($L986, 'Intro &amp; Setup'!$B$23:$B$32, 0)), ""))</f>
        <v/>
      </c>
      <c r="Q986" s="63" t="str">
        <f>IF($H986="", "", SUM($H$11:$H986))</f>
        <v/>
      </c>
      <c r="R986" s="28" t="str">
        <f>IF($L986="", "", SUMIF($L$11:$L986, $L986, $H$11:$H986))</f>
        <v/>
      </c>
      <c r="S986" s="27" t="str">
        <f>IF('Intro &amp; Setup'!$BM$13='Intro &amp; Setup'!$BM$12, $R986, $Q986)</f>
        <v/>
      </c>
      <c r="T986" s="28" t="str">
        <f t="shared" si="135"/>
        <v/>
      </c>
      <c r="U986" s="8" t="str">
        <f t="shared" si="136"/>
        <v/>
      </c>
      <c r="V986" s="28" t="str">
        <f>IF($T986="", "", $T986-SUM($V$11:$V985))</f>
        <v/>
      </c>
      <c r="W986" s="28" t="str">
        <f>IF($U986="", "", $U986-SUM($W$11:$W985))</f>
        <v/>
      </c>
      <c r="X986" s="28" t="str">
        <f t="shared" si="137"/>
        <v/>
      </c>
      <c r="Y986" s="34" t="str">
        <f t="shared" si="142"/>
        <v/>
      </c>
      <c r="Z986" s="35" t="str">
        <f t="shared" si="143"/>
        <v/>
      </c>
      <c r="AA986" s="36" t="str">
        <f t="shared" si="138"/>
        <v/>
      </c>
      <c r="AC986" s="41" t="str">
        <f>IF($B986="", "", IF(OR($B986&lt;'Intro &amp; Setup'!$BM$3, $B986&gt;'Intro &amp; Setup'!$BM$5), "X", ""))</f>
        <v/>
      </c>
      <c r="AE986" s="41" t="str">
        <f t="shared" si="139"/>
        <v/>
      </c>
      <c r="AG986" s="41" t="str">
        <f>IF($F986="", "", IF(COUNTIF('Intro &amp; Setup'!$T$17:$T$26, $F986)=0, "X", ""))</f>
        <v/>
      </c>
      <c r="AI986" s="41" t="str">
        <f t="shared" si="140"/>
        <v/>
      </c>
    </row>
    <row r="987" spans="1:35" x14ac:dyDescent="0.25">
      <c r="A987" s="21"/>
      <c r="B987" s="238"/>
      <c r="C987" s="239"/>
      <c r="D987" s="239"/>
      <c r="E987" s="239"/>
      <c r="F987" s="240"/>
      <c r="G987" s="239"/>
      <c r="H987" s="241"/>
      <c r="I987" s="21"/>
      <c r="L987" s="68" t="str">
        <f t="shared" si="141"/>
        <v/>
      </c>
      <c r="N987" s="71" t="str">
        <f>IF($L987="", "", IFERROR(INDEX('Intro &amp; Setup'!$J$23:$J$32, MATCH($L987, 'Intro &amp; Setup'!$B$23:$B$32, 0)), ""))</f>
        <v/>
      </c>
      <c r="O987" s="71" t="str">
        <f>IF($L987="", "", IFERROR(INDEX('Intro &amp; Setup'!$N$23:$N$32, MATCH($L987, 'Intro &amp; Setup'!$B$23:$B$32, 0)), ""))</f>
        <v/>
      </c>
      <c r="Q987" s="63" t="str">
        <f>IF($H987="", "", SUM($H$11:$H987))</f>
        <v/>
      </c>
      <c r="R987" s="28" t="str">
        <f>IF($L987="", "", SUMIF($L$11:$L987, $L987, $H$11:$H987))</f>
        <v/>
      </c>
      <c r="S987" s="27" t="str">
        <f>IF('Intro &amp; Setup'!$BM$13='Intro &amp; Setup'!$BM$12, $R987, $Q987)</f>
        <v/>
      </c>
      <c r="T987" s="28" t="str">
        <f t="shared" si="135"/>
        <v/>
      </c>
      <c r="U987" s="8" t="str">
        <f t="shared" si="136"/>
        <v/>
      </c>
      <c r="V987" s="28" t="str">
        <f>IF($T987="", "", $T987-SUM($V$11:$V986))</f>
        <v/>
      </c>
      <c r="W987" s="28" t="str">
        <f>IF($U987="", "", $U987-SUM($W$11:$W986))</f>
        <v/>
      </c>
      <c r="X987" s="28" t="str">
        <f t="shared" si="137"/>
        <v/>
      </c>
      <c r="Y987" s="34" t="str">
        <f t="shared" si="142"/>
        <v/>
      </c>
      <c r="Z987" s="35" t="str">
        <f t="shared" si="143"/>
        <v/>
      </c>
      <c r="AA987" s="36" t="str">
        <f t="shared" si="138"/>
        <v/>
      </c>
      <c r="AC987" s="41" t="str">
        <f>IF($B987="", "", IF(OR($B987&lt;'Intro &amp; Setup'!$BM$3, $B987&gt;'Intro &amp; Setup'!$BM$5), "X", ""))</f>
        <v/>
      </c>
      <c r="AE987" s="41" t="str">
        <f t="shared" si="139"/>
        <v/>
      </c>
      <c r="AG987" s="41" t="str">
        <f>IF($F987="", "", IF(COUNTIF('Intro &amp; Setup'!$T$17:$T$26, $F987)=0, "X", ""))</f>
        <v/>
      </c>
      <c r="AI987" s="41" t="str">
        <f t="shared" si="140"/>
        <v/>
      </c>
    </row>
    <row r="988" spans="1:35" x14ac:dyDescent="0.25">
      <c r="A988" s="21"/>
      <c r="B988" s="238"/>
      <c r="C988" s="239"/>
      <c r="D988" s="239"/>
      <c r="E988" s="239"/>
      <c r="F988" s="240"/>
      <c r="G988" s="239"/>
      <c r="H988" s="241"/>
      <c r="I988" s="21"/>
      <c r="L988" s="68" t="str">
        <f t="shared" si="141"/>
        <v/>
      </c>
      <c r="N988" s="71" t="str">
        <f>IF($L988="", "", IFERROR(INDEX('Intro &amp; Setup'!$J$23:$J$32, MATCH($L988, 'Intro &amp; Setup'!$B$23:$B$32, 0)), ""))</f>
        <v/>
      </c>
      <c r="O988" s="71" t="str">
        <f>IF($L988="", "", IFERROR(INDEX('Intro &amp; Setup'!$N$23:$N$32, MATCH($L988, 'Intro &amp; Setup'!$B$23:$B$32, 0)), ""))</f>
        <v/>
      </c>
      <c r="Q988" s="63" t="str">
        <f>IF($H988="", "", SUM($H$11:$H988))</f>
        <v/>
      </c>
      <c r="R988" s="28" t="str">
        <f>IF($L988="", "", SUMIF($L$11:$L988, $L988, $H$11:$H988))</f>
        <v/>
      </c>
      <c r="S988" s="27" t="str">
        <f>IF('Intro &amp; Setup'!$BM$13='Intro &amp; Setup'!$BM$12, $R988, $Q988)</f>
        <v/>
      </c>
      <c r="T988" s="28" t="str">
        <f t="shared" si="135"/>
        <v/>
      </c>
      <c r="U988" s="8" t="str">
        <f t="shared" si="136"/>
        <v/>
      </c>
      <c r="V988" s="28" t="str">
        <f>IF($T988="", "", $T988-SUM($V$11:$V987))</f>
        <v/>
      </c>
      <c r="W988" s="28" t="str">
        <f>IF($U988="", "", $U988-SUM($W$11:$W987))</f>
        <v/>
      </c>
      <c r="X988" s="28" t="str">
        <f t="shared" si="137"/>
        <v/>
      </c>
      <c r="Y988" s="34" t="str">
        <f t="shared" si="142"/>
        <v/>
      </c>
      <c r="Z988" s="35" t="str">
        <f t="shared" si="143"/>
        <v/>
      </c>
      <c r="AA988" s="36" t="str">
        <f t="shared" si="138"/>
        <v/>
      </c>
      <c r="AC988" s="41" t="str">
        <f>IF($B988="", "", IF(OR($B988&lt;'Intro &amp; Setup'!$BM$3, $B988&gt;'Intro &amp; Setup'!$BM$5), "X", ""))</f>
        <v/>
      </c>
      <c r="AE988" s="41" t="str">
        <f t="shared" si="139"/>
        <v/>
      </c>
      <c r="AG988" s="41" t="str">
        <f>IF($F988="", "", IF(COUNTIF('Intro &amp; Setup'!$T$17:$T$26, $F988)=0, "X", ""))</f>
        <v/>
      </c>
      <c r="AI988" s="41" t="str">
        <f t="shared" si="140"/>
        <v/>
      </c>
    </row>
    <row r="989" spans="1:35" x14ac:dyDescent="0.25">
      <c r="A989" s="21"/>
      <c r="B989" s="238"/>
      <c r="C989" s="239"/>
      <c r="D989" s="239"/>
      <c r="E989" s="239"/>
      <c r="F989" s="240"/>
      <c r="G989" s="239"/>
      <c r="H989" s="241"/>
      <c r="I989" s="21"/>
      <c r="L989" s="68" t="str">
        <f t="shared" si="141"/>
        <v/>
      </c>
      <c r="N989" s="71" t="str">
        <f>IF($L989="", "", IFERROR(INDEX('Intro &amp; Setup'!$J$23:$J$32, MATCH($L989, 'Intro &amp; Setup'!$B$23:$B$32, 0)), ""))</f>
        <v/>
      </c>
      <c r="O989" s="71" t="str">
        <f>IF($L989="", "", IFERROR(INDEX('Intro &amp; Setup'!$N$23:$N$32, MATCH($L989, 'Intro &amp; Setup'!$B$23:$B$32, 0)), ""))</f>
        <v/>
      </c>
      <c r="Q989" s="63" t="str">
        <f>IF($H989="", "", SUM($H$11:$H989))</f>
        <v/>
      </c>
      <c r="R989" s="28" t="str">
        <f>IF($L989="", "", SUMIF($L$11:$L989, $L989, $H$11:$H989))</f>
        <v/>
      </c>
      <c r="S989" s="27" t="str">
        <f>IF('Intro &amp; Setup'!$BM$13='Intro &amp; Setup'!$BM$12, $R989, $Q989)</f>
        <v/>
      </c>
      <c r="T989" s="28" t="str">
        <f t="shared" si="135"/>
        <v/>
      </c>
      <c r="U989" s="8" t="str">
        <f t="shared" si="136"/>
        <v/>
      </c>
      <c r="V989" s="28" t="str">
        <f>IF($T989="", "", $T989-SUM($V$11:$V988))</f>
        <v/>
      </c>
      <c r="W989" s="28" t="str">
        <f>IF($U989="", "", $U989-SUM($W$11:$W988))</f>
        <v/>
      </c>
      <c r="X989" s="28" t="str">
        <f t="shared" si="137"/>
        <v/>
      </c>
      <c r="Y989" s="34" t="str">
        <f t="shared" si="142"/>
        <v/>
      </c>
      <c r="Z989" s="35" t="str">
        <f t="shared" si="143"/>
        <v/>
      </c>
      <c r="AA989" s="36" t="str">
        <f t="shared" si="138"/>
        <v/>
      </c>
      <c r="AC989" s="41" t="str">
        <f>IF($B989="", "", IF(OR($B989&lt;'Intro &amp; Setup'!$BM$3, $B989&gt;'Intro &amp; Setup'!$BM$5), "X", ""))</f>
        <v/>
      </c>
      <c r="AE989" s="41" t="str">
        <f t="shared" si="139"/>
        <v/>
      </c>
      <c r="AG989" s="41" t="str">
        <f>IF($F989="", "", IF(COUNTIF('Intro &amp; Setup'!$T$17:$T$26, $F989)=0, "X", ""))</f>
        <v/>
      </c>
      <c r="AI989" s="41" t="str">
        <f t="shared" si="140"/>
        <v/>
      </c>
    </row>
    <row r="990" spans="1:35" x14ac:dyDescent="0.25">
      <c r="A990" s="21"/>
      <c r="B990" s="238"/>
      <c r="C990" s="239"/>
      <c r="D990" s="239"/>
      <c r="E990" s="239"/>
      <c r="F990" s="240"/>
      <c r="G990" s="239"/>
      <c r="H990" s="241"/>
      <c r="I990" s="21"/>
      <c r="L990" s="68" t="str">
        <f t="shared" si="141"/>
        <v/>
      </c>
      <c r="N990" s="71" t="str">
        <f>IF($L990="", "", IFERROR(INDEX('Intro &amp; Setup'!$J$23:$J$32, MATCH($L990, 'Intro &amp; Setup'!$B$23:$B$32, 0)), ""))</f>
        <v/>
      </c>
      <c r="O990" s="71" t="str">
        <f>IF($L990="", "", IFERROR(INDEX('Intro &amp; Setup'!$N$23:$N$32, MATCH($L990, 'Intro &amp; Setup'!$B$23:$B$32, 0)), ""))</f>
        <v/>
      </c>
      <c r="Q990" s="63" t="str">
        <f>IF($H990="", "", SUM($H$11:$H990))</f>
        <v/>
      </c>
      <c r="R990" s="28" t="str">
        <f>IF($L990="", "", SUMIF($L$11:$L990, $L990, $H$11:$H990))</f>
        <v/>
      </c>
      <c r="S990" s="27" t="str">
        <f>IF('Intro &amp; Setup'!$BM$13='Intro &amp; Setup'!$BM$12, $R990, $Q990)</f>
        <v/>
      </c>
      <c r="T990" s="28" t="str">
        <f t="shared" si="135"/>
        <v/>
      </c>
      <c r="U990" s="8" t="str">
        <f t="shared" si="136"/>
        <v/>
      </c>
      <c r="V990" s="28" t="str">
        <f>IF($T990="", "", $T990-SUM($V$11:$V989))</f>
        <v/>
      </c>
      <c r="W990" s="28" t="str">
        <f>IF($U990="", "", $U990-SUM($W$11:$W989))</f>
        <v/>
      </c>
      <c r="X990" s="28" t="str">
        <f t="shared" si="137"/>
        <v/>
      </c>
      <c r="Y990" s="34" t="str">
        <f t="shared" si="142"/>
        <v/>
      </c>
      <c r="Z990" s="35" t="str">
        <f t="shared" si="143"/>
        <v/>
      </c>
      <c r="AA990" s="36" t="str">
        <f t="shared" si="138"/>
        <v/>
      </c>
      <c r="AC990" s="41" t="str">
        <f>IF($B990="", "", IF(OR($B990&lt;'Intro &amp; Setup'!$BM$3, $B990&gt;'Intro &amp; Setup'!$BM$5), "X", ""))</f>
        <v/>
      </c>
      <c r="AE990" s="41" t="str">
        <f t="shared" si="139"/>
        <v/>
      </c>
      <c r="AG990" s="41" t="str">
        <f>IF($F990="", "", IF(COUNTIF('Intro &amp; Setup'!$T$17:$T$26, $F990)=0, "X", ""))</f>
        <v/>
      </c>
      <c r="AI990" s="41" t="str">
        <f t="shared" si="140"/>
        <v/>
      </c>
    </row>
    <row r="991" spans="1:35" x14ac:dyDescent="0.25">
      <c r="A991" s="21"/>
      <c r="B991" s="238"/>
      <c r="C991" s="239"/>
      <c r="D991" s="239"/>
      <c r="E991" s="239"/>
      <c r="F991" s="240"/>
      <c r="G991" s="239"/>
      <c r="H991" s="241"/>
      <c r="I991" s="21"/>
      <c r="L991" s="68" t="str">
        <f t="shared" si="141"/>
        <v/>
      </c>
      <c r="N991" s="71" t="str">
        <f>IF($L991="", "", IFERROR(INDEX('Intro &amp; Setup'!$J$23:$J$32, MATCH($L991, 'Intro &amp; Setup'!$B$23:$B$32, 0)), ""))</f>
        <v/>
      </c>
      <c r="O991" s="71" t="str">
        <f>IF($L991="", "", IFERROR(INDEX('Intro &amp; Setup'!$N$23:$N$32, MATCH($L991, 'Intro &amp; Setup'!$B$23:$B$32, 0)), ""))</f>
        <v/>
      </c>
      <c r="Q991" s="63" t="str">
        <f>IF($H991="", "", SUM($H$11:$H991))</f>
        <v/>
      </c>
      <c r="R991" s="28" t="str">
        <f>IF($L991="", "", SUMIF($L$11:$L991, $L991, $H$11:$H991))</f>
        <v/>
      </c>
      <c r="S991" s="27" t="str">
        <f>IF('Intro &amp; Setup'!$BM$13='Intro &amp; Setup'!$BM$12, $R991, $Q991)</f>
        <v/>
      </c>
      <c r="T991" s="28" t="str">
        <f t="shared" si="135"/>
        <v/>
      </c>
      <c r="U991" s="8" t="str">
        <f t="shared" si="136"/>
        <v/>
      </c>
      <c r="V991" s="28" t="str">
        <f>IF($T991="", "", $T991-SUM($V$11:$V990))</f>
        <v/>
      </c>
      <c r="W991" s="28" t="str">
        <f>IF($U991="", "", $U991-SUM($W$11:$W990))</f>
        <v/>
      </c>
      <c r="X991" s="28" t="str">
        <f t="shared" si="137"/>
        <v/>
      </c>
      <c r="Y991" s="34" t="str">
        <f t="shared" si="142"/>
        <v/>
      </c>
      <c r="Z991" s="35" t="str">
        <f t="shared" si="143"/>
        <v/>
      </c>
      <c r="AA991" s="36" t="str">
        <f t="shared" si="138"/>
        <v/>
      </c>
      <c r="AC991" s="41" t="str">
        <f>IF($B991="", "", IF(OR($B991&lt;'Intro &amp; Setup'!$BM$3, $B991&gt;'Intro &amp; Setup'!$BM$5), "X", ""))</f>
        <v/>
      </c>
      <c r="AE991" s="41" t="str">
        <f t="shared" si="139"/>
        <v/>
      </c>
      <c r="AG991" s="41" t="str">
        <f>IF($F991="", "", IF(COUNTIF('Intro &amp; Setup'!$T$17:$T$26, $F991)=0, "X", ""))</f>
        <v/>
      </c>
      <c r="AI991" s="41" t="str">
        <f t="shared" si="140"/>
        <v/>
      </c>
    </row>
    <row r="992" spans="1:35" x14ac:dyDescent="0.25">
      <c r="A992" s="21"/>
      <c r="B992" s="238"/>
      <c r="C992" s="239"/>
      <c r="D992" s="239"/>
      <c r="E992" s="239"/>
      <c r="F992" s="240"/>
      <c r="G992" s="239"/>
      <c r="H992" s="241"/>
      <c r="I992" s="21"/>
      <c r="L992" s="68" t="str">
        <f t="shared" si="141"/>
        <v/>
      </c>
      <c r="N992" s="71" t="str">
        <f>IF($L992="", "", IFERROR(INDEX('Intro &amp; Setup'!$J$23:$J$32, MATCH($L992, 'Intro &amp; Setup'!$B$23:$B$32, 0)), ""))</f>
        <v/>
      </c>
      <c r="O992" s="71" t="str">
        <f>IF($L992="", "", IFERROR(INDEX('Intro &amp; Setup'!$N$23:$N$32, MATCH($L992, 'Intro &amp; Setup'!$B$23:$B$32, 0)), ""))</f>
        <v/>
      </c>
      <c r="Q992" s="63" t="str">
        <f>IF($H992="", "", SUM($H$11:$H992))</f>
        <v/>
      </c>
      <c r="R992" s="28" t="str">
        <f>IF($L992="", "", SUMIF($L$11:$L992, $L992, $H$11:$H992))</f>
        <v/>
      </c>
      <c r="S992" s="27" t="str">
        <f>IF('Intro &amp; Setup'!$BM$13='Intro &amp; Setup'!$BM$12, $R992, $Q992)</f>
        <v/>
      </c>
      <c r="T992" s="28" t="str">
        <f t="shared" si="135"/>
        <v/>
      </c>
      <c r="U992" s="8" t="str">
        <f t="shared" si="136"/>
        <v/>
      </c>
      <c r="V992" s="28" t="str">
        <f>IF($T992="", "", $T992-SUM($V$11:$V991))</f>
        <v/>
      </c>
      <c r="W992" s="28" t="str">
        <f>IF($U992="", "", $U992-SUM($W$11:$W991))</f>
        <v/>
      </c>
      <c r="X992" s="28" t="str">
        <f t="shared" si="137"/>
        <v/>
      </c>
      <c r="Y992" s="34" t="str">
        <f t="shared" si="142"/>
        <v/>
      </c>
      <c r="Z992" s="35" t="str">
        <f t="shared" si="143"/>
        <v/>
      </c>
      <c r="AA992" s="36" t="str">
        <f t="shared" si="138"/>
        <v/>
      </c>
      <c r="AC992" s="41" t="str">
        <f>IF($B992="", "", IF(OR($B992&lt;'Intro &amp; Setup'!$BM$3, $B992&gt;'Intro &amp; Setup'!$BM$5), "X", ""))</f>
        <v/>
      </c>
      <c r="AE992" s="41" t="str">
        <f t="shared" si="139"/>
        <v/>
      </c>
      <c r="AG992" s="41" t="str">
        <f>IF($F992="", "", IF(COUNTIF('Intro &amp; Setup'!$T$17:$T$26, $F992)=0, "X", ""))</f>
        <v/>
      </c>
      <c r="AI992" s="41" t="str">
        <f t="shared" si="140"/>
        <v/>
      </c>
    </row>
    <row r="993" spans="1:35" x14ac:dyDescent="0.25">
      <c r="A993" s="21"/>
      <c r="B993" s="238"/>
      <c r="C993" s="239"/>
      <c r="D993" s="239"/>
      <c r="E993" s="239"/>
      <c r="F993" s="240"/>
      <c r="G993" s="239"/>
      <c r="H993" s="241"/>
      <c r="I993" s="21"/>
      <c r="L993" s="68" t="str">
        <f t="shared" si="141"/>
        <v/>
      </c>
      <c r="N993" s="71" t="str">
        <f>IF($L993="", "", IFERROR(INDEX('Intro &amp; Setup'!$J$23:$J$32, MATCH($L993, 'Intro &amp; Setup'!$B$23:$B$32, 0)), ""))</f>
        <v/>
      </c>
      <c r="O993" s="71" t="str">
        <f>IF($L993="", "", IFERROR(INDEX('Intro &amp; Setup'!$N$23:$N$32, MATCH($L993, 'Intro &amp; Setup'!$B$23:$B$32, 0)), ""))</f>
        <v/>
      </c>
      <c r="Q993" s="63" t="str">
        <f>IF($H993="", "", SUM($H$11:$H993))</f>
        <v/>
      </c>
      <c r="R993" s="28" t="str">
        <f>IF($L993="", "", SUMIF($L$11:$L993, $L993, $H$11:$H993))</f>
        <v/>
      </c>
      <c r="S993" s="27" t="str">
        <f>IF('Intro &amp; Setup'!$BM$13='Intro &amp; Setup'!$BM$12, $R993, $Q993)</f>
        <v/>
      </c>
      <c r="T993" s="28" t="str">
        <f t="shared" si="135"/>
        <v/>
      </c>
      <c r="U993" s="8" t="str">
        <f t="shared" si="136"/>
        <v/>
      </c>
      <c r="V993" s="28" t="str">
        <f>IF($T993="", "", $T993-SUM($V$11:$V992))</f>
        <v/>
      </c>
      <c r="W993" s="28" t="str">
        <f>IF($U993="", "", $U993-SUM($W$11:$W992))</f>
        <v/>
      </c>
      <c r="X993" s="28" t="str">
        <f t="shared" si="137"/>
        <v/>
      </c>
      <c r="Y993" s="34" t="str">
        <f t="shared" si="142"/>
        <v/>
      </c>
      <c r="Z993" s="35" t="str">
        <f t="shared" si="143"/>
        <v/>
      </c>
      <c r="AA993" s="36" t="str">
        <f t="shared" si="138"/>
        <v/>
      </c>
      <c r="AC993" s="41" t="str">
        <f>IF($B993="", "", IF(OR($B993&lt;'Intro &amp; Setup'!$BM$3, $B993&gt;'Intro &amp; Setup'!$BM$5), "X", ""))</f>
        <v/>
      </c>
      <c r="AE993" s="41" t="str">
        <f t="shared" si="139"/>
        <v/>
      </c>
      <c r="AG993" s="41" t="str">
        <f>IF($F993="", "", IF(COUNTIF('Intro &amp; Setup'!$T$17:$T$26, $F993)=0, "X", ""))</f>
        <v/>
      </c>
      <c r="AI993" s="41" t="str">
        <f t="shared" si="140"/>
        <v/>
      </c>
    </row>
    <row r="994" spans="1:35" x14ac:dyDescent="0.25">
      <c r="A994" s="21"/>
      <c r="B994" s="238"/>
      <c r="C994" s="239"/>
      <c r="D994" s="239"/>
      <c r="E994" s="239"/>
      <c r="F994" s="240"/>
      <c r="G994" s="239"/>
      <c r="H994" s="241"/>
      <c r="I994" s="21"/>
      <c r="L994" s="68" t="str">
        <f t="shared" si="141"/>
        <v/>
      </c>
      <c r="N994" s="71" t="str">
        <f>IF($L994="", "", IFERROR(INDEX('Intro &amp; Setup'!$J$23:$J$32, MATCH($L994, 'Intro &amp; Setup'!$B$23:$B$32, 0)), ""))</f>
        <v/>
      </c>
      <c r="O994" s="71" t="str">
        <f>IF($L994="", "", IFERROR(INDEX('Intro &amp; Setup'!$N$23:$N$32, MATCH($L994, 'Intro &amp; Setup'!$B$23:$B$32, 0)), ""))</f>
        <v/>
      </c>
      <c r="Q994" s="63" t="str">
        <f>IF($H994="", "", SUM($H$11:$H994))</f>
        <v/>
      </c>
      <c r="R994" s="28" t="str">
        <f>IF($L994="", "", SUMIF($L$11:$L994, $L994, $H$11:$H994))</f>
        <v/>
      </c>
      <c r="S994" s="27" t="str">
        <f>IF('Intro &amp; Setup'!$BM$13='Intro &amp; Setup'!$BM$12, $R994, $Q994)</f>
        <v/>
      </c>
      <c r="T994" s="28" t="str">
        <f t="shared" si="135"/>
        <v/>
      </c>
      <c r="U994" s="8" t="str">
        <f t="shared" si="136"/>
        <v/>
      </c>
      <c r="V994" s="28" t="str">
        <f>IF($T994="", "", $T994-SUM($V$11:$V993))</f>
        <v/>
      </c>
      <c r="W994" s="28" t="str">
        <f>IF($U994="", "", $U994-SUM($W$11:$W993))</f>
        <v/>
      </c>
      <c r="X994" s="28" t="str">
        <f t="shared" si="137"/>
        <v/>
      </c>
      <c r="Y994" s="34" t="str">
        <f t="shared" si="142"/>
        <v/>
      </c>
      <c r="Z994" s="35" t="str">
        <f t="shared" si="143"/>
        <v/>
      </c>
      <c r="AA994" s="36" t="str">
        <f t="shared" si="138"/>
        <v/>
      </c>
      <c r="AC994" s="41" t="str">
        <f>IF($B994="", "", IF(OR($B994&lt;'Intro &amp; Setup'!$BM$3, $B994&gt;'Intro &amp; Setup'!$BM$5), "X", ""))</f>
        <v/>
      </c>
      <c r="AE994" s="41" t="str">
        <f t="shared" si="139"/>
        <v/>
      </c>
      <c r="AG994" s="41" t="str">
        <f>IF($F994="", "", IF(COUNTIF('Intro &amp; Setup'!$T$17:$T$26, $F994)=0, "X", ""))</f>
        <v/>
      </c>
      <c r="AI994" s="41" t="str">
        <f t="shared" si="140"/>
        <v/>
      </c>
    </row>
    <row r="995" spans="1:35" x14ac:dyDescent="0.25">
      <c r="A995" s="21"/>
      <c r="B995" s="238"/>
      <c r="C995" s="239"/>
      <c r="D995" s="239"/>
      <c r="E995" s="239"/>
      <c r="F995" s="240"/>
      <c r="G995" s="239"/>
      <c r="H995" s="241"/>
      <c r="I995" s="21"/>
      <c r="L995" s="68" t="str">
        <f t="shared" si="141"/>
        <v/>
      </c>
      <c r="N995" s="71" t="str">
        <f>IF($L995="", "", IFERROR(INDEX('Intro &amp; Setup'!$J$23:$J$32, MATCH($L995, 'Intro &amp; Setup'!$B$23:$B$32, 0)), ""))</f>
        <v/>
      </c>
      <c r="O995" s="71" t="str">
        <f>IF($L995="", "", IFERROR(INDEX('Intro &amp; Setup'!$N$23:$N$32, MATCH($L995, 'Intro &amp; Setup'!$B$23:$B$32, 0)), ""))</f>
        <v/>
      </c>
      <c r="Q995" s="63" t="str">
        <f>IF($H995="", "", SUM($H$11:$H995))</f>
        <v/>
      </c>
      <c r="R995" s="28" t="str">
        <f>IF($L995="", "", SUMIF($L$11:$L995, $L995, $H$11:$H995))</f>
        <v/>
      </c>
      <c r="S995" s="27" t="str">
        <f>IF('Intro &amp; Setup'!$BM$13='Intro &amp; Setup'!$BM$12, $R995, $Q995)</f>
        <v/>
      </c>
      <c r="T995" s="28" t="str">
        <f t="shared" si="135"/>
        <v/>
      </c>
      <c r="U995" s="8" t="str">
        <f t="shared" si="136"/>
        <v/>
      </c>
      <c r="V995" s="28" t="str">
        <f>IF($T995="", "", $T995-SUM($V$11:$V994))</f>
        <v/>
      </c>
      <c r="W995" s="28" t="str">
        <f>IF($U995="", "", $U995-SUM($W$11:$W994))</f>
        <v/>
      </c>
      <c r="X995" s="28" t="str">
        <f t="shared" si="137"/>
        <v/>
      </c>
      <c r="Y995" s="34" t="str">
        <f t="shared" si="142"/>
        <v/>
      </c>
      <c r="Z995" s="35" t="str">
        <f t="shared" si="143"/>
        <v/>
      </c>
      <c r="AA995" s="36" t="str">
        <f t="shared" si="138"/>
        <v/>
      </c>
      <c r="AC995" s="41" t="str">
        <f>IF($B995="", "", IF(OR($B995&lt;'Intro &amp; Setup'!$BM$3, $B995&gt;'Intro &amp; Setup'!$BM$5), "X", ""))</f>
        <v/>
      </c>
      <c r="AE995" s="41" t="str">
        <f t="shared" si="139"/>
        <v/>
      </c>
      <c r="AG995" s="41" t="str">
        <f>IF($F995="", "", IF(COUNTIF('Intro &amp; Setup'!$T$17:$T$26, $F995)=0, "X", ""))</f>
        <v/>
      </c>
      <c r="AI995" s="41" t="str">
        <f t="shared" si="140"/>
        <v/>
      </c>
    </row>
    <row r="996" spans="1:35" x14ac:dyDescent="0.25">
      <c r="A996" s="21"/>
      <c r="B996" s="238"/>
      <c r="C996" s="239"/>
      <c r="D996" s="239"/>
      <c r="E996" s="239"/>
      <c r="F996" s="240"/>
      <c r="G996" s="239"/>
      <c r="H996" s="241"/>
      <c r="I996" s="21"/>
      <c r="L996" s="68" t="str">
        <f t="shared" si="141"/>
        <v/>
      </c>
      <c r="N996" s="71" t="str">
        <f>IF($L996="", "", IFERROR(INDEX('Intro &amp; Setup'!$J$23:$J$32, MATCH($L996, 'Intro &amp; Setup'!$B$23:$B$32, 0)), ""))</f>
        <v/>
      </c>
      <c r="O996" s="71" t="str">
        <f>IF($L996="", "", IFERROR(INDEX('Intro &amp; Setup'!$N$23:$N$32, MATCH($L996, 'Intro &amp; Setup'!$B$23:$B$32, 0)), ""))</f>
        <v/>
      </c>
      <c r="Q996" s="63" t="str">
        <f>IF($H996="", "", SUM($H$11:$H996))</f>
        <v/>
      </c>
      <c r="R996" s="28" t="str">
        <f>IF($L996="", "", SUMIF($L$11:$L996, $L996, $H$11:$H996))</f>
        <v/>
      </c>
      <c r="S996" s="27" t="str">
        <f>IF('Intro &amp; Setup'!$BM$13='Intro &amp; Setup'!$BM$12, $R996, $Q996)</f>
        <v/>
      </c>
      <c r="T996" s="28" t="str">
        <f t="shared" si="135"/>
        <v/>
      </c>
      <c r="U996" s="8" t="str">
        <f t="shared" si="136"/>
        <v/>
      </c>
      <c r="V996" s="28" t="str">
        <f>IF($T996="", "", $T996-SUM($V$11:$V995))</f>
        <v/>
      </c>
      <c r="W996" s="28" t="str">
        <f>IF($U996="", "", $U996-SUM($W$11:$W995))</f>
        <v/>
      </c>
      <c r="X996" s="28" t="str">
        <f t="shared" si="137"/>
        <v/>
      </c>
      <c r="Y996" s="34" t="str">
        <f t="shared" si="142"/>
        <v/>
      </c>
      <c r="Z996" s="35" t="str">
        <f t="shared" si="143"/>
        <v/>
      </c>
      <c r="AA996" s="36" t="str">
        <f t="shared" si="138"/>
        <v/>
      </c>
      <c r="AC996" s="41" t="str">
        <f>IF($B996="", "", IF(OR($B996&lt;'Intro &amp; Setup'!$BM$3, $B996&gt;'Intro &amp; Setup'!$BM$5), "X", ""))</f>
        <v/>
      </c>
      <c r="AE996" s="41" t="str">
        <f t="shared" si="139"/>
        <v/>
      </c>
      <c r="AG996" s="41" t="str">
        <f>IF($F996="", "", IF(COUNTIF('Intro &amp; Setup'!$T$17:$T$26, $F996)=0, "X", ""))</f>
        <v/>
      </c>
      <c r="AI996" s="41" t="str">
        <f t="shared" si="140"/>
        <v/>
      </c>
    </row>
    <row r="997" spans="1:35" x14ac:dyDescent="0.25">
      <c r="A997" s="21"/>
      <c r="B997" s="238"/>
      <c r="C997" s="239"/>
      <c r="D997" s="239"/>
      <c r="E997" s="239"/>
      <c r="F997" s="240"/>
      <c r="G997" s="239"/>
      <c r="H997" s="241"/>
      <c r="I997" s="21"/>
      <c r="L997" s="68" t="str">
        <f t="shared" si="141"/>
        <v/>
      </c>
      <c r="N997" s="71" t="str">
        <f>IF($L997="", "", IFERROR(INDEX('Intro &amp; Setup'!$J$23:$J$32, MATCH($L997, 'Intro &amp; Setup'!$B$23:$B$32, 0)), ""))</f>
        <v/>
      </c>
      <c r="O997" s="71" t="str">
        <f>IF($L997="", "", IFERROR(INDEX('Intro &amp; Setup'!$N$23:$N$32, MATCH($L997, 'Intro &amp; Setup'!$B$23:$B$32, 0)), ""))</f>
        <v/>
      </c>
      <c r="Q997" s="63" t="str">
        <f>IF($H997="", "", SUM($H$11:$H997))</f>
        <v/>
      </c>
      <c r="R997" s="28" t="str">
        <f>IF($L997="", "", SUMIF($L$11:$L997, $L997, $H$11:$H997))</f>
        <v/>
      </c>
      <c r="S997" s="27" t="str">
        <f>IF('Intro &amp; Setup'!$BM$13='Intro &amp; Setup'!$BM$12, $R997, $Q997)</f>
        <v/>
      </c>
      <c r="T997" s="28" t="str">
        <f t="shared" si="135"/>
        <v/>
      </c>
      <c r="U997" s="8" t="str">
        <f t="shared" si="136"/>
        <v/>
      </c>
      <c r="V997" s="28" t="str">
        <f>IF($T997="", "", $T997-SUM($V$11:$V996))</f>
        <v/>
      </c>
      <c r="W997" s="28" t="str">
        <f>IF($U997="", "", $U997-SUM($W$11:$W996))</f>
        <v/>
      </c>
      <c r="X997" s="28" t="str">
        <f t="shared" si="137"/>
        <v/>
      </c>
      <c r="Y997" s="34" t="str">
        <f t="shared" si="142"/>
        <v/>
      </c>
      <c r="Z997" s="35" t="str">
        <f t="shared" si="143"/>
        <v/>
      </c>
      <c r="AA997" s="36" t="str">
        <f t="shared" si="138"/>
        <v/>
      </c>
      <c r="AC997" s="41" t="str">
        <f>IF($B997="", "", IF(OR($B997&lt;'Intro &amp; Setup'!$BM$3, $B997&gt;'Intro &amp; Setup'!$BM$5), "X", ""))</f>
        <v/>
      </c>
      <c r="AE997" s="41" t="str">
        <f t="shared" si="139"/>
        <v/>
      </c>
      <c r="AG997" s="41" t="str">
        <f>IF($F997="", "", IF(COUNTIF('Intro &amp; Setup'!$T$17:$T$26, $F997)=0, "X", ""))</f>
        <v/>
      </c>
      <c r="AI997" s="41" t="str">
        <f t="shared" si="140"/>
        <v/>
      </c>
    </row>
    <row r="998" spans="1:35" x14ac:dyDescent="0.25">
      <c r="A998" s="21"/>
      <c r="B998" s="238"/>
      <c r="C998" s="239"/>
      <c r="D998" s="239"/>
      <c r="E998" s="239"/>
      <c r="F998" s="240"/>
      <c r="G998" s="239"/>
      <c r="H998" s="241"/>
      <c r="I998" s="21"/>
      <c r="L998" s="68" t="str">
        <f t="shared" si="141"/>
        <v/>
      </c>
      <c r="N998" s="71" t="str">
        <f>IF($L998="", "", IFERROR(INDEX('Intro &amp; Setup'!$J$23:$J$32, MATCH($L998, 'Intro &amp; Setup'!$B$23:$B$32, 0)), ""))</f>
        <v/>
      </c>
      <c r="O998" s="71" t="str">
        <f>IF($L998="", "", IFERROR(INDEX('Intro &amp; Setup'!$N$23:$N$32, MATCH($L998, 'Intro &amp; Setup'!$B$23:$B$32, 0)), ""))</f>
        <v/>
      </c>
      <c r="Q998" s="63" t="str">
        <f>IF($H998="", "", SUM($H$11:$H998))</f>
        <v/>
      </c>
      <c r="R998" s="28" t="str">
        <f>IF($L998="", "", SUMIF($L$11:$L998, $L998, $H$11:$H998))</f>
        <v/>
      </c>
      <c r="S998" s="27" t="str">
        <f>IF('Intro &amp; Setup'!$BM$13='Intro &amp; Setup'!$BM$12, $R998, $Q998)</f>
        <v/>
      </c>
      <c r="T998" s="28" t="str">
        <f t="shared" si="135"/>
        <v/>
      </c>
      <c r="U998" s="8" t="str">
        <f t="shared" si="136"/>
        <v/>
      </c>
      <c r="V998" s="28" t="str">
        <f>IF($T998="", "", $T998-SUM($V$11:$V997))</f>
        <v/>
      </c>
      <c r="W998" s="28" t="str">
        <f>IF($U998="", "", $U998-SUM($W$11:$W997))</f>
        <v/>
      </c>
      <c r="X998" s="28" t="str">
        <f t="shared" si="137"/>
        <v/>
      </c>
      <c r="Y998" s="34" t="str">
        <f t="shared" si="142"/>
        <v/>
      </c>
      <c r="Z998" s="35" t="str">
        <f t="shared" si="143"/>
        <v/>
      </c>
      <c r="AA998" s="36" t="str">
        <f t="shared" si="138"/>
        <v/>
      </c>
      <c r="AC998" s="41" t="str">
        <f>IF($B998="", "", IF(OR($B998&lt;'Intro &amp; Setup'!$BM$3, $B998&gt;'Intro &amp; Setup'!$BM$5), "X", ""))</f>
        <v/>
      </c>
      <c r="AE998" s="41" t="str">
        <f t="shared" si="139"/>
        <v/>
      </c>
      <c r="AG998" s="41" t="str">
        <f>IF($F998="", "", IF(COUNTIF('Intro &amp; Setup'!$T$17:$T$26, $F998)=0, "X", ""))</f>
        <v/>
      </c>
      <c r="AI998" s="41" t="str">
        <f t="shared" si="140"/>
        <v/>
      </c>
    </row>
    <row r="999" spans="1:35" x14ac:dyDescent="0.25">
      <c r="A999" s="21"/>
      <c r="B999" s="238"/>
      <c r="C999" s="239"/>
      <c r="D999" s="239"/>
      <c r="E999" s="239"/>
      <c r="F999" s="240"/>
      <c r="G999" s="239"/>
      <c r="H999" s="241"/>
      <c r="I999" s="21"/>
      <c r="L999" s="68" t="str">
        <f t="shared" si="141"/>
        <v/>
      </c>
      <c r="N999" s="71" t="str">
        <f>IF($L999="", "", IFERROR(INDEX('Intro &amp; Setup'!$J$23:$J$32, MATCH($L999, 'Intro &amp; Setup'!$B$23:$B$32, 0)), ""))</f>
        <v/>
      </c>
      <c r="O999" s="71" t="str">
        <f>IF($L999="", "", IFERROR(INDEX('Intro &amp; Setup'!$N$23:$N$32, MATCH($L999, 'Intro &amp; Setup'!$B$23:$B$32, 0)), ""))</f>
        <v/>
      </c>
      <c r="Q999" s="63" t="str">
        <f>IF($H999="", "", SUM($H$11:$H999))</f>
        <v/>
      </c>
      <c r="R999" s="28" t="str">
        <f>IF($L999="", "", SUMIF($L$11:$L999, $L999, $H$11:$H999))</f>
        <v/>
      </c>
      <c r="S999" s="27" t="str">
        <f>IF('Intro &amp; Setup'!$BM$13='Intro &amp; Setup'!$BM$12, $R999, $Q999)</f>
        <v/>
      </c>
      <c r="T999" s="28" t="str">
        <f t="shared" si="135"/>
        <v/>
      </c>
      <c r="U999" s="8" t="str">
        <f t="shared" si="136"/>
        <v/>
      </c>
      <c r="V999" s="28" t="str">
        <f>IF($T999="", "", $T999-SUM($V$11:$V998))</f>
        <v/>
      </c>
      <c r="W999" s="28" t="str">
        <f>IF($U999="", "", $U999-SUM($W$11:$W998))</f>
        <v/>
      </c>
      <c r="X999" s="28" t="str">
        <f t="shared" si="137"/>
        <v/>
      </c>
      <c r="Y999" s="34" t="str">
        <f t="shared" si="142"/>
        <v/>
      </c>
      <c r="Z999" s="35" t="str">
        <f t="shared" si="143"/>
        <v/>
      </c>
      <c r="AA999" s="36" t="str">
        <f t="shared" si="138"/>
        <v/>
      </c>
      <c r="AC999" s="41" t="str">
        <f>IF($B999="", "", IF(OR($B999&lt;'Intro &amp; Setup'!$BM$3, $B999&gt;'Intro &amp; Setup'!$BM$5), "X", ""))</f>
        <v/>
      </c>
      <c r="AE999" s="41" t="str">
        <f t="shared" si="139"/>
        <v/>
      </c>
      <c r="AG999" s="41" t="str">
        <f>IF($F999="", "", IF(COUNTIF('Intro &amp; Setup'!$T$17:$T$26, $F999)=0, "X", ""))</f>
        <v/>
      </c>
      <c r="AI999" s="41" t="str">
        <f t="shared" si="140"/>
        <v/>
      </c>
    </row>
    <row r="1000" spans="1:35" x14ac:dyDescent="0.25">
      <c r="A1000" s="21"/>
      <c r="B1000" s="238"/>
      <c r="C1000" s="239"/>
      <c r="D1000" s="239"/>
      <c r="E1000" s="239"/>
      <c r="F1000" s="240"/>
      <c r="G1000" s="239"/>
      <c r="H1000" s="241"/>
      <c r="I1000" s="21"/>
      <c r="L1000" s="68" t="str">
        <f t="shared" si="141"/>
        <v/>
      </c>
      <c r="N1000" s="71" t="str">
        <f>IF($L1000="", "", IFERROR(INDEX('Intro &amp; Setup'!$J$23:$J$32, MATCH($L1000, 'Intro &amp; Setup'!$B$23:$B$32, 0)), ""))</f>
        <v/>
      </c>
      <c r="O1000" s="71" t="str">
        <f>IF($L1000="", "", IFERROR(INDEX('Intro &amp; Setup'!$N$23:$N$32, MATCH($L1000, 'Intro &amp; Setup'!$B$23:$B$32, 0)), ""))</f>
        <v/>
      </c>
      <c r="Q1000" s="63" t="str">
        <f>IF($H1000="", "", SUM($H$11:$H1000))</f>
        <v/>
      </c>
      <c r="R1000" s="28" t="str">
        <f>IF($L1000="", "", SUMIF($L$11:$L1000, $L1000, $H$11:$H1000))</f>
        <v/>
      </c>
      <c r="S1000" s="27" t="str">
        <f>IF('Intro &amp; Setup'!$BM$13='Intro &amp; Setup'!$BM$12, $R1000, $Q1000)</f>
        <v/>
      </c>
      <c r="T1000" s="28" t="str">
        <f t="shared" si="135"/>
        <v/>
      </c>
      <c r="U1000" s="8" t="str">
        <f t="shared" si="136"/>
        <v/>
      </c>
      <c r="V1000" s="28" t="str">
        <f>IF($T1000="", "", $T1000-SUM($V$11:$V999))</f>
        <v/>
      </c>
      <c r="W1000" s="28" t="str">
        <f>IF($U1000="", "", $U1000-SUM($W$11:$W999))</f>
        <v/>
      </c>
      <c r="X1000" s="28" t="str">
        <f t="shared" si="137"/>
        <v/>
      </c>
      <c r="Y1000" s="34" t="str">
        <f t="shared" si="142"/>
        <v/>
      </c>
      <c r="Z1000" s="35" t="str">
        <f t="shared" si="143"/>
        <v/>
      </c>
      <c r="AA1000" s="36" t="str">
        <f t="shared" si="138"/>
        <v/>
      </c>
      <c r="AC1000" s="41" t="str">
        <f>IF($B1000="", "", IF(OR($B1000&lt;'Intro &amp; Setup'!$BM$3, $B1000&gt;'Intro &amp; Setup'!$BM$5), "X", ""))</f>
        <v/>
      </c>
      <c r="AE1000" s="41" t="str">
        <f t="shared" si="139"/>
        <v/>
      </c>
      <c r="AG1000" s="41" t="str">
        <f>IF($F1000="", "", IF(COUNTIF('Intro &amp; Setup'!$T$17:$T$26, $F1000)=0, "X", ""))</f>
        <v/>
      </c>
      <c r="AI1000" s="41" t="str">
        <f t="shared" si="140"/>
        <v/>
      </c>
    </row>
    <row r="1001" spans="1:35" x14ac:dyDescent="0.25">
      <c r="A1001" s="21"/>
      <c r="B1001" s="238"/>
      <c r="C1001" s="239"/>
      <c r="D1001" s="239"/>
      <c r="E1001" s="239"/>
      <c r="F1001" s="240"/>
      <c r="G1001" s="239"/>
      <c r="H1001" s="241"/>
      <c r="I1001" s="21"/>
      <c r="L1001" s="68" t="str">
        <f t="shared" si="141"/>
        <v/>
      </c>
      <c r="N1001" s="71" t="str">
        <f>IF($L1001="", "", IFERROR(INDEX('Intro &amp; Setup'!$J$23:$J$32, MATCH($L1001, 'Intro &amp; Setup'!$B$23:$B$32, 0)), ""))</f>
        <v/>
      </c>
      <c r="O1001" s="71" t="str">
        <f>IF($L1001="", "", IFERROR(INDEX('Intro &amp; Setup'!$N$23:$N$32, MATCH($L1001, 'Intro &amp; Setup'!$B$23:$B$32, 0)), ""))</f>
        <v/>
      </c>
      <c r="Q1001" s="63" t="str">
        <f>IF($H1001="", "", SUM($H$11:$H1001))</f>
        <v/>
      </c>
      <c r="R1001" s="28" t="str">
        <f>IF($L1001="", "", SUMIF($L$11:$L1001, $L1001, $H$11:$H1001))</f>
        <v/>
      </c>
      <c r="S1001" s="27" t="str">
        <f>IF('Intro &amp; Setup'!$BM$13='Intro &amp; Setup'!$BM$12, $R1001, $Q1001)</f>
        <v/>
      </c>
      <c r="T1001" s="28" t="str">
        <f t="shared" si="135"/>
        <v/>
      </c>
      <c r="U1001" s="8" t="str">
        <f t="shared" si="136"/>
        <v/>
      </c>
      <c r="V1001" s="28" t="str">
        <f>IF($T1001="", "", $T1001-SUM($V$11:$V1000))</f>
        <v/>
      </c>
      <c r="W1001" s="28" t="str">
        <f>IF($U1001="", "", $U1001-SUM($W$11:$W1000))</f>
        <v/>
      </c>
      <c r="X1001" s="28" t="str">
        <f t="shared" si="137"/>
        <v/>
      </c>
      <c r="Y1001" s="34" t="str">
        <f t="shared" si="142"/>
        <v/>
      </c>
      <c r="Z1001" s="35" t="str">
        <f t="shared" si="143"/>
        <v/>
      </c>
      <c r="AA1001" s="36" t="str">
        <f t="shared" si="138"/>
        <v/>
      </c>
      <c r="AC1001" s="41" t="str">
        <f>IF($B1001="", "", IF(OR($B1001&lt;'Intro &amp; Setup'!$BM$3, $B1001&gt;'Intro &amp; Setup'!$BM$5), "X", ""))</f>
        <v/>
      </c>
      <c r="AE1001" s="41" t="str">
        <f t="shared" si="139"/>
        <v/>
      </c>
      <c r="AG1001" s="41" t="str">
        <f>IF($F1001="", "", IF(COUNTIF('Intro &amp; Setup'!$T$17:$T$26, $F1001)=0, "X", ""))</f>
        <v/>
      </c>
      <c r="AI1001" s="41" t="str">
        <f t="shared" si="140"/>
        <v/>
      </c>
    </row>
    <row r="1002" spans="1:35" x14ac:dyDescent="0.25">
      <c r="A1002" s="21"/>
      <c r="B1002" s="238"/>
      <c r="C1002" s="239"/>
      <c r="D1002" s="239"/>
      <c r="E1002" s="239"/>
      <c r="F1002" s="240"/>
      <c r="G1002" s="239"/>
      <c r="H1002" s="241"/>
      <c r="I1002" s="21"/>
      <c r="L1002" s="68" t="str">
        <f t="shared" si="141"/>
        <v/>
      </c>
      <c r="N1002" s="71" t="str">
        <f>IF($L1002="", "", IFERROR(INDEX('Intro &amp; Setup'!$J$23:$J$32, MATCH($L1002, 'Intro &amp; Setup'!$B$23:$B$32, 0)), ""))</f>
        <v/>
      </c>
      <c r="O1002" s="71" t="str">
        <f>IF($L1002="", "", IFERROR(INDEX('Intro &amp; Setup'!$N$23:$N$32, MATCH($L1002, 'Intro &amp; Setup'!$B$23:$B$32, 0)), ""))</f>
        <v/>
      </c>
      <c r="Q1002" s="63" t="str">
        <f>IF($H1002="", "", SUM($H$11:$H1002))</f>
        <v/>
      </c>
      <c r="R1002" s="28" t="str">
        <f>IF($L1002="", "", SUMIF($L$11:$L1002, $L1002, $H$11:$H1002))</f>
        <v/>
      </c>
      <c r="S1002" s="27" t="str">
        <f>IF('Intro &amp; Setup'!$BM$13='Intro &amp; Setup'!$BM$12, $R1002, $Q1002)</f>
        <v/>
      </c>
      <c r="T1002" s="28" t="str">
        <f t="shared" si="135"/>
        <v/>
      </c>
      <c r="U1002" s="8" t="str">
        <f t="shared" si="136"/>
        <v/>
      </c>
      <c r="V1002" s="28" t="str">
        <f>IF($T1002="", "", $T1002-SUM($V$11:$V1001))</f>
        <v/>
      </c>
      <c r="W1002" s="28" t="str">
        <f>IF($U1002="", "", $U1002-SUM($W$11:$W1001))</f>
        <v/>
      </c>
      <c r="X1002" s="28" t="str">
        <f t="shared" si="137"/>
        <v/>
      </c>
      <c r="Y1002" s="34" t="str">
        <f t="shared" si="142"/>
        <v/>
      </c>
      <c r="Z1002" s="35" t="str">
        <f t="shared" si="143"/>
        <v/>
      </c>
      <c r="AA1002" s="36" t="str">
        <f t="shared" si="138"/>
        <v/>
      </c>
      <c r="AC1002" s="41" t="str">
        <f>IF($B1002="", "", IF(OR($B1002&lt;'Intro &amp; Setup'!$BM$3, $B1002&gt;'Intro &amp; Setup'!$BM$5), "X", ""))</f>
        <v/>
      </c>
      <c r="AE1002" s="41" t="str">
        <f t="shared" si="139"/>
        <v/>
      </c>
      <c r="AG1002" s="41" t="str">
        <f>IF($F1002="", "", IF(COUNTIF('Intro &amp; Setup'!$T$17:$T$26, $F1002)=0, "X", ""))</f>
        <v/>
      </c>
      <c r="AI1002" s="41" t="str">
        <f t="shared" si="140"/>
        <v/>
      </c>
    </row>
    <row r="1003" spans="1:35" x14ac:dyDescent="0.25">
      <c r="A1003" s="21"/>
      <c r="B1003" s="238"/>
      <c r="C1003" s="239"/>
      <c r="D1003" s="239"/>
      <c r="E1003" s="239"/>
      <c r="F1003" s="240"/>
      <c r="G1003" s="239"/>
      <c r="H1003" s="241"/>
      <c r="I1003" s="21"/>
      <c r="L1003" s="68" t="str">
        <f t="shared" si="141"/>
        <v/>
      </c>
      <c r="N1003" s="71" t="str">
        <f>IF($L1003="", "", IFERROR(INDEX('Intro &amp; Setup'!$J$23:$J$32, MATCH($L1003, 'Intro &amp; Setup'!$B$23:$B$32, 0)), ""))</f>
        <v/>
      </c>
      <c r="O1003" s="71" t="str">
        <f>IF($L1003="", "", IFERROR(INDEX('Intro &amp; Setup'!$N$23:$N$32, MATCH($L1003, 'Intro &amp; Setup'!$B$23:$B$32, 0)), ""))</f>
        <v/>
      </c>
      <c r="Q1003" s="63" t="str">
        <f>IF($H1003="", "", SUM($H$11:$H1003))</f>
        <v/>
      </c>
      <c r="R1003" s="28" t="str">
        <f>IF($L1003="", "", SUMIF($L$11:$L1003, $L1003, $H$11:$H1003))</f>
        <v/>
      </c>
      <c r="S1003" s="27" t="str">
        <f>IF('Intro &amp; Setup'!$BM$13='Intro &amp; Setup'!$BM$12, $R1003, $Q1003)</f>
        <v/>
      </c>
      <c r="T1003" s="28" t="str">
        <f t="shared" si="135"/>
        <v/>
      </c>
      <c r="U1003" s="8" t="str">
        <f t="shared" si="136"/>
        <v/>
      </c>
      <c r="V1003" s="28" t="str">
        <f>IF($T1003="", "", $T1003-SUM($V$11:$V1002))</f>
        <v/>
      </c>
      <c r="W1003" s="28" t="str">
        <f>IF($U1003="", "", $U1003-SUM($W$11:$W1002))</f>
        <v/>
      </c>
      <c r="X1003" s="28" t="str">
        <f t="shared" si="137"/>
        <v/>
      </c>
      <c r="Y1003" s="34" t="str">
        <f t="shared" si="142"/>
        <v/>
      </c>
      <c r="Z1003" s="35" t="str">
        <f t="shared" si="143"/>
        <v/>
      </c>
      <c r="AA1003" s="36" t="str">
        <f t="shared" si="138"/>
        <v/>
      </c>
      <c r="AC1003" s="41" t="str">
        <f>IF($B1003="", "", IF(OR($B1003&lt;'Intro &amp; Setup'!$BM$3, $B1003&gt;'Intro &amp; Setup'!$BM$5), "X", ""))</f>
        <v/>
      </c>
      <c r="AE1003" s="41" t="str">
        <f t="shared" si="139"/>
        <v/>
      </c>
      <c r="AG1003" s="41" t="str">
        <f>IF($F1003="", "", IF(COUNTIF('Intro &amp; Setup'!$T$17:$T$26, $F1003)=0, "X", ""))</f>
        <v/>
      </c>
      <c r="AI1003" s="41" t="str">
        <f t="shared" si="140"/>
        <v/>
      </c>
    </row>
    <row r="1004" spans="1:35" x14ac:dyDescent="0.25">
      <c r="A1004" s="21"/>
      <c r="B1004" s="238"/>
      <c r="C1004" s="239"/>
      <c r="D1004" s="239"/>
      <c r="E1004" s="239"/>
      <c r="F1004" s="240"/>
      <c r="G1004" s="239"/>
      <c r="H1004" s="241"/>
      <c r="I1004" s="21"/>
      <c r="L1004" s="68" t="str">
        <f t="shared" si="141"/>
        <v/>
      </c>
      <c r="N1004" s="71" t="str">
        <f>IF($L1004="", "", IFERROR(INDEX('Intro &amp; Setup'!$J$23:$J$32, MATCH($L1004, 'Intro &amp; Setup'!$B$23:$B$32, 0)), ""))</f>
        <v/>
      </c>
      <c r="O1004" s="71" t="str">
        <f>IF($L1004="", "", IFERROR(INDEX('Intro &amp; Setup'!$N$23:$N$32, MATCH($L1004, 'Intro &amp; Setup'!$B$23:$B$32, 0)), ""))</f>
        <v/>
      </c>
      <c r="Q1004" s="63" t="str">
        <f>IF($H1004="", "", SUM($H$11:$H1004))</f>
        <v/>
      </c>
      <c r="R1004" s="28" t="str">
        <f>IF($L1004="", "", SUMIF($L$11:$L1004, $L1004, $H$11:$H1004))</f>
        <v/>
      </c>
      <c r="S1004" s="27" t="str">
        <f>IF('Intro &amp; Setup'!$BM$13='Intro &amp; Setup'!$BM$12, $R1004, $Q1004)</f>
        <v/>
      </c>
      <c r="T1004" s="28" t="str">
        <f t="shared" si="135"/>
        <v/>
      </c>
      <c r="U1004" s="8" t="str">
        <f t="shared" si="136"/>
        <v/>
      </c>
      <c r="V1004" s="28" t="str">
        <f>IF($T1004="", "", $T1004-SUM($V$11:$V1003))</f>
        <v/>
      </c>
      <c r="W1004" s="28" t="str">
        <f>IF($U1004="", "", $U1004-SUM($W$11:$W1003))</f>
        <v/>
      </c>
      <c r="X1004" s="28" t="str">
        <f t="shared" si="137"/>
        <v/>
      </c>
      <c r="Y1004" s="34" t="str">
        <f t="shared" si="142"/>
        <v/>
      </c>
      <c r="Z1004" s="35" t="str">
        <f t="shared" si="143"/>
        <v/>
      </c>
      <c r="AA1004" s="36" t="str">
        <f t="shared" si="138"/>
        <v/>
      </c>
      <c r="AC1004" s="41" t="str">
        <f>IF($B1004="", "", IF(OR($B1004&lt;'Intro &amp; Setup'!$BM$3, $B1004&gt;'Intro &amp; Setup'!$BM$5), "X", ""))</f>
        <v/>
      </c>
      <c r="AE1004" s="41" t="str">
        <f t="shared" si="139"/>
        <v/>
      </c>
      <c r="AG1004" s="41" t="str">
        <f>IF($F1004="", "", IF(COUNTIF('Intro &amp; Setup'!$T$17:$T$26, $F1004)=0, "X", ""))</f>
        <v/>
      </c>
      <c r="AI1004" s="41" t="str">
        <f t="shared" si="140"/>
        <v/>
      </c>
    </row>
    <row r="1005" spans="1:35" x14ac:dyDescent="0.25">
      <c r="A1005" s="21"/>
      <c r="B1005" s="238"/>
      <c r="C1005" s="239"/>
      <c r="D1005" s="239"/>
      <c r="E1005" s="239"/>
      <c r="F1005" s="240"/>
      <c r="G1005" s="239"/>
      <c r="H1005" s="241"/>
      <c r="I1005" s="21"/>
      <c r="L1005" s="68" t="str">
        <f t="shared" si="141"/>
        <v/>
      </c>
      <c r="N1005" s="71" t="str">
        <f>IF($L1005="", "", IFERROR(INDEX('Intro &amp; Setup'!$J$23:$J$32, MATCH($L1005, 'Intro &amp; Setup'!$B$23:$B$32, 0)), ""))</f>
        <v/>
      </c>
      <c r="O1005" s="71" t="str">
        <f>IF($L1005="", "", IFERROR(INDEX('Intro &amp; Setup'!$N$23:$N$32, MATCH($L1005, 'Intro &amp; Setup'!$B$23:$B$32, 0)), ""))</f>
        <v/>
      </c>
      <c r="Q1005" s="63" t="str">
        <f>IF($H1005="", "", SUM($H$11:$H1005))</f>
        <v/>
      </c>
      <c r="R1005" s="28" t="str">
        <f>IF($L1005="", "", SUMIF($L$11:$L1005, $L1005, $H$11:$H1005))</f>
        <v/>
      </c>
      <c r="S1005" s="27" t="str">
        <f>IF('Intro &amp; Setup'!$BM$13='Intro &amp; Setup'!$BM$12, $R1005, $Q1005)</f>
        <v/>
      </c>
      <c r="T1005" s="28" t="str">
        <f t="shared" si="135"/>
        <v/>
      </c>
      <c r="U1005" s="8" t="str">
        <f t="shared" si="136"/>
        <v/>
      </c>
      <c r="V1005" s="28" t="str">
        <f>IF($T1005="", "", $T1005-SUM($V$11:$V1004))</f>
        <v/>
      </c>
      <c r="W1005" s="28" t="str">
        <f>IF($U1005="", "", $U1005-SUM($W$11:$W1004))</f>
        <v/>
      </c>
      <c r="X1005" s="28" t="str">
        <f t="shared" si="137"/>
        <v/>
      </c>
      <c r="Y1005" s="34" t="str">
        <f t="shared" si="142"/>
        <v/>
      </c>
      <c r="Z1005" s="35" t="str">
        <f t="shared" si="143"/>
        <v/>
      </c>
      <c r="AA1005" s="36" t="str">
        <f t="shared" si="138"/>
        <v/>
      </c>
      <c r="AC1005" s="41" t="str">
        <f>IF($B1005="", "", IF(OR($B1005&lt;'Intro &amp; Setup'!$BM$3, $B1005&gt;'Intro &amp; Setup'!$BM$5), "X", ""))</f>
        <v/>
      </c>
      <c r="AE1005" s="41" t="str">
        <f t="shared" si="139"/>
        <v/>
      </c>
      <c r="AG1005" s="41" t="str">
        <f>IF($F1005="", "", IF(COUNTIF('Intro &amp; Setup'!$T$17:$T$26, $F1005)=0, "X", ""))</f>
        <v/>
      </c>
      <c r="AI1005" s="41" t="str">
        <f t="shared" si="140"/>
        <v/>
      </c>
    </row>
    <row r="1006" spans="1:35" x14ac:dyDescent="0.25">
      <c r="A1006" s="21"/>
      <c r="B1006" s="238"/>
      <c r="C1006" s="239"/>
      <c r="D1006" s="239"/>
      <c r="E1006" s="239"/>
      <c r="F1006" s="240"/>
      <c r="G1006" s="239"/>
      <c r="H1006" s="241"/>
      <c r="I1006" s="21"/>
      <c r="L1006" s="68" t="str">
        <f t="shared" si="141"/>
        <v/>
      </c>
      <c r="N1006" s="71" t="str">
        <f>IF($L1006="", "", IFERROR(INDEX('Intro &amp; Setup'!$J$23:$J$32, MATCH($L1006, 'Intro &amp; Setup'!$B$23:$B$32, 0)), ""))</f>
        <v/>
      </c>
      <c r="O1006" s="71" t="str">
        <f>IF($L1006="", "", IFERROR(INDEX('Intro &amp; Setup'!$N$23:$N$32, MATCH($L1006, 'Intro &amp; Setup'!$B$23:$B$32, 0)), ""))</f>
        <v/>
      </c>
      <c r="Q1006" s="63" t="str">
        <f>IF($H1006="", "", SUM($H$11:$H1006))</f>
        <v/>
      </c>
      <c r="R1006" s="28" t="str">
        <f>IF($L1006="", "", SUMIF($L$11:$L1006, $L1006, $H$11:$H1006))</f>
        <v/>
      </c>
      <c r="S1006" s="27" t="str">
        <f>IF('Intro &amp; Setup'!$BM$13='Intro &amp; Setup'!$BM$12, $R1006, $Q1006)</f>
        <v/>
      </c>
      <c r="T1006" s="28" t="str">
        <f t="shared" si="135"/>
        <v/>
      </c>
      <c r="U1006" s="8" t="str">
        <f t="shared" si="136"/>
        <v/>
      </c>
      <c r="V1006" s="28" t="str">
        <f>IF($T1006="", "", $T1006-SUM($V$11:$V1005))</f>
        <v/>
      </c>
      <c r="W1006" s="28" t="str">
        <f>IF($U1006="", "", $U1006-SUM($W$11:$W1005))</f>
        <v/>
      </c>
      <c r="X1006" s="28" t="str">
        <f t="shared" si="137"/>
        <v/>
      </c>
      <c r="Y1006" s="34" t="str">
        <f t="shared" si="142"/>
        <v/>
      </c>
      <c r="Z1006" s="35" t="str">
        <f t="shared" si="143"/>
        <v/>
      </c>
      <c r="AA1006" s="36" t="str">
        <f t="shared" si="138"/>
        <v/>
      </c>
      <c r="AC1006" s="41" t="str">
        <f>IF($B1006="", "", IF(OR($B1006&lt;'Intro &amp; Setup'!$BM$3, $B1006&gt;'Intro &amp; Setup'!$BM$5), "X", ""))</f>
        <v/>
      </c>
      <c r="AE1006" s="41" t="str">
        <f t="shared" si="139"/>
        <v/>
      </c>
      <c r="AG1006" s="41" t="str">
        <f>IF($F1006="", "", IF(COUNTIF('Intro &amp; Setup'!$T$17:$T$26, $F1006)=0, "X", ""))</f>
        <v/>
      </c>
      <c r="AI1006" s="41" t="str">
        <f t="shared" si="140"/>
        <v/>
      </c>
    </row>
    <row r="1007" spans="1:35" x14ac:dyDescent="0.25">
      <c r="A1007" s="21"/>
      <c r="B1007" s="238"/>
      <c r="C1007" s="239"/>
      <c r="D1007" s="239"/>
      <c r="E1007" s="239"/>
      <c r="F1007" s="240"/>
      <c r="G1007" s="239"/>
      <c r="H1007" s="241"/>
      <c r="I1007" s="21"/>
      <c r="L1007" s="68" t="str">
        <f t="shared" si="141"/>
        <v/>
      </c>
      <c r="N1007" s="71" t="str">
        <f>IF($L1007="", "", IFERROR(INDEX('Intro &amp; Setup'!$J$23:$J$32, MATCH($L1007, 'Intro &amp; Setup'!$B$23:$B$32, 0)), ""))</f>
        <v/>
      </c>
      <c r="O1007" s="71" t="str">
        <f>IF($L1007="", "", IFERROR(INDEX('Intro &amp; Setup'!$N$23:$N$32, MATCH($L1007, 'Intro &amp; Setup'!$B$23:$B$32, 0)), ""))</f>
        <v/>
      </c>
      <c r="Q1007" s="63" t="str">
        <f>IF($H1007="", "", SUM($H$11:$H1007))</f>
        <v/>
      </c>
      <c r="R1007" s="28" t="str">
        <f>IF($L1007="", "", SUMIF($L$11:$L1007, $L1007, $H$11:$H1007))</f>
        <v/>
      </c>
      <c r="S1007" s="27" t="str">
        <f>IF('Intro &amp; Setup'!$BM$13='Intro &amp; Setup'!$BM$12, $R1007, $Q1007)</f>
        <v/>
      </c>
      <c r="T1007" s="28" t="str">
        <f t="shared" si="135"/>
        <v/>
      </c>
      <c r="U1007" s="8" t="str">
        <f t="shared" si="136"/>
        <v/>
      </c>
      <c r="V1007" s="28" t="str">
        <f>IF($T1007="", "", $T1007-SUM($V$11:$V1006))</f>
        <v/>
      </c>
      <c r="W1007" s="28" t="str">
        <f>IF($U1007="", "", $U1007-SUM($W$11:$W1006))</f>
        <v/>
      </c>
      <c r="X1007" s="28" t="str">
        <f t="shared" si="137"/>
        <v/>
      </c>
      <c r="Y1007" s="34" t="str">
        <f t="shared" si="142"/>
        <v/>
      </c>
      <c r="Z1007" s="35" t="str">
        <f t="shared" si="143"/>
        <v/>
      </c>
      <c r="AA1007" s="36" t="str">
        <f t="shared" si="138"/>
        <v/>
      </c>
      <c r="AC1007" s="41" t="str">
        <f>IF($B1007="", "", IF(OR($B1007&lt;'Intro &amp; Setup'!$BM$3, $B1007&gt;'Intro &amp; Setup'!$BM$5), "X", ""))</f>
        <v/>
      </c>
      <c r="AE1007" s="41" t="str">
        <f t="shared" si="139"/>
        <v/>
      </c>
      <c r="AG1007" s="41" t="str">
        <f>IF($F1007="", "", IF(COUNTIF('Intro &amp; Setup'!$T$17:$T$26, $F1007)=0, "X", ""))</f>
        <v/>
      </c>
      <c r="AI1007" s="41" t="str">
        <f t="shared" si="140"/>
        <v/>
      </c>
    </row>
    <row r="1008" spans="1:35" x14ac:dyDescent="0.25">
      <c r="A1008" s="21"/>
      <c r="B1008" s="238"/>
      <c r="C1008" s="239"/>
      <c r="D1008" s="239"/>
      <c r="E1008" s="239"/>
      <c r="F1008" s="240"/>
      <c r="G1008" s="239"/>
      <c r="H1008" s="241"/>
      <c r="I1008" s="21"/>
      <c r="L1008" s="68" t="str">
        <f t="shared" si="141"/>
        <v/>
      </c>
      <c r="N1008" s="71" t="str">
        <f>IF($L1008="", "", IFERROR(INDEX('Intro &amp; Setup'!$J$23:$J$32, MATCH($L1008, 'Intro &amp; Setup'!$B$23:$B$32, 0)), ""))</f>
        <v/>
      </c>
      <c r="O1008" s="71" t="str">
        <f>IF($L1008="", "", IFERROR(INDEX('Intro &amp; Setup'!$N$23:$N$32, MATCH($L1008, 'Intro &amp; Setup'!$B$23:$B$32, 0)), ""))</f>
        <v/>
      </c>
      <c r="Q1008" s="63" t="str">
        <f>IF($H1008="", "", SUM($H$11:$H1008))</f>
        <v/>
      </c>
      <c r="R1008" s="28" t="str">
        <f>IF($L1008="", "", SUMIF($L$11:$L1008, $L1008, $H$11:$H1008))</f>
        <v/>
      </c>
      <c r="S1008" s="27" t="str">
        <f>IF('Intro &amp; Setup'!$BM$13='Intro &amp; Setup'!$BM$12, $R1008, $Q1008)</f>
        <v/>
      </c>
      <c r="T1008" s="28" t="str">
        <f t="shared" si="135"/>
        <v/>
      </c>
      <c r="U1008" s="8" t="str">
        <f t="shared" si="136"/>
        <v/>
      </c>
      <c r="V1008" s="28" t="str">
        <f>IF($T1008="", "", $T1008-SUM($V$11:$V1007))</f>
        <v/>
      </c>
      <c r="W1008" s="28" t="str">
        <f>IF($U1008="", "", $U1008-SUM($W$11:$W1007))</f>
        <v/>
      </c>
      <c r="X1008" s="28" t="str">
        <f t="shared" si="137"/>
        <v/>
      </c>
      <c r="Y1008" s="34" t="str">
        <f t="shared" si="142"/>
        <v/>
      </c>
      <c r="Z1008" s="35" t="str">
        <f t="shared" si="143"/>
        <v/>
      </c>
      <c r="AA1008" s="36" t="str">
        <f t="shared" si="138"/>
        <v/>
      </c>
      <c r="AC1008" s="41" t="str">
        <f>IF($B1008="", "", IF(OR($B1008&lt;'Intro &amp; Setup'!$BM$3, $B1008&gt;'Intro &amp; Setup'!$BM$5), "X", ""))</f>
        <v/>
      </c>
      <c r="AE1008" s="41" t="str">
        <f t="shared" si="139"/>
        <v/>
      </c>
      <c r="AG1008" s="41" t="str">
        <f>IF($F1008="", "", IF(COUNTIF('Intro &amp; Setup'!$T$17:$T$26, $F1008)=0, "X", ""))</f>
        <v/>
      </c>
      <c r="AI1008" s="41" t="str">
        <f t="shared" si="140"/>
        <v/>
      </c>
    </row>
    <row r="1009" spans="1:35" x14ac:dyDescent="0.25">
      <c r="A1009" s="21"/>
      <c r="B1009" s="238"/>
      <c r="C1009" s="239"/>
      <c r="D1009" s="239"/>
      <c r="E1009" s="239"/>
      <c r="F1009" s="240"/>
      <c r="G1009" s="239"/>
      <c r="H1009" s="241"/>
      <c r="I1009" s="21"/>
      <c r="L1009" s="68" t="str">
        <f t="shared" si="141"/>
        <v/>
      </c>
      <c r="N1009" s="71" t="str">
        <f>IF($L1009="", "", IFERROR(INDEX('Intro &amp; Setup'!$J$23:$J$32, MATCH($L1009, 'Intro &amp; Setup'!$B$23:$B$32, 0)), ""))</f>
        <v/>
      </c>
      <c r="O1009" s="71" t="str">
        <f>IF($L1009="", "", IFERROR(INDEX('Intro &amp; Setup'!$N$23:$N$32, MATCH($L1009, 'Intro &amp; Setup'!$B$23:$B$32, 0)), ""))</f>
        <v/>
      </c>
      <c r="Q1009" s="63" t="str">
        <f>IF($H1009="", "", SUM($H$11:$H1009))</f>
        <v/>
      </c>
      <c r="R1009" s="28" t="str">
        <f>IF($L1009="", "", SUMIF($L$11:$L1009, $L1009, $H$11:$H1009))</f>
        <v/>
      </c>
      <c r="S1009" s="27" t="str">
        <f>IF('Intro &amp; Setup'!$BM$13='Intro &amp; Setup'!$BM$12, $R1009, $Q1009)</f>
        <v/>
      </c>
      <c r="T1009" s="28" t="str">
        <f t="shared" si="135"/>
        <v/>
      </c>
      <c r="U1009" s="8" t="str">
        <f t="shared" si="136"/>
        <v/>
      </c>
      <c r="V1009" s="28" t="str">
        <f>IF($T1009="", "", $T1009-SUM($V$11:$V1008))</f>
        <v/>
      </c>
      <c r="W1009" s="28" t="str">
        <f>IF($U1009="", "", $U1009-SUM($W$11:$W1008))</f>
        <v/>
      </c>
      <c r="X1009" s="28" t="str">
        <f t="shared" si="137"/>
        <v/>
      </c>
      <c r="Y1009" s="34" t="str">
        <f t="shared" si="142"/>
        <v/>
      </c>
      <c r="Z1009" s="35" t="str">
        <f t="shared" si="143"/>
        <v/>
      </c>
      <c r="AA1009" s="36" t="str">
        <f t="shared" si="138"/>
        <v/>
      </c>
      <c r="AC1009" s="41" t="str">
        <f>IF($B1009="", "", IF(OR($B1009&lt;'Intro &amp; Setup'!$BM$3, $B1009&gt;'Intro &amp; Setup'!$BM$5), "X", ""))</f>
        <v/>
      </c>
      <c r="AE1009" s="41" t="str">
        <f t="shared" si="139"/>
        <v/>
      </c>
      <c r="AG1009" s="41" t="str">
        <f>IF($F1009="", "", IF(COUNTIF('Intro &amp; Setup'!$T$17:$T$26, $F1009)=0, "X", ""))</f>
        <v/>
      </c>
      <c r="AI1009" s="41" t="str">
        <f t="shared" si="140"/>
        <v/>
      </c>
    </row>
    <row r="1010" spans="1:35" x14ac:dyDescent="0.25">
      <c r="A1010" s="21"/>
      <c r="B1010" s="242"/>
      <c r="C1010" s="243"/>
      <c r="D1010" s="243"/>
      <c r="E1010" s="243"/>
      <c r="F1010" s="244"/>
      <c r="G1010" s="243"/>
      <c r="H1010" s="245"/>
      <c r="I1010" s="21"/>
      <c r="L1010" s="69" t="str">
        <f t="shared" si="141"/>
        <v/>
      </c>
      <c r="N1010" s="72" t="str">
        <f>IF($L1010="", "", IFERROR(INDEX('Intro &amp; Setup'!$J$23:$J$32, MATCH($L1010, 'Intro &amp; Setup'!$B$23:$B$32, 0)), ""))</f>
        <v/>
      </c>
      <c r="O1010" s="72" t="str">
        <f>IF($L1010="", "", IFERROR(INDEX('Intro &amp; Setup'!$N$23:$N$32, MATCH($L1010, 'Intro &amp; Setup'!$B$23:$B$32, 0)), ""))</f>
        <v/>
      </c>
      <c r="Q1010" s="64" t="str">
        <f>IF($H1010="", "", SUM($H$11:$H1010))</f>
        <v/>
      </c>
      <c r="R1010" s="30" t="str">
        <f>IF($L1010="", "", SUMIF($L$11:$L1010, $L1010, $H$11:$H1010))</f>
        <v/>
      </c>
      <c r="S1010" s="29" t="str">
        <f>IF('Intro &amp; Setup'!$BM$13='Intro &amp; Setup'!$BM$12, $R1010, $Q1010)</f>
        <v/>
      </c>
      <c r="T1010" s="30" t="str">
        <f t="shared" si="135"/>
        <v/>
      </c>
      <c r="U1010" s="9" t="str">
        <f t="shared" si="136"/>
        <v/>
      </c>
      <c r="V1010" s="30" t="str">
        <f>IF($T1010="", "", $T1010-SUM($V$11:$V1009))</f>
        <v/>
      </c>
      <c r="W1010" s="30" t="str">
        <f>IF($U1010="", "", $U1010-SUM($W$11:$W1009))</f>
        <v/>
      </c>
      <c r="X1010" s="30" t="str">
        <f t="shared" si="137"/>
        <v/>
      </c>
      <c r="Y1010" s="37" t="str">
        <f t="shared" si="142"/>
        <v/>
      </c>
      <c r="Z1010" s="38" t="str">
        <f t="shared" si="143"/>
        <v/>
      </c>
      <c r="AA1010" s="39" t="str">
        <f t="shared" si="138"/>
        <v/>
      </c>
      <c r="AC1010" s="42" t="str">
        <f>IF($B1010="", "", IF(OR($B1010&lt;'Intro &amp; Setup'!$BM$3, $B1010&gt;'Intro &amp; Setup'!$BM$5), "X", ""))</f>
        <v/>
      </c>
      <c r="AE1010" s="42" t="str">
        <f t="shared" si="139"/>
        <v/>
      </c>
      <c r="AG1010" s="42" t="str">
        <f>IF($F1010="", "", IF(COUNTIF('Intro &amp; Setup'!$T$17:$T$26, $F1010)=0, "X", ""))</f>
        <v/>
      </c>
      <c r="AI1010" s="42" t="str">
        <f t="shared" si="140"/>
        <v/>
      </c>
    </row>
    <row r="1011" spans="1:35" x14ac:dyDescent="0.25">
      <c r="A1011" s="21"/>
      <c r="I1011" s="21"/>
    </row>
  </sheetData>
  <sheetProtection algorithmName="SHA-512" hashValue="VJk6dyL0QFU3N/5y5s/WfB35/QPmDbB24fckIGefaulnuG+axQz/Do8qVdReXEAVAkowSalovQ9xiUoGPSRDAw==" saltValue="aCFqAUTpToX3zcju4PDm8w==" spinCount="100000" sheet="1" objects="1" scenarios="1" sort="0" autoFilter="0"/>
  <autoFilter ref="B10:H20" xr:uid="{93557EEF-CE4E-47B7-9C0C-DA4A577B7551}"/>
  <mergeCells count="8">
    <mergeCell ref="V10:W10"/>
    <mergeCell ref="G6:H6"/>
    <mergeCell ref="B5:F7"/>
    <mergeCell ref="B4:C4"/>
    <mergeCell ref="B2:C3"/>
    <mergeCell ref="G3:H3"/>
    <mergeCell ref="G2:H2"/>
    <mergeCell ref="F4:H4"/>
  </mergeCells>
  <conditionalFormatting sqref="B11:B1010">
    <cfRule type="expression" dxfId="3" priority="4">
      <formula>$AC11="X"</formula>
    </cfRule>
  </conditionalFormatting>
  <conditionalFormatting sqref="B8">
    <cfRule type="expression" dxfId="2" priority="3">
      <formula>NOT($B$8="")</formula>
    </cfRule>
  </conditionalFormatting>
  <conditionalFormatting sqref="F8">
    <cfRule type="expression" dxfId="1" priority="2">
      <formula>NOT($F$8="")</formula>
    </cfRule>
  </conditionalFormatting>
  <conditionalFormatting sqref="F11:F1010">
    <cfRule type="expression" dxfId="0" priority="1">
      <formula>$AG11="X"</formula>
    </cfRule>
  </conditionalFormatting>
  <dataValidations count="2">
    <dataValidation type="list" allowBlank="1" showInputMessage="1" showErrorMessage="1" sqref="F11:F1010" xr:uid="{D43474D7-0B69-4DB5-A28B-8701734CB503}">
      <formula1>$AK$10:$AK$20</formula1>
    </dataValidation>
    <dataValidation type="list" allowBlank="1" showInputMessage="1" showErrorMessage="1" sqref="E3 E11:E1010" xr:uid="{BFC3833A-2D6B-42D2-BFBF-CD8EA67C45CB}">
      <formula1>$AM$10:$AM$20</formula1>
    </dataValidation>
  </dataValidations>
  <pageMargins left="0.7" right="0.7" top="0.75" bottom="0.75" header="0.3" footer="0.3"/>
  <pageSetup paperSize="9" scale="86"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E199-5F3D-4B52-8C74-99E3BCF59B5B}">
  <sheetPr>
    <tabColor rgb="FF002060"/>
  </sheetPr>
  <dimension ref="A1:BQ66"/>
  <sheetViews>
    <sheetView zoomScaleNormal="100" workbookViewId="0"/>
  </sheetViews>
  <sheetFormatPr defaultColWidth="0" defaultRowHeight="15" zeroHeight="1" x14ac:dyDescent="0.25"/>
  <cols>
    <col min="1" max="46" width="2.85546875" style="1" customWidth="1"/>
    <col min="47" max="52" width="2.85546875" style="1" hidden="1" customWidth="1"/>
    <col min="53" max="54" width="17.140625" style="1" hidden="1" customWidth="1"/>
    <col min="55" max="57" width="11.42578125" style="1" hidden="1" customWidth="1"/>
    <col min="58" max="58" width="2.85546875" style="1" hidden="1" customWidth="1"/>
    <col min="59" max="69" width="11.42578125" style="1" hidden="1" customWidth="1"/>
    <col min="70" max="16384" width="2.85546875" style="1" hidden="1"/>
  </cols>
  <sheetData>
    <row r="1" spans="1:69"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row>
    <row r="2" spans="1:69" x14ac:dyDescent="0.25">
      <c r="A2" s="21"/>
      <c r="B2" s="130" t="str">
        <f>_xlfn.CONCAT("Mileage Report for ", 'Mileage Log'!$G$2, " - ", 'Mileage Log'!$F$4)</f>
        <v>Mileage Report for  - Your Business</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2"/>
      <c r="AT2" s="21"/>
      <c r="BD2" s="23" t="s">
        <v>5</v>
      </c>
      <c r="BE2" s="23" t="s">
        <v>46</v>
      </c>
      <c r="BG2" s="23" t="str">
        <f>IF('Intro &amp; Setup'!$T$17="", "", 'Intro &amp; Setup'!$T$17)</f>
        <v/>
      </c>
      <c r="BH2" s="23" t="str">
        <f>IF('Intro &amp; Setup'!$T$18="", "", 'Intro &amp; Setup'!$T$18)</f>
        <v/>
      </c>
      <c r="BI2" s="23" t="str">
        <f>IF('Intro &amp; Setup'!$T$19="", "", 'Intro &amp; Setup'!$T$19)</f>
        <v/>
      </c>
      <c r="BJ2" s="23" t="str">
        <f>IF('Intro &amp; Setup'!$T$20="", "", 'Intro &amp; Setup'!$T$20)</f>
        <v/>
      </c>
      <c r="BK2" s="23" t="str">
        <f>IF('Intro &amp; Setup'!$T$21="", "", 'Intro &amp; Setup'!$T$21)</f>
        <v/>
      </c>
      <c r="BL2" s="23" t="str">
        <f>IF('Intro &amp; Setup'!$T$22="", "", 'Intro &amp; Setup'!$T$22)</f>
        <v/>
      </c>
      <c r="BM2" s="23" t="str">
        <f>IF('Intro &amp; Setup'!$T$23="", "", 'Intro &amp; Setup'!$T$23)</f>
        <v/>
      </c>
      <c r="BN2" s="23" t="str">
        <f>IF('Intro &amp; Setup'!$T$24="", "", 'Intro &amp; Setup'!$T$24)</f>
        <v/>
      </c>
      <c r="BO2" s="23" t="str">
        <f>IF('Intro &amp; Setup'!$T$25="", "", 'Intro &amp; Setup'!$T$25)</f>
        <v/>
      </c>
      <c r="BP2" s="23" t="str">
        <f>IF('Intro &amp; Setup'!$T$26="", "", 'Intro &amp; Setup'!$T$26)</f>
        <v/>
      </c>
      <c r="BQ2" s="23" t="str">
        <f>'Mileage Log'!$AI$9</f>
        <v>Unassigned</v>
      </c>
    </row>
    <row r="3" spans="1:69" x14ac:dyDescent="0.25">
      <c r="A3" s="21"/>
      <c r="B3" s="133"/>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5"/>
      <c r="AT3" s="21"/>
      <c r="BA3" s="47" t="str">
        <f>'Intro &amp; Setup'!$BM$3</f>
        <v/>
      </c>
      <c r="BB3" s="47" t="str">
        <f>IF(BA3="", "", DATE(YEAR(BA3), MONTH(BA3)+1, DAY(BA3)-1))</f>
        <v/>
      </c>
      <c r="BC3" s="40" t="str">
        <f>IF($BA3="", "", TEXT(BA3, "mmm yyyy"))</f>
        <v/>
      </c>
      <c r="BD3" s="48" t="str">
        <f>IF($BC3="", "", SUMIF('Mileage Log'!$AE$11:$AE$1010, $BC3, 'Mileage Log'!$X$11:$X$1010))</f>
        <v/>
      </c>
      <c r="BE3" s="33" t="str">
        <f>IF($BC3="", "", SUMIF('Mileage Log'!$AE$11:$AE$1010, $BC3, 'Mileage Log'!$AA$11:$AA$1010))</f>
        <v/>
      </c>
      <c r="BG3" s="52">
        <f>SUMIF('Mileage Log'!$AI$11:$AI$1010, _xlfn.CONCAT($BC3, " - ", BG$2), 'Mileage Log'!$X$11:$X$1010)</f>
        <v>0</v>
      </c>
      <c r="BH3" s="53">
        <f>SUMIF('Mileage Log'!$AI$11:$AI$1010, _xlfn.CONCAT($BC3, " - ", BH$2), 'Mileage Log'!$X$11:$X$1010)</f>
        <v>0</v>
      </c>
      <c r="BI3" s="53">
        <f>SUMIF('Mileage Log'!$AI$11:$AI$1010, _xlfn.CONCAT($BC3, " - ", BI$2), 'Mileage Log'!$X$11:$X$1010)</f>
        <v>0</v>
      </c>
      <c r="BJ3" s="53">
        <f>SUMIF('Mileage Log'!$AI$11:$AI$1010, _xlfn.CONCAT($BC3, " - ", BJ$2), 'Mileage Log'!$X$11:$X$1010)</f>
        <v>0</v>
      </c>
      <c r="BK3" s="53">
        <f>SUMIF('Mileage Log'!$AI$11:$AI$1010, _xlfn.CONCAT($BC3, " - ", BK$2), 'Mileage Log'!$X$11:$X$1010)</f>
        <v>0</v>
      </c>
      <c r="BL3" s="53">
        <f>SUMIF('Mileage Log'!$AI$11:$AI$1010, _xlfn.CONCAT($BC3, " - ", BL$2), 'Mileage Log'!$X$11:$X$1010)</f>
        <v>0</v>
      </c>
      <c r="BM3" s="53">
        <f>SUMIF('Mileage Log'!$AI$11:$AI$1010, _xlfn.CONCAT($BC3, " - ", BM$2), 'Mileage Log'!$X$11:$X$1010)</f>
        <v>0</v>
      </c>
      <c r="BN3" s="53">
        <f>SUMIF('Mileage Log'!$AI$11:$AI$1010, _xlfn.CONCAT($BC3, " - ", BN$2), 'Mileage Log'!$X$11:$X$1010)</f>
        <v>0</v>
      </c>
      <c r="BO3" s="53">
        <f>SUMIF('Mileage Log'!$AI$11:$AI$1010, _xlfn.CONCAT($BC3, " - ", BO$2), 'Mileage Log'!$X$11:$X$1010)</f>
        <v>0</v>
      </c>
      <c r="BP3" s="53">
        <f>SUMIF('Mileage Log'!$AI$11:$AI$1010, _xlfn.CONCAT($BC3, " - ", BP$2), 'Mileage Log'!$X$11:$X$1010)</f>
        <v>0</v>
      </c>
      <c r="BQ3" s="54">
        <f>SUMIF('Mileage Log'!$AI$11:$AI$1010, _xlfn.CONCAT($BC3, " - ", BQ$2), 'Mileage Log'!$X$11:$X$1010)</f>
        <v>0</v>
      </c>
    </row>
    <row r="4" spans="1:69" x14ac:dyDescent="0.25">
      <c r="A4" s="21"/>
      <c r="B4" s="226" t="str">
        <f>IF('Mileage Log'!$G$3="", "", 'Mileage Log'!$G$3)</f>
        <v/>
      </c>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1"/>
      <c r="BA4" s="47" t="str">
        <f>IF(BA3="", "", DATE(YEAR(BA3), MONTH(BA3)+1, DAY(BA3)))</f>
        <v/>
      </c>
      <c r="BB4" s="47" t="str">
        <f t="shared" ref="BB4:BB14" si="0">IF(BA4="", "", DATE(YEAR(BA4), MONTH(BA4)+1, DAY(BA4)-1))</f>
        <v/>
      </c>
      <c r="BC4" s="41" t="str">
        <f t="shared" ref="BC4:BC14" si="1">IF($BA4="", "", TEXT(BA4, "mmm yyyy"))</f>
        <v/>
      </c>
      <c r="BD4" s="49" t="str">
        <f>IF($BC4="", "", SUMIF('Mileage Log'!$AE$11:$AE$1010, $BC4, 'Mileage Log'!$X$11:$X$1010))</f>
        <v/>
      </c>
      <c r="BE4" s="36" t="str">
        <f>IF($BC4="", "", SUMIF('Mileage Log'!$AE$11:$AE$1010, $BC4, 'Mileage Log'!$AA$11:$AA$1010))</f>
        <v/>
      </c>
      <c r="BG4" s="55">
        <f>SUMIF('Mileage Log'!$AI$11:$AI$1010, _xlfn.CONCAT($BC4, " - ", BG$2), 'Mileage Log'!$X$11:$X$1010)</f>
        <v>0</v>
      </c>
      <c r="BH4" s="56">
        <f>SUMIF('Mileage Log'!$AI$11:$AI$1010, _xlfn.CONCAT($BC4, " - ", BH$2), 'Mileage Log'!$X$11:$X$1010)</f>
        <v>0</v>
      </c>
      <c r="BI4" s="56">
        <f>SUMIF('Mileage Log'!$AI$11:$AI$1010, _xlfn.CONCAT($BC4, " - ", BI$2), 'Mileage Log'!$X$11:$X$1010)</f>
        <v>0</v>
      </c>
      <c r="BJ4" s="56">
        <f>SUMIF('Mileage Log'!$AI$11:$AI$1010, _xlfn.CONCAT($BC4, " - ", BJ$2), 'Mileage Log'!$X$11:$X$1010)</f>
        <v>0</v>
      </c>
      <c r="BK4" s="56">
        <f>SUMIF('Mileage Log'!$AI$11:$AI$1010, _xlfn.CONCAT($BC4, " - ", BK$2), 'Mileage Log'!$X$11:$X$1010)</f>
        <v>0</v>
      </c>
      <c r="BL4" s="56">
        <f>SUMIF('Mileage Log'!$AI$11:$AI$1010, _xlfn.CONCAT($BC4, " - ", BL$2), 'Mileage Log'!$X$11:$X$1010)</f>
        <v>0</v>
      </c>
      <c r="BM4" s="56">
        <f>SUMIF('Mileage Log'!$AI$11:$AI$1010, _xlfn.CONCAT($BC4, " - ", BM$2), 'Mileage Log'!$X$11:$X$1010)</f>
        <v>0</v>
      </c>
      <c r="BN4" s="56">
        <f>SUMIF('Mileage Log'!$AI$11:$AI$1010, _xlfn.CONCAT($BC4, " - ", BN$2), 'Mileage Log'!$X$11:$X$1010)</f>
        <v>0</v>
      </c>
      <c r="BO4" s="56">
        <f>SUMIF('Mileage Log'!$AI$11:$AI$1010, _xlfn.CONCAT($BC4, " - ", BO$2), 'Mileage Log'!$X$11:$X$1010)</f>
        <v>0</v>
      </c>
      <c r="BP4" s="56">
        <f>SUMIF('Mileage Log'!$AI$11:$AI$1010, _xlfn.CONCAT($BC4, " - ", BP$2), 'Mileage Log'!$X$11:$X$1010)</f>
        <v>0</v>
      </c>
      <c r="BQ4" s="57">
        <f>SUMIF('Mileage Log'!$AI$11:$AI$1010, _xlfn.CONCAT($BC4, " - ", BQ$2), 'Mileage Log'!$X$11:$X$1010)</f>
        <v>0</v>
      </c>
    </row>
    <row r="5" spans="1:69" x14ac:dyDescent="0.25">
      <c r="A5" s="21"/>
      <c r="B5" s="136" t="str">
        <f>'Mileage Log'!$B$4</f>
        <v xml:space="preserve"> - </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8"/>
      <c r="AT5" s="21"/>
      <c r="BA5" s="47" t="str">
        <f t="shared" ref="BA5:BA14" si="2">IF(BA4="", "", DATE(YEAR(BA4), MONTH(BA4)+1, DAY(BA4)))</f>
        <v/>
      </c>
      <c r="BB5" s="47" t="str">
        <f t="shared" si="0"/>
        <v/>
      </c>
      <c r="BC5" s="41" t="str">
        <f t="shared" si="1"/>
        <v/>
      </c>
      <c r="BD5" s="49" t="str">
        <f>IF($BC5="", "", SUMIF('Mileage Log'!$AE$11:$AE$1010, $BC5, 'Mileage Log'!$X$11:$X$1010))</f>
        <v/>
      </c>
      <c r="BE5" s="36" t="str">
        <f>IF($BC5="", "", SUMIF('Mileage Log'!$AE$11:$AE$1010, $BC5, 'Mileage Log'!$AA$11:$AA$1010))</f>
        <v/>
      </c>
      <c r="BG5" s="55">
        <f>SUMIF('Mileage Log'!$AI$11:$AI$1010, _xlfn.CONCAT($BC5, " - ", BG$2), 'Mileage Log'!$X$11:$X$1010)</f>
        <v>0</v>
      </c>
      <c r="BH5" s="56">
        <f>SUMIF('Mileage Log'!$AI$11:$AI$1010, _xlfn.CONCAT($BC5, " - ", BH$2), 'Mileage Log'!$X$11:$X$1010)</f>
        <v>0</v>
      </c>
      <c r="BI5" s="56">
        <f>SUMIF('Mileage Log'!$AI$11:$AI$1010, _xlfn.CONCAT($BC5, " - ", BI$2), 'Mileage Log'!$X$11:$X$1010)</f>
        <v>0</v>
      </c>
      <c r="BJ5" s="56">
        <f>SUMIF('Mileage Log'!$AI$11:$AI$1010, _xlfn.CONCAT($BC5, " - ", BJ$2), 'Mileage Log'!$X$11:$X$1010)</f>
        <v>0</v>
      </c>
      <c r="BK5" s="56">
        <f>SUMIF('Mileage Log'!$AI$11:$AI$1010, _xlfn.CONCAT($BC5, " - ", BK$2), 'Mileage Log'!$X$11:$X$1010)</f>
        <v>0</v>
      </c>
      <c r="BL5" s="56">
        <f>SUMIF('Mileage Log'!$AI$11:$AI$1010, _xlfn.CONCAT($BC5, " - ", BL$2), 'Mileage Log'!$X$11:$X$1010)</f>
        <v>0</v>
      </c>
      <c r="BM5" s="56">
        <f>SUMIF('Mileage Log'!$AI$11:$AI$1010, _xlfn.CONCAT($BC5, " - ", BM$2), 'Mileage Log'!$X$11:$X$1010)</f>
        <v>0</v>
      </c>
      <c r="BN5" s="56">
        <f>SUMIF('Mileage Log'!$AI$11:$AI$1010, _xlfn.CONCAT($BC5, " - ", BN$2), 'Mileage Log'!$X$11:$X$1010)</f>
        <v>0</v>
      </c>
      <c r="BO5" s="56">
        <f>SUMIF('Mileage Log'!$AI$11:$AI$1010, _xlfn.CONCAT($BC5, " - ", BO$2), 'Mileage Log'!$X$11:$X$1010)</f>
        <v>0</v>
      </c>
      <c r="BP5" s="56">
        <f>SUMIF('Mileage Log'!$AI$11:$AI$1010, _xlfn.CONCAT($BC5, " - ", BP$2), 'Mileage Log'!$X$11:$X$1010)</f>
        <v>0</v>
      </c>
      <c r="BQ5" s="57">
        <f>SUMIF('Mileage Log'!$AI$11:$AI$1010, _xlfn.CONCAT($BC5, " - ", BQ$2), 'Mileage Log'!$X$11:$X$1010)</f>
        <v>0</v>
      </c>
    </row>
    <row r="6" spans="1:69" x14ac:dyDescent="0.25">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BA6" s="47" t="str">
        <f t="shared" si="2"/>
        <v/>
      </c>
      <c r="BB6" s="47" t="str">
        <f t="shared" si="0"/>
        <v/>
      </c>
      <c r="BC6" s="41" t="str">
        <f t="shared" si="1"/>
        <v/>
      </c>
      <c r="BD6" s="49" t="str">
        <f>IF($BC6="", "", SUMIF('Mileage Log'!$AE$11:$AE$1010, $BC6, 'Mileage Log'!$X$11:$X$1010))</f>
        <v/>
      </c>
      <c r="BE6" s="36" t="str">
        <f>IF($BC6="", "", SUMIF('Mileage Log'!$AE$11:$AE$1010, $BC6, 'Mileage Log'!$AA$11:$AA$1010))</f>
        <v/>
      </c>
      <c r="BG6" s="55">
        <f>SUMIF('Mileage Log'!$AI$11:$AI$1010, _xlfn.CONCAT($BC6, " - ", BG$2), 'Mileage Log'!$X$11:$X$1010)</f>
        <v>0</v>
      </c>
      <c r="BH6" s="56">
        <f>SUMIF('Mileage Log'!$AI$11:$AI$1010, _xlfn.CONCAT($BC6, " - ", BH$2), 'Mileage Log'!$X$11:$X$1010)</f>
        <v>0</v>
      </c>
      <c r="BI6" s="56">
        <f>SUMIF('Mileage Log'!$AI$11:$AI$1010, _xlfn.CONCAT($BC6, " - ", BI$2), 'Mileage Log'!$X$11:$X$1010)</f>
        <v>0</v>
      </c>
      <c r="BJ6" s="56">
        <f>SUMIF('Mileage Log'!$AI$11:$AI$1010, _xlfn.CONCAT($BC6, " - ", BJ$2), 'Mileage Log'!$X$11:$X$1010)</f>
        <v>0</v>
      </c>
      <c r="BK6" s="56">
        <f>SUMIF('Mileage Log'!$AI$11:$AI$1010, _xlfn.CONCAT($BC6, " - ", BK$2), 'Mileage Log'!$X$11:$X$1010)</f>
        <v>0</v>
      </c>
      <c r="BL6" s="56">
        <f>SUMIF('Mileage Log'!$AI$11:$AI$1010, _xlfn.CONCAT($BC6, " - ", BL$2), 'Mileage Log'!$X$11:$X$1010)</f>
        <v>0</v>
      </c>
      <c r="BM6" s="56">
        <f>SUMIF('Mileage Log'!$AI$11:$AI$1010, _xlfn.CONCAT($BC6, " - ", BM$2), 'Mileage Log'!$X$11:$X$1010)</f>
        <v>0</v>
      </c>
      <c r="BN6" s="56">
        <f>SUMIF('Mileage Log'!$AI$11:$AI$1010, _xlfn.CONCAT($BC6, " - ", BN$2), 'Mileage Log'!$X$11:$X$1010)</f>
        <v>0</v>
      </c>
      <c r="BO6" s="56">
        <f>SUMIF('Mileage Log'!$AI$11:$AI$1010, _xlfn.CONCAT($BC6, " - ", BO$2), 'Mileage Log'!$X$11:$X$1010)</f>
        <v>0</v>
      </c>
      <c r="BP6" s="56">
        <f>SUMIF('Mileage Log'!$AI$11:$AI$1010, _xlfn.CONCAT($BC6, " - ", BP$2), 'Mileage Log'!$X$11:$X$1010)</f>
        <v>0</v>
      </c>
      <c r="BQ6" s="57">
        <f>SUMIF('Mileage Log'!$AI$11:$AI$1010, _xlfn.CONCAT($BC6, " - ", BQ$2), 'Mileage Log'!$X$11:$X$1010)</f>
        <v>0</v>
      </c>
    </row>
    <row r="7" spans="1:69" x14ac:dyDescent="0.25">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136" t="s">
        <v>49</v>
      </c>
      <c r="AI7" s="137"/>
      <c r="AJ7" s="137"/>
      <c r="AK7" s="138"/>
      <c r="AL7" s="230">
        <f>SUM($AL$9:$AO$20)</f>
        <v>0</v>
      </c>
      <c r="AM7" s="231"/>
      <c r="AN7" s="231"/>
      <c r="AO7" s="231"/>
      <c r="AP7" s="232">
        <f>SUM($AP$9:$AS$20)</f>
        <v>0</v>
      </c>
      <c r="AQ7" s="231"/>
      <c r="AR7" s="231"/>
      <c r="AS7" s="233"/>
      <c r="AT7" s="21"/>
      <c r="BA7" s="47" t="str">
        <f t="shared" si="2"/>
        <v/>
      </c>
      <c r="BB7" s="47" t="str">
        <f t="shared" si="0"/>
        <v/>
      </c>
      <c r="BC7" s="41" t="str">
        <f t="shared" si="1"/>
        <v/>
      </c>
      <c r="BD7" s="49" t="str">
        <f>IF($BC7="", "", SUMIF('Mileage Log'!$AE$11:$AE$1010, $BC7, 'Mileage Log'!$X$11:$X$1010))</f>
        <v/>
      </c>
      <c r="BE7" s="36" t="str">
        <f>IF($BC7="", "", SUMIF('Mileage Log'!$AE$11:$AE$1010, $BC7, 'Mileage Log'!$AA$11:$AA$1010))</f>
        <v/>
      </c>
      <c r="BG7" s="55">
        <f>SUMIF('Mileage Log'!$AI$11:$AI$1010, _xlfn.CONCAT($BC7, " - ", BG$2), 'Mileage Log'!$X$11:$X$1010)</f>
        <v>0</v>
      </c>
      <c r="BH7" s="56">
        <f>SUMIF('Mileage Log'!$AI$11:$AI$1010, _xlfn.CONCAT($BC7, " - ", BH$2), 'Mileage Log'!$X$11:$X$1010)</f>
        <v>0</v>
      </c>
      <c r="BI7" s="56">
        <f>SUMIF('Mileage Log'!$AI$11:$AI$1010, _xlfn.CONCAT($BC7, " - ", BI$2), 'Mileage Log'!$X$11:$X$1010)</f>
        <v>0</v>
      </c>
      <c r="BJ7" s="56">
        <f>SUMIF('Mileage Log'!$AI$11:$AI$1010, _xlfn.CONCAT($BC7, " - ", BJ$2), 'Mileage Log'!$X$11:$X$1010)</f>
        <v>0</v>
      </c>
      <c r="BK7" s="56">
        <f>SUMIF('Mileage Log'!$AI$11:$AI$1010, _xlfn.CONCAT($BC7, " - ", BK$2), 'Mileage Log'!$X$11:$X$1010)</f>
        <v>0</v>
      </c>
      <c r="BL7" s="56">
        <f>SUMIF('Mileage Log'!$AI$11:$AI$1010, _xlfn.CONCAT($BC7, " - ", BL$2), 'Mileage Log'!$X$11:$X$1010)</f>
        <v>0</v>
      </c>
      <c r="BM7" s="56">
        <f>SUMIF('Mileage Log'!$AI$11:$AI$1010, _xlfn.CONCAT($BC7, " - ", BM$2), 'Mileage Log'!$X$11:$X$1010)</f>
        <v>0</v>
      </c>
      <c r="BN7" s="56">
        <f>SUMIF('Mileage Log'!$AI$11:$AI$1010, _xlfn.CONCAT($BC7, " - ", BN$2), 'Mileage Log'!$X$11:$X$1010)</f>
        <v>0</v>
      </c>
      <c r="BO7" s="56">
        <f>SUMIF('Mileage Log'!$AI$11:$AI$1010, _xlfn.CONCAT($BC7, " - ", BO$2), 'Mileage Log'!$X$11:$X$1010)</f>
        <v>0</v>
      </c>
      <c r="BP7" s="56">
        <f>SUMIF('Mileage Log'!$AI$11:$AI$1010, _xlfn.CONCAT($BC7, " - ", BP$2), 'Mileage Log'!$X$11:$X$1010)</f>
        <v>0</v>
      </c>
      <c r="BQ7" s="57">
        <f>SUMIF('Mileage Log'!$AI$11:$AI$1010, _xlfn.CONCAT($BC7, " - ", BQ$2), 'Mileage Log'!$X$11:$X$1010)</f>
        <v>0</v>
      </c>
    </row>
    <row r="8" spans="1:69"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27" t="s">
        <v>42</v>
      </c>
      <c r="AI8" s="228"/>
      <c r="AJ8" s="228"/>
      <c r="AK8" s="229"/>
      <c r="AL8" s="227" t="s">
        <v>5</v>
      </c>
      <c r="AM8" s="228"/>
      <c r="AN8" s="228"/>
      <c r="AO8" s="229"/>
      <c r="AP8" s="228" t="s">
        <v>46</v>
      </c>
      <c r="AQ8" s="228"/>
      <c r="AR8" s="228"/>
      <c r="AS8" s="229"/>
      <c r="AT8" s="21"/>
      <c r="BA8" s="47" t="str">
        <f t="shared" si="2"/>
        <v/>
      </c>
      <c r="BB8" s="47" t="str">
        <f t="shared" si="0"/>
        <v/>
      </c>
      <c r="BC8" s="41" t="str">
        <f t="shared" si="1"/>
        <v/>
      </c>
      <c r="BD8" s="49" t="str">
        <f>IF($BC8="", "", SUMIF('Mileage Log'!$AE$11:$AE$1010, $BC8, 'Mileage Log'!$X$11:$X$1010))</f>
        <v/>
      </c>
      <c r="BE8" s="36" t="str">
        <f>IF($BC8="", "", SUMIF('Mileage Log'!$AE$11:$AE$1010, $BC8, 'Mileage Log'!$AA$11:$AA$1010))</f>
        <v/>
      </c>
      <c r="BG8" s="55">
        <f>SUMIF('Mileage Log'!$AI$11:$AI$1010, _xlfn.CONCAT($BC8, " - ", BG$2), 'Mileage Log'!$X$11:$X$1010)</f>
        <v>0</v>
      </c>
      <c r="BH8" s="56">
        <f>SUMIF('Mileage Log'!$AI$11:$AI$1010, _xlfn.CONCAT($BC8, " - ", BH$2), 'Mileage Log'!$X$11:$X$1010)</f>
        <v>0</v>
      </c>
      <c r="BI8" s="56">
        <f>SUMIF('Mileage Log'!$AI$11:$AI$1010, _xlfn.CONCAT($BC8, " - ", BI$2), 'Mileage Log'!$X$11:$X$1010)</f>
        <v>0</v>
      </c>
      <c r="BJ8" s="56">
        <f>SUMIF('Mileage Log'!$AI$11:$AI$1010, _xlfn.CONCAT($BC8, " - ", BJ$2), 'Mileage Log'!$X$11:$X$1010)</f>
        <v>0</v>
      </c>
      <c r="BK8" s="56">
        <f>SUMIF('Mileage Log'!$AI$11:$AI$1010, _xlfn.CONCAT($BC8, " - ", BK$2), 'Mileage Log'!$X$11:$X$1010)</f>
        <v>0</v>
      </c>
      <c r="BL8" s="56">
        <f>SUMIF('Mileage Log'!$AI$11:$AI$1010, _xlfn.CONCAT($BC8, " - ", BL$2), 'Mileage Log'!$X$11:$X$1010)</f>
        <v>0</v>
      </c>
      <c r="BM8" s="56">
        <f>SUMIF('Mileage Log'!$AI$11:$AI$1010, _xlfn.CONCAT($BC8, " - ", BM$2), 'Mileage Log'!$X$11:$X$1010)</f>
        <v>0</v>
      </c>
      <c r="BN8" s="56">
        <f>SUMIF('Mileage Log'!$AI$11:$AI$1010, _xlfn.CONCAT($BC8, " - ", BN$2), 'Mileage Log'!$X$11:$X$1010)</f>
        <v>0</v>
      </c>
      <c r="BO8" s="56">
        <f>SUMIF('Mileage Log'!$AI$11:$AI$1010, _xlfn.CONCAT($BC8, " - ", BO$2), 'Mileage Log'!$X$11:$X$1010)</f>
        <v>0</v>
      </c>
      <c r="BP8" s="56">
        <f>SUMIF('Mileage Log'!$AI$11:$AI$1010, _xlfn.CONCAT($BC8, " - ", BP$2), 'Mileage Log'!$X$11:$X$1010)</f>
        <v>0</v>
      </c>
      <c r="BQ8" s="57">
        <f>SUMIF('Mileage Log'!$AI$11:$AI$1010, _xlfn.CONCAT($BC8, " - ", BQ$2), 'Mileage Log'!$X$11:$X$1010)</f>
        <v>0</v>
      </c>
    </row>
    <row r="9" spans="1:69" x14ac:dyDescent="0.25">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8" t="str">
        <f>$BC3</f>
        <v/>
      </c>
      <c r="AI9" s="219"/>
      <c r="AJ9" s="219"/>
      <c r="AK9" s="219"/>
      <c r="AL9" s="220" t="str">
        <f>$BD3</f>
        <v/>
      </c>
      <c r="AM9" s="221"/>
      <c r="AN9" s="221"/>
      <c r="AO9" s="222"/>
      <c r="AP9" s="223" t="str">
        <f>$BE3</f>
        <v/>
      </c>
      <c r="AQ9" s="224"/>
      <c r="AR9" s="224"/>
      <c r="AS9" s="225"/>
      <c r="AT9" s="21"/>
      <c r="BA9" s="47" t="str">
        <f t="shared" si="2"/>
        <v/>
      </c>
      <c r="BB9" s="47" t="str">
        <f t="shared" si="0"/>
        <v/>
      </c>
      <c r="BC9" s="41" t="str">
        <f t="shared" si="1"/>
        <v/>
      </c>
      <c r="BD9" s="49" t="str">
        <f>IF($BC9="", "", SUMIF('Mileage Log'!$AE$11:$AE$1010, $BC9, 'Mileage Log'!$X$11:$X$1010))</f>
        <v/>
      </c>
      <c r="BE9" s="36" t="str">
        <f>IF($BC9="", "", SUMIF('Mileage Log'!$AE$11:$AE$1010, $BC9, 'Mileage Log'!$AA$11:$AA$1010))</f>
        <v/>
      </c>
      <c r="BG9" s="55">
        <f>SUMIF('Mileage Log'!$AI$11:$AI$1010, _xlfn.CONCAT($BC9, " - ", BG$2), 'Mileage Log'!$X$11:$X$1010)</f>
        <v>0</v>
      </c>
      <c r="BH9" s="56">
        <f>SUMIF('Mileage Log'!$AI$11:$AI$1010, _xlfn.CONCAT($BC9, " - ", BH$2), 'Mileage Log'!$X$11:$X$1010)</f>
        <v>0</v>
      </c>
      <c r="BI9" s="56">
        <f>SUMIF('Mileage Log'!$AI$11:$AI$1010, _xlfn.CONCAT($BC9, " - ", BI$2), 'Mileage Log'!$X$11:$X$1010)</f>
        <v>0</v>
      </c>
      <c r="BJ9" s="56">
        <f>SUMIF('Mileage Log'!$AI$11:$AI$1010, _xlfn.CONCAT($BC9, " - ", BJ$2), 'Mileage Log'!$X$11:$X$1010)</f>
        <v>0</v>
      </c>
      <c r="BK9" s="56">
        <f>SUMIF('Mileage Log'!$AI$11:$AI$1010, _xlfn.CONCAT($BC9, " - ", BK$2), 'Mileage Log'!$X$11:$X$1010)</f>
        <v>0</v>
      </c>
      <c r="BL9" s="56">
        <f>SUMIF('Mileage Log'!$AI$11:$AI$1010, _xlfn.CONCAT($BC9, " - ", BL$2), 'Mileage Log'!$X$11:$X$1010)</f>
        <v>0</v>
      </c>
      <c r="BM9" s="56">
        <f>SUMIF('Mileage Log'!$AI$11:$AI$1010, _xlfn.CONCAT($BC9, " - ", BM$2), 'Mileage Log'!$X$11:$X$1010)</f>
        <v>0</v>
      </c>
      <c r="BN9" s="56">
        <f>SUMIF('Mileage Log'!$AI$11:$AI$1010, _xlfn.CONCAT($BC9, " - ", BN$2), 'Mileage Log'!$X$11:$X$1010)</f>
        <v>0</v>
      </c>
      <c r="BO9" s="56">
        <f>SUMIF('Mileage Log'!$AI$11:$AI$1010, _xlfn.CONCAT($BC9, " - ", BO$2), 'Mileage Log'!$X$11:$X$1010)</f>
        <v>0</v>
      </c>
      <c r="BP9" s="56">
        <f>SUMIF('Mileage Log'!$AI$11:$AI$1010, _xlfn.CONCAT($BC9, " - ", BP$2), 'Mileage Log'!$X$11:$X$1010)</f>
        <v>0</v>
      </c>
      <c r="BQ9" s="57">
        <f>SUMIF('Mileage Log'!$AI$11:$AI$1010, _xlfn.CONCAT($BC9, " - ", BQ$2), 'Mileage Log'!$X$11:$X$1010)</f>
        <v>0</v>
      </c>
    </row>
    <row r="10" spans="1:69" x14ac:dyDescent="0.2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04" t="str">
        <f t="shared" ref="AH10:AH20" si="3">$BC4</f>
        <v/>
      </c>
      <c r="AI10" s="205"/>
      <c r="AJ10" s="205"/>
      <c r="AK10" s="205"/>
      <c r="AL10" s="206" t="str">
        <f t="shared" ref="AL10:AL20" si="4">$BD4</f>
        <v/>
      </c>
      <c r="AM10" s="207"/>
      <c r="AN10" s="207"/>
      <c r="AO10" s="208"/>
      <c r="AP10" s="209" t="str">
        <f t="shared" ref="AP10:AP20" si="5">$BE4</f>
        <v/>
      </c>
      <c r="AQ10" s="209"/>
      <c r="AR10" s="209"/>
      <c r="AS10" s="210"/>
      <c r="AT10" s="21"/>
      <c r="BA10" s="47" t="str">
        <f t="shared" si="2"/>
        <v/>
      </c>
      <c r="BB10" s="47" t="str">
        <f t="shared" si="0"/>
        <v/>
      </c>
      <c r="BC10" s="41" t="str">
        <f t="shared" si="1"/>
        <v/>
      </c>
      <c r="BD10" s="49" t="str">
        <f>IF($BC10="", "", SUMIF('Mileage Log'!$AE$11:$AE$1010, $BC10, 'Mileage Log'!$X$11:$X$1010))</f>
        <v/>
      </c>
      <c r="BE10" s="36" t="str">
        <f>IF($BC10="", "", SUMIF('Mileage Log'!$AE$11:$AE$1010, $BC10, 'Mileage Log'!$AA$11:$AA$1010))</f>
        <v/>
      </c>
      <c r="BG10" s="55">
        <f>SUMIF('Mileage Log'!$AI$11:$AI$1010, _xlfn.CONCAT($BC10, " - ", BG$2), 'Mileage Log'!$X$11:$X$1010)</f>
        <v>0</v>
      </c>
      <c r="BH10" s="56">
        <f>SUMIF('Mileage Log'!$AI$11:$AI$1010, _xlfn.CONCAT($BC10, " - ", BH$2), 'Mileage Log'!$X$11:$X$1010)</f>
        <v>0</v>
      </c>
      <c r="BI10" s="56">
        <f>SUMIF('Mileage Log'!$AI$11:$AI$1010, _xlfn.CONCAT($BC10, " - ", BI$2), 'Mileage Log'!$X$11:$X$1010)</f>
        <v>0</v>
      </c>
      <c r="BJ10" s="56">
        <f>SUMIF('Mileage Log'!$AI$11:$AI$1010, _xlfn.CONCAT($BC10, " - ", BJ$2), 'Mileage Log'!$X$11:$X$1010)</f>
        <v>0</v>
      </c>
      <c r="BK10" s="56">
        <f>SUMIF('Mileage Log'!$AI$11:$AI$1010, _xlfn.CONCAT($BC10, " - ", BK$2), 'Mileage Log'!$X$11:$X$1010)</f>
        <v>0</v>
      </c>
      <c r="BL10" s="56">
        <f>SUMIF('Mileage Log'!$AI$11:$AI$1010, _xlfn.CONCAT($BC10, " - ", BL$2), 'Mileage Log'!$X$11:$X$1010)</f>
        <v>0</v>
      </c>
      <c r="BM10" s="56">
        <f>SUMIF('Mileage Log'!$AI$11:$AI$1010, _xlfn.CONCAT($BC10, " - ", BM$2), 'Mileage Log'!$X$11:$X$1010)</f>
        <v>0</v>
      </c>
      <c r="BN10" s="56">
        <f>SUMIF('Mileage Log'!$AI$11:$AI$1010, _xlfn.CONCAT($BC10, " - ", BN$2), 'Mileage Log'!$X$11:$X$1010)</f>
        <v>0</v>
      </c>
      <c r="BO10" s="56">
        <f>SUMIF('Mileage Log'!$AI$11:$AI$1010, _xlfn.CONCAT($BC10, " - ", BO$2), 'Mileage Log'!$X$11:$X$1010)</f>
        <v>0</v>
      </c>
      <c r="BP10" s="56">
        <f>SUMIF('Mileage Log'!$AI$11:$AI$1010, _xlfn.CONCAT($BC10, " - ", BP$2), 'Mileage Log'!$X$11:$X$1010)</f>
        <v>0</v>
      </c>
      <c r="BQ10" s="57">
        <f>SUMIF('Mileage Log'!$AI$11:$AI$1010, _xlfn.CONCAT($BC10, " - ", BQ$2), 'Mileage Log'!$X$11:$X$1010)</f>
        <v>0</v>
      </c>
    </row>
    <row r="11" spans="1:69" x14ac:dyDescent="0.25">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04" t="str">
        <f t="shared" si="3"/>
        <v/>
      </c>
      <c r="AI11" s="205"/>
      <c r="AJ11" s="205"/>
      <c r="AK11" s="205"/>
      <c r="AL11" s="206" t="str">
        <f t="shared" si="4"/>
        <v/>
      </c>
      <c r="AM11" s="207"/>
      <c r="AN11" s="207"/>
      <c r="AO11" s="208"/>
      <c r="AP11" s="209" t="str">
        <f t="shared" si="5"/>
        <v/>
      </c>
      <c r="AQ11" s="209"/>
      <c r="AR11" s="209"/>
      <c r="AS11" s="210"/>
      <c r="AT11" s="21"/>
      <c r="BA11" s="47" t="str">
        <f t="shared" si="2"/>
        <v/>
      </c>
      <c r="BB11" s="47" t="str">
        <f t="shared" si="0"/>
        <v/>
      </c>
      <c r="BC11" s="41" t="str">
        <f t="shared" si="1"/>
        <v/>
      </c>
      <c r="BD11" s="49" t="str">
        <f>IF($BC11="", "", SUMIF('Mileage Log'!$AE$11:$AE$1010, $BC11, 'Mileage Log'!$X$11:$X$1010))</f>
        <v/>
      </c>
      <c r="BE11" s="36" t="str">
        <f>IF($BC11="", "", SUMIF('Mileage Log'!$AE$11:$AE$1010, $BC11, 'Mileage Log'!$AA$11:$AA$1010))</f>
        <v/>
      </c>
      <c r="BG11" s="55">
        <f>SUMIF('Mileage Log'!$AI$11:$AI$1010, _xlfn.CONCAT($BC11, " - ", BG$2), 'Mileage Log'!$X$11:$X$1010)</f>
        <v>0</v>
      </c>
      <c r="BH11" s="56">
        <f>SUMIF('Mileage Log'!$AI$11:$AI$1010, _xlfn.CONCAT($BC11, " - ", BH$2), 'Mileage Log'!$X$11:$X$1010)</f>
        <v>0</v>
      </c>
      <c r="BI11" s="56">
        <f>SUMIF('Mileage Log'!$AI$11:$AI$1010, _xlfn.CONCAT($BC11, " - ", BI$2), 'Mileage Log'!$X$11:$X$1010)</f>
        <v>0</v>
      </c>
      <c r="BJ11" s="56">
        <f>SUMIF('Mileage Log'!$AI$11:$AI$1010, _xlfn.CONCAT($BC11, " - ", BJ$2), 'Mileage Log'!$X$11:$X$1010)</f>
        <v>0</v>
      </c>
      <c r="BK11" s="56">
        <f>SUMIF('Mileage Log'!$AI$11:$AI$1010, _xlfn.CONCAT($BC11, " - ", BK$2), 'Mileage Log'!$X$11:$X$1010)</f>
        <v>0</v>
      </c>
      <c r="BL11" s="56">
        <f>SUMIF('Mileage Log'!$AI$11:$AI$1010, _xlfn.CONCAT($BC11, " - ", BL$2), 'Mileage Log'!$X$11:$X$1010)</f>
        <v>0</v>
      </c>
      <c r="BM11" s="56">
        <f>SUMIF('Mileage Log'!$AI$11:$AI$1010, _xlfn.CONCAT($BC11, " - ", BM$2), 'Mileage Log'!$X$11:$X$1010)</f>
        <v>0</v>
      </c>
      <c r="BN11" s="56">
        <f>SUMIF('Mileage Log'!$AI$11:$AI$1010, _xlfn.CONCAT($BC11, " - ", BN$2), 'Mileage Log'!$X$11:$X$1010)</f>
        <v>0</v>
      </c>
      <c r="BO11" s="56">
        <f>SUMIF('Mileage Log'!$AI$11:$AI$1010, _xlfn.CONCAT($BC11, " - ", BO$2), 'Mileage Log'!$X$11:$X$1010)</f>
        <v>0</v>
      </c>
      <c r="BP11" s="56">
        <f>SUMIF('Mileage Log'!$AI$11:$AI$1010, _xlfn.CONCAT($BC11, " - ", BP$2), 'Mileage Log'!$X$11:$X$1010)</f>
        <v>0</v>
      </c>
      <c r="BQ11" s="57">
        <f>SUMIF('Mileage Log'!$AI$11:$AI$1010, _xlfn.CONCAT($BC11, " - ", BQ$2), 'Mileage Log'!$X$11:$X$1010)</f>
        <v>0</v>
      </c>
    </row>
    <row r="12" spans="1:69" x14ac:dyDescent="0.25">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04" t="str">
        <f t="shared" si="3"/>
        <v/>
      </c>
      <c r="AI12" s="205"/>
      <c r="AJ12" s="205"/>
      <c r="AK12" s="205"/>
      <c r="AL12" s="206" t="str">
        <f t="shared" si="4"/>
        <v/>
      </c>
      <c r="AM12" s="207"/>
      <c r="AN12" s="207"/>
      <c r="AO12" s="208"/>
      <c r="AP12" s="209" t="str">
        <f t="shared" si="5"/>
        <v/>
      </c>
      <c r="AQ12" s="209"/>
      <c r="AR12" s="209"/>
      <c r="AS12" s="210"/>
      <c r="AT12" s="21"/>
      <c r="BA12" s="47" t="str">
        <f t="shared" si="2"/>
        <v/>
      </c>
      <c r="BB12" s="47" t="str">
        <f t="shared" si="0"/>
        <v/>
      </c>
      <c r="BC12" s="41" t="str">
        <f t="shared" si="1"/>
        <v/>
      </c>
      <c r="BD12" s="49" t="str">
        <f>IF($BC12="", "", SUMIF('Mileage Log'!$AE$11:$AE$1010, $BC12, 'Mileage Log'!$X$11:$X$1010))</f>
        <v/>
      </c>
      <c r="BE12" s="36" t="str">
        <f>IF($BC12="", "", SUMIF('Mileage Log'!$AE$11:$AE$1010, $BC12, 'Mileage Log'!$AA$11:$AA$1010))</f>
        <v/>
      </c>
      <c r="BG12" s="55">
        <f>SUMIF('Mileage Log'!$AI$11:$AI$1010, _xlfn.CONCAT($BC12, " - ", BG$2), 'Mileage Log'!$X$11:$X$1010)</f>
        <v>0</v>
      </c>
      <c r="BH12" s="56">
        <f>SUMIF('Mileage Log'!$AI$11:$AI$1010, _xlfn.CONCAT($BC12, " - ", BH$2), 'Mileage Log'!$X$11:$X$1010)</f>
        <v>0</v>
      </c>
      <c r="BI12" s="56">
        <f>SUMIF('Mileage Log'!$AI$11:$AI$1010, _xlfn.CONCAT($BC12, " - ", BI$2), 'Mileage Log'!$X$11:$X$1010)</f>
        <v>0</v>
      </c>
      <c r="BJ12" s="56">
        <f>SUMIF('Mileage Log'!$AI$11:$AI$1010, _xlfn.CONCAT($BC12, " - ", BJ$2), 'Mileage Log'!$X$11:$X$1010)</f>
        <v>0</v>
      </c>
      <c r="BK12" s="56">
        <f>SUMIF('Mileage Log'!$AI$11:$AI$1010, _xlfn.CONCAT($BC12, " - ", BK$2), 'Mileage Log'!$X$11:$X$1010)</f>
        <v>0</v>
      </c>
      <c r="BL12" s="56">
        <f>SUMIF('Mileage Log'!$AI$11:$AI$1010, _xlfn.CONCAT($BC12, " - ", BL$2), 'Mileage Log'!$X$11:$X$1010)</f>
        <v>0</v>
      </c>
      <c r="BM12" s="56">
        <f>SUMIF('Mileage Log'!$AI$11:$AI$1010, _xlfn.CONCAT($BC12, " - ", BM$2), 'Mileage Log'!$X$11:$X$1010)</f>
        <v>0</v>
      </c>
      <c r="BN12" s="56">
        <f>SUMIF('Mileage Log'!$AI$11:$AI$1010, _xlfn.CONCAT($BC12, " - ", BN$2), 'Mileage Log'!$X$11:$X$1010)</f>
        <v>0</v>
      </c>
      <c r="BO12" s="56">
        <f>SUMIF('Mileage Log'!$AI$11:$AI$1010, _xlfn.CONCAT($BC12, " - ", BO$2), 'Mileage Log'!$X$11:$X$1010)</f>
        <v>0</v>
      </c>
      <c r="BP12" s="56">
        <f>SUMIF('Mileage Log'!$AI$11:$AI$1010, _xlfn.CONCAT($BC12, " - ", BP$2), 'Mileage Log'!$X$11:$X$1010)</f>
        <v>0</v>
      </c>
      <c r="BQ12" s="57">
        <f>SUMIF('Mileage Log'!$AI$11:$AI$1010, _xlfn.CONCAT($BC12, " - ", BQ$2), 'Mileage Log'!$X$11:$X$1010)</f>
        <v>0</v>
      </c>
    </row>
    <row r="13" spans="1:69" x14ac:dyDescent="0.25">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04" t="str">
        <f t="shared" si="3"/>
        <v/>
      </c>
      <c r="AI13" s="205"/>
      <c r="AJ13" s="205"/>
      <c r="AK13" s="205"/>
      <c r="AL13" s="206" t="str">
        <f t="shared" si="4"/>
        <v/>
      </c>
      <c r="AM13" s="207"/>
      <c r="AN13" s="207"/>
      <c r="AO13" s="208"/>
      <c r="AP13" s="209" t="str">
        <f t="shared" si="5"/>
        <v/>
      </c>
      <c r="AQ13" s="209"/>
      <c r="AR13" s="209"/>
      <c r="AS13" s="210"/>
      <c r="AT13" s="21"/>
      <c r="BA13" s="47" t="str">
        <f>IF(BA12="", "", DATE(YEAR(BA12), MONTH(BA12)+1, DAY(BA12)))</f>
        <v/>
      </c>
      <c r="BB13" s="47" t="str">
        <f t="shared" si="0"/>
        <v/>
      </c>
      <c r="BC13" s="41" t="str">
        <f t="shared" si="1"/>
        <v/>
      </c>
      <c r="BD13" s="49" t="str">
        <f>IF($BC13="", "", SUMIF('Mileage Log'!$AE$11:$AE$1010, $BC13, 'Mileage Log'!$X$11:$X$1010))</f>
        <v/>
      </c>
      <c r="BE13" s="36" t="str">
        <f>IF($BC13="", "", SUMIF('Mileage Log'!$AE$11:$AE$1010, $BC13, 'Mileage Log'!$AA$11:$AA$1010))</f>
        <v/>
      </c>
      <c r="BG13" s="55">
        <f>SUMIF('Mileage Log'!$AI$11:$AI$1010, _xlfn.CONCAT($BC13, " - ", BG$2), 'Mileage Log'!$X$11:$X$1010)</f>
        <v>0</v>
      </c>
      <c r="BH13" s="56">
        <f>SUMIF('Mileage Log'!$AI$11:$AI$1010, _xlfn.CONCAT($BC13, " - ", BH$2), 'Mileage Log'!$X$11:$X$1010)</f>
        <v>0</v>
      </c>
      <c r="BI13" s="56">
        <f>SUMIF('Mileage Log'!$AI$11:$AI$1010, _xlfn.CONCAT($BC13, " - ", BI$2), 'Mileage Log'!$X$11:$X$1010)</f>
        <v>0</v>
      </c>
      <c r="BJ13" s="56">
        <f>SUMIF('Mileage Log'!$AI$11:$AI$1010, _xlfn.CONCAT($BC13, " - ", BJ$2), 'Mileage Log'!$X$11:$X$1010)</f>
        <v>0</v>
      </c>
      <c r="BK13" s="56">
        <f>SUMIF('Mileage Log'!$AI$11:$AI$1010, _xlfn.CONCAT($BC13, " - ", BK$2), 'Mileage Log'!$X$11:$X$1010)</f>
        <v>0</v>
      </c>
      <c r="BL13" s="56">
        <f>SUMIF('Mileage Log'!$AI$11:$AI$1010, _xlfn.CONCAT($BC13, " - ", BL$2), 'Mileage Log'!$X$11:$X$1010)</f>
        <v>0</v>
      </c>
      <c r="BM13" s="56">
        <f>SUMIF('Mileage Log'!$AI$11:$AI$1010, _xlfn.CONCAT($BC13, " - ", BM$2), 'Mileage Log'!$X$11:$X$1010)</f>
        <v>0</v>
      </c>
      <c r="BN13" s="56">
        <f>SUMIF('Mileage Log'!$AI$11:$AI$1010, _xlfn.CONCAT($BC13, " - ", BN$2), 'Mileage Log'!$X$11:$X$1010)</f>
        <v>0</v>
      </c>
      <c r="BO13" s="56">
        <f>SUMIF('Mileage Log'!$AI$11:$AI$1010, _xlfn.CONCAT($BC13, " - ", BO$2), 'Mileage Log'!$X$11:$X$1010)</f>
        <v>0</v>
      </c>
      <c r="BP13" s="56">
        <f>SUMIF('Mileage Log'!$AI$11:$AI$1010, _xlfn.CONCAT($BC13, " - ", BP$2), 'Mileage Log'!$X$11:$X$1010)</f>
        <v>0</v>
      </c>
      <c r="BQ13" s="57">
        <f>SUMIF('Mileage Log'!$AI$11:$AI$1010, _xlfn.CONCAT($BC13, " - ", BQ$2), 'Mileage Log'!$X$11:$X$1010)</f>
        <v>0</v>
      </c>
    </row>
    <row r="14" spans="1:69" x14ac:dyDescent="0.25">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04" t="str">
        <f t="shared" si="3"/>
        <v/>
      </c>
      <c r="AI14" s="205"/>
      <c r="AJ14" s="205"/>
      <c r="AK14" s="205"/>
      <c r="AL14" s="206" t="str">
        <f t="shared" si="4"/>
        <v/>
      </c>
      <c r="AM14" s="207"/>
      <c r="AN14" s="207"/>
      <c r="AO14" s="208"/>
      <c r="AP14" s="209" t="str">
        <f t="shared" si="5"/>
        <v/>
      </c>
      <c r="AQ14" s="209"/>
      <c r="AR14" s="209"/>
      <c r="AS14" s="210"/>
      <c r="AT14" s="21"/>
      <c r="BA14" s="47" t="str">
        <f t="shared" si="2"/>
        <v/>
      </c>
      <c r="BB14" s="47" t="str">
        <f t="shared" si="0"/>
        <v/>
      </c>
      <c r="BC14" s="42" t="str">
        <f t="shared" si="1"/>
        <v/>
      </c>
      <c r="BD14" s="50" t="str">
        <f>IF($BC14="", "", SUMIF('Mileage Log'!$AE$11:$AE$1010, $BC14, 'Mileage Log'!$X$11:$X$1010))</f>
        <v/>
      </c>
      <c r="BE14" s="39" t="str">
        <f>IF($BC14="", "", SUMIF('Mileage Log'!$AE$11:$AE$1010, $BC14, 'Mileage Log'!$AA$11:$AA$1010))</f>
        <v/>
      </c>
      <c r="BG14" s="58">
        <f>SUMIF('Mileage Log'!$AI$11:$AI$1010, _xlfn.CONCAT($BC14, " - ", BG$2), 'Mileage Log'!$X$11:$X$1010)</f>
        <v>0</v>
      </c>
      <c r="BH14" s="59">
        <f>SUMIF('Mileage Log'!$AI$11:$AI$1010, _xlfn.CONCAT($BC14, " - ", BH$2), 'Mileage Log'!$X$11:$X$1010)</f>
        <v>0</v>
      </c>
      <c r="BI14" s="59">
        <f>SUMIF('Mileage Log'!$AI$11:$AI$1010, _xlfn.CONCAT($BC14, " - ", BI$2), 'Mileage Log'!$X$11:$X$1010)</f>
        <v>0</v>
      </c>
      <c r="BJ14" s="59">
        <f>SUMIF('Mileage Log'!$AI$11:$AI$1010, _xlfn.CONCAT($BC14, " - ", BJ$2), 'Mileage Log'!$X$11:$X$1010)</f>
        <v>0</v>
      </c>
      <c r="BK14" s="59">
        <f>SUMIF('Mileage Log'!$AI$11:$AI$1010, _xlfn.CONCAT($BC14, " - ", BK$2), 'Mileage Log'!$X$11:$X$1010)</f>
        <v>0</v>
      </c>
      <c r="BL14" s="59">
        <f>SUMIF('Mileage Log'!$AI$11:$AI$1010, _xlfn.CONCAT($BC14, " - ", BL$2), 'Mileage Log'!$X$11:$X$1010)</f>
        <v>0</v>
      </c>
      <c r="BM14" s="59">
        <f>SUMIF('Mileage Log'!$AI$11:$AI$1010, _xlfn.CONCAT($BC14, " - ", BM$2), 'Mileage Log'!$X$11:$X$1010)</f>
        <v>0</v>
      </c>
      <c r="BN14" s="59">
        <f>SUMIF('Mileage Log'!$AI$11:$AI$1010, _xlfn.CONCAT($BC14, " - ", BN$2), 'Mileage Log'!$X$11:$X$1010)</f>
        <v>0</v>
      </c>
      <c r="BO14" s="59">
        <f>SUMIF('Mileage Log'!$AI$11:$AI$1010, _xlfn.CONCAT($BC14, " - ", BO$2), 'Mileage Log'!$X$11:$X$1010)</f>
        <v>0</v>
      </c>
      <c r="BP14" s="59">
        <f>SUMIF('Mileage Log'!$AI$11:$AI$1010, _xlfn.CONCAT($BC14, " - ", BP$2), 'Mileage Log'!$X$11:$X$1010)</f>
        <v>0</v>
      </c>
      <c r="BQ14" s="60">
        <f>SUMIF('Mileage Log'!$AI$11:$AI$1010, _xlfn.CONCAT($BC14, " - ", BQ$2), 'Mileage Log'!$X$11:$X$1010)</f>
        <v>0</v>
      </c>
    </row>
    <row r="15" spans="1:69" x14ac:dyDescent="0.2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04" t="str">
        <f t="shared" si="3"/>
        <v/>
      </c>
      <c r="AI15" s="205"/>
      <c r="AJ15" s="205"/>
      <c r="AK15" s="205"/>
      <c r="AL15" s="206" t="str">
        <f t="shared" si="4"/>
        <v/>
      </c>
      <c r="AM15" s="207"/>
      <c r="AN15" s="207"/>
      <c r="AO15" s="208"/>
      <c r="AP15" s="209" t="str">
        <f t="shared" si="5"/>
        <v/>
      </c>
      <c r="AQ15" s="209"/>
      <c r="AR15" s="209"/>
      <c r="AS15" s="210"/>
      <c r="AT15" s="21"/>
      <c r="BG15" s="23" t="str">
        <f>BG2</f>
        <v/>
      </c>
      <c r="BH15" s="23" t="str">
        <f t="shared" ref="BH15:BQ15" si="6">BH2</f>
        <v/>
      </c>
      <c r="BI15" s="23" t="str">
        <f t="shared" si="6"/>
        <v/>
      </c>
      <c r="BJ15" s="23" t="str">
        <f t="shared" si="6"/>
        <v/>
      </c>
      <c r="BK15" s="23" t="str">
        <f t="shared" si="6"/>
        <v/>
      </c>
      <c r="BL15" s="23" t="str">
        <f t="shared" si="6"/>
        <v/>
      </c>
      <c r="BM15" s="23" t="str">
        <f t="shared" si="6"/>
        <v/>
      </c>
      <c r="BN15" s="23" t="str">
        <f t="shared" si="6"/>
        <v/>
      </c>
      <c r="BO15" s="23" t="str">
        <f t="shared" si="6"/>
        <v/>
      </c>
      <c r="BP15" s="23" t="str">
        <f t="shared" si="6"/>
        <v/>
      </c>
      <c r="BQ15" s="23" t="str">
        <f t="shared" si="6"/>
        <v>Unassigned</v>
      </c>
    </row>
    <row r="16" spans="1:69" x14ac:dyDescent="0.25">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04" t="str">
        <f t="shared" si="3"/>
        <v/>
      </c>
      <c r="AI16" s="205"/>
      <c r="AJ16" s="205"/>
      <c r="AK16" s="205"/>
      <c r="AL16" s="206" t="str">
        <f t="shared" si="4"/>
        <v/>
      </c>
      <c r="AM16" s="207"/>
      <c r="AN16" s="207"/>
      <c r="AO16" s="208"/>
      <c r="AP16" s="209" t="str">
        <f t="shared" si="5"/>
        <v/>
      </c>
      <c r="AQ16" s="209"/>
      <c r="AR16" s="209"/>
      <c r="AS16" s="210"/>
      <c r="AT16" s="21"/>
      <c r="BG16" s="45">
        <f>SUM(BG$3:BG$14)</f>
        <v>0</v>
      </c>
      <c r="BH16" s="61">
        <f t="shared" ref="BH16:BQ16" si="7">SUM(BH$3:BH$14)</f>
        <v>0</v>
      </c>
      <c r="BI16" s="61">
        <f t="shared" si="7"/>
        <v>0</v>
      </c>
      <c r="BJ16" s="61">
        <f t="shared" si="7"/>
        <v>0</v>
      </c>
      <c r="BK16" s="61">
        <f t="shared" si="7"/>
        <v>0</v>
      </c>
      <c r="BL16" s="61">
        <f t="shared" si="7"/>
        <v>0</v>
      </c>
      <c r="BM16" s="61">
        <f t="shared" si="7"/>
        <v>0</v>
      </c>
      <c r="BN16" s="61">
        <f t="shared" si="7"/>
        <v>0</v>
      </c>
      <c r="BO16" s="61">
        <f t="shared" si="7"/>
        <v>0</v>
      </c>
      <c r="BP16" s="61">
        <f t="shared" si="7"/>
        <v>0</v>
      </c>
      <c r="BQ16" s="46">
        <f t="shared" si="7"/>
        <v>0</v>
      </c>
    </row>
    <row r="17" spans="1:62" x14ac:dyDescent="0.2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04" t="str">
        <f t="shared" si="3"/>
        <v/>
      </c>
      <c r="AI17" s="205"/>
      <c r="AJ17" s="205"/>
      <c r="AK17" s="205"/>
      <c r="AL17" s="206" t="str">
        <f t="shared" si="4"/>
        <v/>
      </c>
      <c r="AM17" s="207"/>
      <c r="AN17" s="207"/>
      <c r="AO17" s="208"/>
      <c r="AP17" s="209" t="str">
        <f t="shared" si="5"/>
        <v/>
      </c>
      <c r="AQ17" s="209"/>
      <c r="AR17" s="209"/>
      <c r="AS17" s="210"/>
      <c r="AT17" s="21"/>
    </row>
    <row r="18" spans="1:62" x14ac:dyDescent="0.25">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04" t="str">
        <f t="shared" si="3"/>
        <v/>
      </c>
      <c r="AI18" s="205"/>
      <c r="AJ18" s="205"/>
      <c r="AK18" s="205"/>
      <c r="AL18" s="206" t="str">
        <f t="shared" si="4"/>
        <v/>
      </c>
      <c r="AM18" s="207"/>
      <c r="AN18" s="207"/>
      <c r="AO18" s="208"/>
      <c r="AP18" s="209" t="str">
        <f t="shared" si="5"/>
        <v/>
      </c>
      <c r="AQ18" s="209"/>
      <c r="AR18" s="209"/>
      <c r="AS18" s="210"/>
      <c r="AT18" s="21"/>
      <c r="BI18" s="23" t="s">
        <v>51</v>
      </c>
      <c r="BJ18" s="23" t="s">
        <v>52</v>
      </c>
    </row>
    <row r="19" spans="1:62" x14ac:dyDescent="0.2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04" t="str">
        <f t="shared" si="3"/>
        <v/>
      </c>
      <c r="AI19" s="205"/>
      <c r="AJ19" s="205"/>
      <c r="AK19" s="205"/>
      <c r="AL19" s="206" t="str">
        <f t="shared" si="4"/>
        <v/>
      </c>
      <c r="AM19" s="207"/>
      <c r="AN19" s="207"/>
      <c r="AO19" s="208"/>
      <c r="AP19" s="209" t="str">
        <f t="shared" si="5"/>
        <v/>
      </c>
      <c r="AQ19" s="209"/>
      <c r="AR19" s="209"/>
      <c r="AS19" s="210"/>
      <c r="AT19" s="21"/>
      <c r="BG19" s="62">
        <f>SUM($BG3:$BQ3)</f>
        <v>0</v>
      </c>
      <c r="BH19" s="40" t="str">
        <f>$BC3</f>
        <v/>
      </c>
      <c r="BI19" s="25">
        <f>IF($BG19&lt;='Mileage Log'!$T$4, $BG19, 'Mileage Log'!$T$4)</f>
        <v>0</v>
      </c>
      <c r="BJ19" s="7">
        <f>IF($BG19&lt;='Mileage Log'!$T$4, 0, $BG19-'Mileage Log'!$T$4)</f>
        <v>0</v>
      </c>
    </row>
    <row r="20" spans="1:62"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1" t="str">
        <f t="shared" si="3"/>
        <v/>
      </c>
      <c r="AI20" s="212"/>
      <c r="AJ20" s="212"/>
      <c r="AK20" s="212"/>
      <c r="AL20" s="213" t="str">
        <f t="shared" si="4"/>
        <v/>
      </c>
      <c r="AM20" s="214"/>
      <c r="AN20" s="214"/>
      <c r="AO20" s="215"/>
      <c r="AP20" s="216" t="str">
        <f t="shared" si="5"/>
        <v/>
      </c>
      <c r="AQ20" s="216"/>
      <c r="AR20" s="216"/>
      <c r="AS20" s="217"/>
      <c r="AT20" s="21"/>
      <c r="BG20" s="63">
        <f>SUM($BG4:$BQ4)+BG19</f>
        <v>0</v>
      </c>
      <c r="BH20" s="41" t="str">
        <f t="shared" ref="BH20:BH30" si="8">$BC4</f>
        <v/>
      </c>
      <c r="BI20" s="27">
        <f>IF($BG20&lt;='Mileage Log'!$T$4, $BG20, 'Mileage Log'!$T$4)</f>
        <v>0</v>
      </c>
      <c r="BJ20" s="8">
        <f>IF($BG20&lt;='Mileage Log'!$T$4, 0, $BG20-'Mileage Log'!$T$4)</f>
        <v>0</v>
      </c>
    </row>
    <row r="21" spans="1:62"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BG21" s="63">
        <f t="shared" ref="BG21:BG30" si="9">SUM($BG5:$BQ5)+BG20</f>
        <v>0</v>
      </c>
      <c r="BH21" s="41" t="str">
        <f t="shared" si="8"/>
        <v/>
      </c>
      <c r="BI21" s="27">
        <f>IF($BG21&lt;='Mileage Log'!$T$4, $BG21, 'Mileage Log'!$T$4)</f>
        <v>0</v>
      </c>
      <c r="BJ21" s="8">
        <f>IF($BG21&lt;='Mileage Log'!$T$4, 0, $BG21-'Mileage Log'!$T$4)</f>
        <v>0</v>
      </c>
    </row>
    <row r="22" spans="1:62"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BG22" s="63">
        <f t="shared" si="9"/>
        <v>0</v>
      </c>
      <c r="BH22" s="41" t="str">
        <f t="shared" si="8"/>
        <v/>
      </c>
      <c r="BI22" s="27">
        <f>IF($BG22&lt;='Mileage Log'!$T$4, $BG22, 'Mileage Log'!$T$4)</f>
        <v>0</v>
      </c>
      <c r="BJ22" s="8">
        <f>IF($BG22&lt;='Mileage Log'!$T$4, 0, $BG22-'Mileage Log'!$T$4)</f>
        <v>0</v>
      </c>
    </row>
    <row r="23" spans="1:62"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BG23" s="63">
        <f t="shared" si="9"/>
        <v>0</v>
      </c>
      <c r="BH23" s="41" t="str">
        <f t="shared" si="8"/>
        <v/>
      </c>
      <c r="BI23" s="27">
        <f>IF($BG23&lt;='Mileage Log'!$T$4, $BG23, 'Mileage Log'!$T$4)</f>
        <v>0</v>
      </c>
      <c r="BJ23" s="8">
        <f>IF($BG23&lt;='Mileage Log'!$T$4, 0, $BG23-'Mileage Log'!$T$4)</f>
        <v>0</v>
      </c>
    </row>
    <row r="24" spans="1:62"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BG24" s="63">
        <f t="shared" si="9"/>
        <v>0</v>
      </c>
      <c r="BH24" s="41" t="str">
        <f t="shared" si="8"/>
        <v/>
      </c>
      <c r="BI24" s="27">
        <f>IF($BG24&lt;='Mileage Log'!$T$4, $BG24, 'Mileage Log'!$T$4)</f>
        <v>0</v>
      </c>
      <c r="BJ24" s="8">
        <f>IF($BG24&lt;='Mileage Log'!$T$4, 0, $BG24-'Mileage Log'!$T$4)</f>
        <v>0</v>
      </c>
    </row>
    <row r="25" spans="1:62"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BG25" s="63">
        <f t="shared" si="9"/>
        <v>0</v>
      </c>
      <c r="BH25" s="41" t="str">
        <f t="shared" si="8"/>
        <v/>
      </c>
      <c r="BI25" s="27">
        <f>IF($BG25&lt;='Mileage Log'!$T$4, $BG25, 'Mileage Log'!$T$4)</f>
        <v>0</v>
      </c>
      <c r="BJ25" s="8">
        <f>IF($BG25&lt;='Mileage Log'!$T$4, 0, $BG25-'Mileage Log'!$T$4)</f>
        <v>0</v>
      </c>
    </row>
    <row r="26" spans="1:62"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BG26" s="63">
        <f t="shared" si="9"/>
        <v>0</v>
      </c>
      <c r="BH26" s="41" t="str">
        <f t="shared" si="8"/>
        <v/>
      </c>
      <c r="BI26" s="27">
        <f>IF($BG26&lt;='Mileage Log'!$T$4, $BG26, 'Mileage Log'!$T$4)</f>
        <v>0</v>
      </c>
      <c r="BJ26" s="8">
        <f>IF($BG26&lt;='Mileage Log'!$T$4, 0, $BG26-'Mileage Log'!$T$4)</f>
        <v>0</v>
      </c>
    </row>
    <row r="27" spans="1:62"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BG27" s="63">
        <f t="shared" si="9"/>
        <v>0</v>
      </c>
      <c r="BH27" s="41" t="str">
        <f t="shared" si="8"/>
        <v/>
      </c>
      <c r="BI27" s="27">
        <f>IF($BG27&lt;='Mileage Log'!$T$4, $BG27, 'Mileage Log'!$T$4)</f>
        <v>0</v>
      </c>
      <c r="BJ27" s="8">
        <f>IF($BG27&lt;='Mileage Log'!$T$4, 0, $BG27-'Mileage Log'!$T$4)</f>
        <v>0</v>
      </c>
    </row>
    <row r="28" spans="1:62"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BG28" s="63">
        <f t="shared" si="9"/>
        <v>0</v>
      </c>
      <c r="BH28" s="41" t="str">
        <f t="shared" si="8"/>
        <v/>
      </c>
      <c r="BI28" s="27">
        <f>IF($BG28&lt;='Mileage Log'!$T$4, $BG28, 'Mileage Log'!$T$4)</f>
        <v>0</v>
      </c>
      <c r="BJ28" s="8">
        <f>IF($BG28&lt;='Mileage Log'!$T$4, 0, $BG28-'Mileage Log'!$T$4)</f>
        <v>0</v>
      </c>
    </row>
    <row r="29" spans="1:62"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BG29" s="63">
        <f t="shared" si="9"/>
        <v>0</v>
      </c>
      <c r="BH29" s="41" t="str">
        <f t="shared" si="8"/>
        <v/>
      </c>
      <c r="BI29" s="27">
        <f>IF($BG29&lt;='Mileage Log'!$T$4, $BG29, 'Mileage Log'!$T$4)</f>
        <v>0</v>
      </c>
      <c r="BJ29" s="8">
        <f>IF($BG29&lt;='Mileage Log'!$T$4, 0, $BG29-'Mileage Log'!$T$4)</f>
        <v>0</v>
      </c>
    </row>
    <row r="30" spans="1:62"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BG30" s="64">
        <f t="shared" si="9"/>
        <v>0</v>
      </c>
      <c r="BH30" s="42" t="str">
        <f t="shared" si="8"/>
        <v/>
      </c>
      <c r="BI30" s="29">
        <f>IF($BG30&lt;='Mileage Log'!$T$4, $BG30, 'Mileage Log'!$T$4)</f>
        <v>0</v>
      </c>
      <c r="BJ30" s="9">
        <f>IF($BG30&lt;='Mileage Log'!$T$4, 0, $BG30-'Mileage Log'!$T$4)</f>
        <v>0</v>
      </c>
    </row>
    <row r="31" spans="1:62"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row>
    <row r="32" spans="1:62"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row>
    <row r="33" spans="1:4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row>
    <row r="36" spans="1:46"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row>
    <row r="37" spans="1:46"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row>
    <row r="38" spans="1:4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row>
    <row r="39" spans="1:46"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row>
    <row r="40" spans="1:46"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row>
    <row r="41" spans="1:4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row>
    <row r="43" spans="1:46"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row>
    <row r="44" spans="1:4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row>
    <row r="45" spans="1:4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row>
    <row r="46" spans="1:4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row>
    <row r="47" spans="1:4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53" x14ac:dyDescent="0.25">
      <c r="A49" s="21"/>
      <c r="B49" s="136" t="s">
        <v>50</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8"/>
      <c r="AT49" s="21"/>
    </row>
    <row r="50" spans="1:53"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1:53" x14ac:dyDescent="0.25">
      <c r="A51" s="21"/>
      <c r="B51" s="192" t="s">
        <v>42</v>
      </c>
      <c r="C51" s="192"/>
      <c r="D51" s="192"/>
      <c r="E51" s="192"/>
      <c r="F51" s="192"/>
      <c r="G51" s="192"/>
      <c r="H51" s="192"/>
      <c r="I51" s="192"/>
      <c r="J51" s="192"/>
      <c r="K51" s="192"/>
      <c r="L51" s="192"/>
      <c r="M51" s="193" t="str">
        <f>$BG$2</f>
        <v/>
      </c>
      <c r="N51" s="193"/>
      <c r="O51" s="193"/>
      <c r="P51" s="194" t="str">
        <f>$BH$2</f>
        <v/>
      </c>
      <c r="Q51" s="194"/>
      <c r="R51" s="194"/>
      <c r="S51" s="195" t="str">
        <f>$BI$2</f>
        <v/>
      </c>
      <c r="T51" s="195"/>
      <c r="U51" s="195"/>
      <c r="V51" s="196" t="str">
        <f>$BJ$2</f>
        <v/>
      </c>
      <c r="W51" s="196"/>
      <c r="X51" s="196"/>
      <c r="Y51" s="197" t="str">
        <f>$BK$2</f>
        <v/>
      </c>
      <c r="Z51" s="197"/>
      <c r="AA51" s="197"/>
      <c r="AB51" s="198" t="str">
        <f>$BL$2</f>
        <v/>
      </c>
      <c r="AC51" s="198"/>
      <c r="AD51" s="198"/>
      <c r="AE51" s="199" t="str">
        <f>$BM$2</f>
        <v/>
      </c>
      <c r="AF51" s="199"/>
      <c r="AG51" s="199"/>
      <c r="AH51" s="200" t="str">
        <f>$BN$2</f>
        <v/>
      </c>
      <c r="AI51" s="200"/>
      <c r="AJ51" s="200"/>
      <c r="AK51" s="201" t="str">
        <f>$BO$2</f>
        <v/>
      </c>
      <c r="AL51" s="201"/>
      <c r="AM51" s="201"/>
      <c r="AN51" s="202" t="str">
        <f>$BP$2</f>
        <v/>
      </c>
      <c r="AO51" s="202"/>
      <c r="AP51" s="202"/>
      <c r="AQ51" s="203" t="str">
        <f>$BQ$2</f>
        <v>Unassigned</v>
      </c>
      <c r="AR51" s="203"/>
      <c r="AS51" s="203"/>
      <c r="AT51" s="21"/>
    </row>
    <row r="52" spans="1:53" x14ac:dyDescent="0.25">
      <c r="A52" s="21"/>
      <c r="B52" s="190" t="str">
        <f>IF($BA3="", "", TEXT($BA3, "mmmm yyyy"))</f>
        <v/>
      </c>
      <c r="C52" s="191"/>
      <c r="D52" s="191"/>
      <c r="E52" s="191"/>
      <c r="F52" s="191"/>
      <c r="G52" s="191"/>
      <c r="H52" s="191"/>
      <c r="I52" s="191"/>
      <c r="J52" s="191"/>
      <c r="K52" s="191"/>
      <c r="L52" s="191"/>
      <c r="M52" s="102" t="str">
        <f>IF(OR(M$51="", $B52=""), "", IFERROR(INDEX($BG$3:$BQ$14, MATCH($BA52, $BC$3:$BC$14, 0), MATCH(M$51, $BG$2:$BQ$2, 0)), ""))</f>
        <v/>
      </c>
      <c r="N52" s="103"/>
      <c r="O52" s="104"/>
      <c r="P52" s="102" t="str">
        <f t="shared" ref="P52:P63" si="10">IF(OR(P$51="", $B52=""), "", IFERROR(INDEX($BG$3:$BQ$14, MATCH($BA52, $BC$3:$BC$14, 0), MATCH(P$51, $BG$2:$BQ$2, 0)), ""))</f>
        <v/>
      </c>
      <c r="Q52" s="103"/>
      <c r="R52" s="104"/>
      <c r="S52" s="102" t="str">
        <f t="shared" ref="S52:S63" si="11">IF(OR(S$51="", $B52=""), "", IFERROR(INDEX($BG$3:$BQ$14, MATCH($BA52, $BC$3:$BC$14, 0), MATCH(S$51, $BG$2:$BQ$2, 0)), ""))</f>
        <v/>
      </c>
      <c r="T52" s="103"/>
      <c r="U52" s="104"/>
      <c r="V52" s="102" t="str">
        <f t="shared" ref="V52:V63" si="12">IF(OR(V$51="", $B52=""), "", IFERROR(INDEX($BG$3:$BQ$14, MATCH($BA52, $BC$3:$BC$14, 0), MATCH(V$51, $BG$2:$BQ$2, 0)), ""))</f>
        <v/>
      </c>
      <c r="W52" s="103"/>
      <c r="X52" s="104"/>
      <c r="Y52" s="102" t="str">
        <f t="shared" ref="Y52:Y63" si="13">IF(OR(Y$51="", $B52=""), "", IFERROR(INDEX($BG$3:$BQ$14, MATCH($BA52, $BC$3:$BC$14, 0), MATCH(Y$51, $BG$2:$BQ$2, 0)), ""))</f>
        <v/>
      </c>
      <c r="Z52" s="103"/>
      <c r="AA52" s="104"/>
      <c r="AB52" s="102" t="str">
        <f t="shared" ref="AB52:AB63" si="14">IF(OR(AB$51="", $B52=""), "", IFERROR(INDEX($BG$3:$BQ$14, MATCH($BA52, $BC$3:$BC$14, 0), MATCH(AB$51, $BG$2:$BQ$2, 0)), ""))</f>
        <v/>
      </c>
      <c r="AC52" s="103"/>
      <c r="AD52" s="104"/>
      <c r="AE52" s="102" t="str">
        <f t="shared" ref="AE52:AE63" si="15">IF(OR(AE$51="", $B52=""), "", IFERROR(INDEX($BG$3:$BQ$14, MATCH($BA52, $BC$3:$BC$14, 0), MATCH(AE$51, $BG$2:$BQ$2, 0)), ""))</f>
        <v/>
      </c>
      <c r="AF52" s="103"/>
      <c r="AG52" s="104"/>
      <c r="AH52" s="102" t="str">
        <f t="shared" ref="AH52:AH63" si="16">IF(OR(AH$51="", $B52=""), "", IFERROR(INDEX($BG$3:$BQ$14, MATCH($BA52, $BC$3:$BC$14, 0), MATCH(AH$51, $BG$2:$BQ$2, 0)), ""))</f>
        <v/>
      </c>
      <c r="AI52" s="103"/>
      <c r="AJ52" s="104"/>
      <c r="AK52" s="102" t="str">
        <f t="shared" ref="AK52:AK63" si="17">IF(OR(AK$51="", $B52=""), "", IFERROR(INDEX($BG$3:$BQ$14, MATCH($BA52, $BC$3:$BC$14, 0), MATCH(AK$51, $BG$2:$BQ$2, 0)), ""))</f>
        <v/>
      </c>
      <c r="AL52" s="103"/>
      <c r="AM52" s="104"/>
      <c r="AN52" s="102" t="str">
        <f t="shared" ref="AN52:AN63" si="18">IF(OR(AN$51="", $B52=""), "", IFERROR(INDEX($BG$3:$BQ$14, MATCH($BA52, $BC$3:$BC$14, 0), MATCH(AN$51, $BG$2:$BQ$2, 0)), ""))</f>
        <v/>
      </c>
      <c r="AO52" s="103"/>
      <c r="AP52" s="104"/>
      <c r="AQ52" s="102" t="str">
        <f t="shared" ref="AQ52:AQ63" si="19">IF(OR(AQ$51="", $B52=""), "", IFERROR(INDEX($BG$3:$BQ$14, MATCH($BA52, $BC$3:$BC$14, 0), MATCH(AQ$51, $BG$2:$BQ$2, 0)), ""))</f>
        <v/>
      </c>
      <c r="AR52" s="103"/>
      <c r="AS52" s="104"/>
      <c r="AT52" s="21"/>
      <c r="BA52" s="40" t="str">
        <f>$BC3</f>
        <v/>
      </c>
    </row>
    <row r="53" spans="1:53" x14ac:dyDescent="0.25">
      <c r="A53" s="21"/>
      <c r="B53" s="186" t="str">
        <f t="shared" ref="B53:B63" si="20">IF($BA4="", "", TEXT($BA4, "mmmm yyyy"))</f>
        <v/>
      </c>
      <c r="C53" s="187"/>
      <c r="D53" s="187"/>
      <c r="E53" s="187"/>
      <c r="F53" s="187"/>
      <c r="G53" s="187"/>
      <c r="H53" s="187"/>
      <c r="I53" s="187"/>
      <c r="J53" s="187"/>
      <c r="K53" s="187"/>
      <c r="L53" s="187"/>
      <c r="M53" s="105" t="str">
        <f t="shared" ref="M53:M63" si="21">IF(OR(M$51="", $B53=""), "", IFERROR(INDEX($BG$3:$BQ$14, MATCH($BA53, $BC$3:$BC$14, 0), MATCH(M$51, $BG$2:$BQ$2, 0)), ""))</f>
        <v/>
      </c>
      <c r="N53" s="106"/>
      <c r="O53" s="107"/>
      <c r="P53" s="105" t="str">
        <f t="shared" si="10"/>
        <v/>
      </c>
      <c r="Q53" s="106"/>
      <c r="R53" s="107"/>
      <c r="S53" s="105" t="str">
        <f t="shared" si="11"/>
        <v/>
      </c>
      <c r="T53" s="106"/>
      <c r="U53" s="107"/>
      <c r="V53" s="105" t="str">
        <f t="shared" si="12"/>
        <v/>
      </c>
      <c r="W53" s="106"/>
      <c r="X53" s="107"/>
      <c r="Y53" s="105" t="str">
        <f t="shared" si="13"/>
        <v/>
      </c>
      <c r="Z53" s="106"/>
      <c r="AA53" s="107"/>
      <c r="AB53" s="105" t="str">
        <f t="shared" si="14"/>
        <v/>
      </c>
      <c r="AC53" s="106"/>
      <c r="AD53" s="107"/>
      <c r="AE53" s="105" t="str">
        <f t="shared" si="15"/>
        <v/>
      </c>
      <c r="AF53" s="106"/>
      <c r="AG53" s="107"/>
      <c r="AH53" s="105" t="str">
        <f t="shared" si="16"/>
        <v/>
      </c>
      <c r="AI53" s="106"/>
      <c r="AJ53" s="107"/>
      <c r="AK53" s="105" t="str">
        <f t="shared" si="17"/>
        <v/>
      </c>
      <c r="AL53" s="106"/>
      <c r="AM53" s="107"/>
      <c r="AN53" s="105" t="str">
        <f t="shared" si="18"/>
        <v/>
      </c>
      <c r="AO53" s="106"/>
      <c r="AP53" s="107"/>
      <c r="AQ53" s="105" t="str">
        <f t="shared" si="19"/>
        <v/>
      </c>
      <c r="AR53" s="106"/>
      <c r="AS53" s="107"/>
      <c r="AT53" s="21"/>
      <c r="BA53" s="41" t="str">
        <f t="shared" ref="BA53:BA63" si="22">$BC4</f>
        <v/>
      </c>
    </row>
    <row r="54" spans="1:53" x14ac:dyDescent="0.25">
      <c r="A54" s="21"/>
      <c r="B54" s="186" t="str">
        <f t="shared" si="20"/>
        <v/>
      </c>
      <c r="C54" s="187"/>
      <c r="D54" s="187"/>
      <c r="E54" s="187"/>
      <c r="F54" s="187"/>
      <c r="G54" s="187"/>
      <c r="H54" s="187"/>
      <c r="I54" s="187"/>
      <c r="J54" s="187"/>
      <c r="K54" s="187"/>
      <c r="L54" s="187"/>
      <c r="M54" s="105" t="str">
        <f t="shared" si="21"/>
        <v/>
      </c>
      <c r="N54" s="106"/>
      <c r="O54" s="107"/>
      <c r="P54" s="105" t="str">
        <f t="shared" si="10"/>
        <v/>
      </c>
      <c r="Q54" s="106"/>
      <c r="R54" s="107"/>
      <c r="S54" s="105" t="str">
        <f t="shared" si="11"/>
        <v/>
      </c>
      <c r="T54" s="106"/>
      <c r="U54" s="107"/>
      <c r="V54" s="105" t="str">
        <f t="shared" si="12"/>
        <v/>
      </c>
      <c r="W54" s="106"/>
      <c r="X54" s="107"/>
      <c r="Y54" s="105" t="str">
        <f t="shared" si="13"/>
        <v/>
      </c>
      <c r="Z54" s="106"/>
      <c r="AA54" s="107"/>
      <c r="AB54" s="105" t="str">
        <f t="shared" si="14"/>
        <v/>
      </c>
      <c r="AC54" s="106"/>
      <c r="AD54" s="107"/>
      <c r="AE54" s="105" t="str">
        <f t="shared" si="15"/>
        <v/>
      </c>
      <c r="AF54" s="106"/>
      <c r="AG54" s="107"/>
      <c r="AH54" s="105" t="str">
        <f t="shared" si="16"/>
        <v/>
      </c>
      <c r="AI54" s="106"/>
      <c r="AJ54" s="107"/>
      <c r="AK54" s="105" t="str">
        <f t="shared" si="17"/>
        <v/>
      </c>
      <c r="AL54" s="106"/>
      <c r="AM54" s="107"/>
      <c r="AN54" s="105" t="str">
        <f t="shared" si="18"/>
        <v/>
      </c>
      <c r="AO54" s="106"/>
      <c r="AP54" s="107"/>
      <c r="AQ54" s="105" t="str">
        <f t="shared" si="19"/>
        <v/>
      </c>
      <c r="AR54" s="106"/>
      <c r="AS54" s="107"/>
      <c r="AT54" s="21"/>
      <c r="BA54" s="41" t="str">
        <f t="shared" si="22"/>
        <v/>
      </c>
    </row>
    <row r="55" spans="1:53" x14ac:dyDescent="0.25">
      <c r="A55" s="21"/>
      <c r="B55" s="186" t="str">
        <f t="shared" si="20"/>
        <v/>
      </c>
      <c r="C55" s="187"/>
      <c r="D55" s="187"/>
      <c r="E55" s="187"/>
      <c r="F55" s="187"/>
      <c r="G55" s="187"/>
      <c r="H55" s="187"/>
      <c r="I55" s="187"/>
      <c r="J55" s="187"/>
      <c r="K55" s="187"/>
      <c r="L55" s="187"/>
      <c r="M55" s="105" t="str">
        <f t="shared" si="21"/>
        <v/>
      </c>
      <c r="N55" s="106"/>
      <c r="O55" s="107"/>
      <c r="P55" s="105" t="str">
        <f t="shared" si="10"/>
        <v/>
      </c>
      <c r="Q55" s="106"/>
      <c r="R55" s="107"/>
      <c r="S55" s="105" t="str">
        <f t="shared" si="11"/>
        <v/>
      </c>
      <c r="T55" s="106"/>
      <c r="U55" s="107"/>
      <c r="V55" s="105" t="str">
        <f t="shared" si="12"/>
        <v/>
      </c>
      <c r="W55" s="106"/>
      <c r="X55" s="107"/>
      <c r="Y55" s="105" t="str">
        <f t="shared" si="13"/>
        <v/>
      </c>
      <c r="Z55" s="106"/>
      <c r="AA55" s="107"/>
      <c r="AB55" s="105" t="str">
        <f t="shared" si="14"/>
        <v/>
      </c>
      <c r="AC55" s="106"/>
      <c r="AD55" s="107"/>
      <c r="AE55" s="105" t="str">
        <f t="shared" si="15"/>
        <v/>
      </c>
      <c r="AF55" s="106"/>
      <c r="AG55" s="107"/>
      <c r="AH55" s="105" t="str">
        <f t="shared" si="16"/>
        <v/>
      </c>
      <c r="AI55" s="106"/>
      <c r="AJ55" s="107"/>
      <c r="AK55" s="105" t="str">
        <f t="shared" si="17"/>
        <v/>
      </c>
      <c r="AL55" s="106"/>
      <c r="AM55" s="107"/>
      <c r="AN55" s="105" t="str">
        <f t="shared" si="18"/>
        <v/>
      </c>
      <c r="AO55" s="106"/>
      <c r="AP55" s="107"/>
      <c r="AQ55" s="105" t="str">
        <f t="shared" si="19"/>
        <v/>
      </c>
      <c r="AR55" s="106"/>
      <c r="AS55" s="107"/>
      <c r="AT55" s="21"/>
      <c r="BA55" s="41" t="str">
        <f t="shared" si="22"/>
        <v/>
      </c>
    </row>
    <row r="56" spans="1:53" x14ac:dyDescent="0.25">
      <c r="A56" s="21"/>
      <c r="B56" s="186" t="str">
        <f t="shared" si="20"/>
        <v/>
      </c>
      <c r="C56" s="187"/>
      <c r="D56" s="187"/>
      <c r="E56" s="187"/>
      <c r="F56" s="187"/>
      <c r="G56" s="187"/>
      <c r="H56" s="187"/>
      <c r="I56" s="187"/>
      <c r="J56" s="187"/>
      <c r="K56" s="187"/>
      <c r="L56" s="187"/>
      <c r="M56" s="105" t="str">
        <f t="shared" si="21"/>
        <v/>
      </c>
      <c r="N56" s="106"/>
      <c r="O56" s="107"/>
      <c r="P56" s="105" t="str">
        <f t="shared" si="10"/>
        <v/>
      </c>
      <c r="Q56" s="106"/>
      <c r="R56" s="107"/>
      <c r="S56" s="105" t="str">
        <f t="shared" si="11"/>
        <v/>
      </c>
      <c r="T56" s="106"/>
      <c r="U56" s="107"/>
      <c r="V56" s="105" t="str">
        <f t="shared" si="12"/>
        <v/>
      </c>
      <c r="W56" s="106"/>
      <c r="X56" s="107"/>
      <c r="Y56" s="105" t="str">
        <f t="shared" si="13"/>
        <v/>
      </c>
      <c r="Z56" s="106"/>
      <c r="AA56" s="107"/>
      <c r="AB56" s="105" t="str">
        <f t="shared" si="14"/>
        <v/>
      </c>
      <c r="AC56" s="106"/>
      <c r="AD56" s="107"/>
      <c r="AE56" s="105" t="str">
        <f t="shared" si="15"/>
        <v/>
      </c>
      <c r="AF56" s="106"/>
      <c r="AG56" s="107"/>
      <c r="AH56" s="105" t="str">
        <f t="shared" si="16"/>
        <v/>
      </c>
      <c r="AI56" s="106"/>
      <c r="AJ56" s="107"/>
      <c r="AK56" s="105" t="str">
        <f t="shared" si="17"/>
        <v/>
      </c>
      <c r="AL56" s="106"/>
      <c r="AM56" s="107"/>
      <c r="AN56" s="105" t="str">
        <f t="shared" si="18"/>
        <v/>
      </c>
      <c r="AO56" s="106"/>
      <c r="AP56" s="107"/>
      <c r="AQ56" s="105" t="str">
        <f t="shared" si="19"/>
        <v/>
      </c>
      <c r="AR56" s="106"/>
      <c r="AS56" s="107"/>
      <c r="AT56" s="21"/>
      <c r="BA56" s="41" t="str">
        <f t="shared" si="22"/>
        <v/>
      </c>
    </row>
    <row r="57" spans="1:53" x14ac:dyDescent="0.25">
      <c r="A57" s="21"/>
      <c r="B57" s="186" t="str">
        <f t="shared" si="20"/>
        <v/>
      </c>
      <c r="C57" s="187"/>
      <c r="D57" s="187"/>
      <c r="E57" s="187"/>
      <c r="F57" s="187"/>
      <c r="G57" s="187"/>
      <c r="H57" s="187"/>
      <c r="I57" s="187"/>
      <c r="J57" s="187"/>
      <c r="K57" s="187"/>
      <c r="L57" s="187"/>
      <c r="M57" s="105" t="str">
        <f t="shared" si="21"/>
        <v/>
      </c>
      <c r="N57" s="106"/>
      <c r="O57" s="107"/>
      <c r="P57" s="105" t="str">
        <f t="shared" si="10"/>
        <v/>
      </c>
      <c r="Q57" s="106"/>
      <c r="R57" s="107"/>
      <c r="S57" s="105" t="str">
        <f t="shared" si="11"/>
        <v/>
      </c>
      <c r="T57" s="106"/>
      <c r="U57" s="107"/>
      <c r="V57" s="105" t="str">
        <f t="shared" si="12"/>
        <v/>
      </c>
      <c r="W57" s="106"/>
      <c r="X57" s="107"/>
      <c r="Y57" s="105" t="str">
        <f t="shared" si="13"/>
        <v/>
      </c>
      <c r="Z57" s="106"/>
      <c r="AA57" s="107"/>
      <c r="AB57" s="105" t="str">
        <f t="shared" si="14"/>
        <v/>
      </c>
      <c r="AC57" s="106"/>
      <c r="AD57" s="107"/>
      <c r="AE57" s="105" t="str">
        <f t="shared" si="15"/>
        <v/>
      </c>
      <c r="AF57" s="106"/>
      <c r="AG57" s="107"/>
      <c r="AH57" s="105" t="str">
        <f t="shared" si="16"/>
        <v/>
      </c>
      <c r="AI57" s="106"/>
      <c r="AJ57" s="107"/>
      <c r="AK57" s="105" t="str">
        <f t="shared" si="17"/>
        <v/>
      </c>
      <c r="AL57" s="106"/>
      <c r="AM57" s="107"/>
      <c r="AN57" s="105" t="str">
        <f t="shared" si="18"/>
        <v/>
      </c>
      <c r="AO57" s="106"/>
      <c r="AP57" s="107"/>
      <c r="AQ57" s="105" t="str">
        <f t="shared" si="19"/>
        <v/>
      </c>
      <c r="AR57" s="106"/>
      <c r="AS57" s="107"/>
      <c r="AT57" s="21"/>
      <c r="BA57" s="41" t="str">
        <f t="shared" si="22"/>
        <v/>
      </c>
    </row>
    <row r="58" spans="1:53" x14ac:dyDescent="0.25">
      <c r="A58" s="21"/>
      <c r="B58" s="186" t="str">
        <f t="shared" si="20"/>
        <v/>
      </c>
      <c r="C58" s="187"/>
      <c r="D58" s="187"/>
      <c r="E58" s="187"/>
      <c r="F58" s="187"/>
      <c r="G58" s="187"/>
      <c r="H58" s="187"/>
      <c r="I58" s="187"/>
      <c r="J58" s="187"/>
      <c r="K58" s="187"/>
      <c r="L58" s="187"/>
      <c r="M58" s="105" t="str">
        <f t="shared" si="21"/>
        <v/>
      </c>
      <c r="N58" s="106"/>
      <c r="O58" s="107"/>
      <c r="P58" s="105" t="str">
        <f t="shared" si="10"/>
        <v/>
      </c>
      <c r="Q58" s="106"/>
      <c r="R58" s="107"/>
      <c r="S58" s="105" t="str">
        <f t="shared" si="11"/>
        <v/>
      </c>
      <c r="T58" s="106"/>
      <c r="U58" s="107"/>
      <c r="V58" s="105" t="str">
        <f t="shared" si="12"/>
        <v/>
      </c>
      <c r="W58" s="106"/>
      <c r="X58" s="107"/>
      <c r="Y58" s="105" t="str">
        <f t="shared" si="13"/>
        <v/>
      </c>
      <c r="Z58" s="106"/>
      <c r="AA58" s="107"/>
      <c r="AB58" s="105" t="str">
        <f t="shared" si="14"/>
        <v/>
      </c>
      <c r="AC58" s="106"/>
      <c r="AD58" s="107"/>
      <c r="AE58" s="105" t="str">
        <f t="shared" si="15"/>
        <v/>
      </c>
      <c r="AF58" s="106"/>
      <c r="AG58" s="107"/>
      <c r="AH58" s="105" t="str">
        <f t="shared" si="16"/>
        <v/>
      </c>
      <c r="AI58" s="106"/>
      <c r="AJ58" s="107"/>
      <c r="AK58" s="105" t="str">
        <f t="shared" si="17"/>
        <v/>
      </c>
      <c r="AL58" s="106"/>
      <c r="AM58" s="107"/>
      <c r="AN58" s="105" t="str">
        <f t="shared" si="18"/>
        <v/>
      </c>
      <c r="AO58" s="106"/>
      <c r="AP58" s="107"/>
      <c r="AQ58" s="105" t="str">
        <f t="shared" si="19"/>
        <v/>
      </c>
      <c r="AR58" s="106"/>
      <c r="AS58" s="107"/>
      <c r="AT58" s="21"/>
      <c r="BA58" s="41" t="str">
        <f t="shared" si="22"/>
        <v/>
      </c>
    </row>
    <row r="59" spans="1:53" x14ac:dyDescent="0.25">
      <c r="A59" s="21"/>
      <c r="B59" s="186" t="str">
        <f t="shared" si="20"/>
        <v/>
      </c>
      <c r="C59" s="187"/>
      <c r="D59" s="187"/>
      <c r="E59" s="187"/>
      <c r="F59" s="187"/>
      <c r="G59" s="187"/>
      <c r="H59" s="187"/>
      <c r="I59" s="187"/>
      <c r="J59" s="187"/>
      <c r="K59" s="187"/>
      <c r="L59" s="187"/>
      <c r="M59" s="105" t="str">
        <f t="shared" si="21"/>
        <v/>
      </c>
      <c r="N59" s="106"/>
      <c r="O59" s="107"/>
      <c r="P59" s="105" t="str">
        <f t="shared" si="10"/>
        <v/>
      </c>
      <c r="Q59" s="106"/>
      <c r="R59" s="107"/>
      <c r="S59" s="105" t="str">
        <f t="shared" si="11"/>
        <v/>
      </c>
      <c r="T59" s="106"/>
      <c r="U59" s="107"/>
      <c r="V59" s="105" t="str">
        <f t="shared" si="12"/>
        <v/>
      </c>
      <c r="W59" s="106"/>
      <c r="X59" s="107"/>
      <c r="Y59" s="105" t="str">
        <f t="shared" si="13"/>
        <v/>
      </c>
      <c r="Z59" s="106"/>
      <c r="AA59" s="107"/>
      <c r="AB59" s="105" t="str">
        <f t="shared" si="14"/>
        <v/>
      </c>
      <c r="AC59" s="106"/>
      <c r="AD59" s="107"/>
      <c r="AE59" s="105" t="str">
        <f t="shared" si="15"/>
        <v/>
      </c>
      <c r="AF59" s="106"/>
      <c r="AG59" s="107"/>
      <c r="AH59" s="105" t="str">
        <f t="shared" si="16"/>
        <v/>
      </c>
      <c r="AI59" s="106"/>
      <c r="AJ59" s="107"/>
      <c r="AK59" s="105" t="str">
        <f t="shared" si="17"/>
        <v/>
      </c>
      <c r="AL59" s="106"/>
      <c r="AM59" s="107"/>
      <c r="AN59" s="105" t="str">
        <f t="shared" si="18"/>
        <v/>
      </c>
      <c r="AO59" s="106"/>
      <c r="AP59" s="107"/>
      <c r="AQ59" s="105" t="str">
        <f t="shared" si="19"/>
        <v/>
      </c>
      <c r="AR59" s="106"/>
      <c r="AS59" s="107"/>
      <c r="AT59" s="21"/>
      <c r="BA59" s="41" t="str">
        <f t="shared" si="22"/>
        <v/>
      </c>
    </row>
    <row r="60" spans="1:53" x14ac:dyDescent="0.25">
      <c r="A60" s="21"/>
      <c r="B60" s="186" t="str">
        <f t="shared" si="20"/>
        <v/>
      </c>
      <c r="C60" s="187"/>
      <c r="D60" s="187"/>
      <c r="E60" s="187"/>
      <c r="F60" s="187"/>
      <c r="G60" s="187"/>
      <c r="H60" s="187"/>
      <c r="I60" s="187"/>
      <c r="J60" s="187"/>
      <c r="K60" s="187"/>
      <c r="L60" s="187"/>
      <c r="M60" s="105" t="str">
        <f t="shared" si="21"/>
        <v/>
      </c>
      <c r="N60" s="106"/>
      <c r="O60" s="107"/>
      <c r="P60" s="105" t="str">
        <f t="shared" si="10"/>
        <v/>
      </c>
      <c r="Q60" s="106"/>
      <c r="R60" s="107"/>
      <c r="S60" s="105" t="str">
        <f t="shared" si="11"/>
        <v/>
      </c>
      <c r="T60" s="106"/>
      <c r="U60" s="107"/>
      <c r="V60" s="105" t="str">
        <f t="shared" si="12"/>
        <v/>
      </c>
      <c r="W60" s="106"/>
      <c r="X60" s="107"/>
      <c r="Y60" s="105" t="str">
        <f t="shared" si="13"/>
        <v/>
      </c>
      <c r="Z60" s="106"/>
      <c r="AA60" s="107"/>
      <c r="AB60" s="105" t="str">
        <f t="shared" si="14"/>
        <v/>
      </c>
      <c r="AC60" s="106"/>
      <c r="AD60" s="107"/>
      <c r="AE60" s="105" t="str">
        <f t="shared" si="15"/>
        <v/>
      </c>
      <c r="AF60" s="106"/>
      <c r="AG60" s="107"/>
      <c r="AH60" s="105" t="str">
        <f t="shared" si="16"/>
        <v/>
      </c>
      <c r="AI60" s="106"/>
      <c r="AJ60" s="107"/>
      <c r="AK60" s="105" t="str">
        <f t="shared" si="17"/>
        <v/>
      </c>
      <c r="AL60" s="106"/>
      <c r="AM60" s="107"/>
      <c r="AN60" s="105" t="str">
        <f t="shared" si="18"/>
        <v/>
      </c>
      <c r="AO60" s="106"/>
      <c r="AP60" s="107"/>
      <c r="AQ60" s="105" t="str">
        <f t="shared" si="19"/>
        <v/>
      </c>
      <c r="AR60" s="106"/>
      <c r="AS60" s="107"/>
      <c r="AT60" s="21"/>
      <c r="BA60" s="41" t="str">
        <f t="shared" si="22"/>
        <v/>
      </c>
    </row>
    <row r="61" spans="1:53" x14ac:dyDescent="0.25">
      <c r="A61" s="21"/>
      <c r="B61" s="186" t="str">
        <f t="shared" si="20"/>
        <v/>
      </c>
      <c r="C61" s="187"/>
      <c r="D61" s="187"/>
      <c r="E61" s="187"/>
      <c r="F61" s="187"/>
      <c r="G61" s="187"/>
      <c r="H61" s="187"/>
      <c r="I61" s="187"/>
      <c r="J61" s="187"/>
      <c r="K61" s="187"/>
      <c r="L61" s="187"/>
      <c r="M61" s="105" t="str">
        <f t="shared" si="21"/>
        <v/>
      </c>
      <c r="N61" s="106"/>
      <c r="O61" s="107"/>
      <c r="P61" s="105" t="str">
        <f t="shared" si="10"/>
        <v/>
      </c>
      <c r="Q61" s="106"/>
      <c r="R61" s="107"/>
      <c r="S61" s="105" t="str">
        <f t="shared" si="11"/>
        <v/>
      </c>
      <c r="T61" s="106"/>
      <c r="U61" s="107"/>
      <c r="V61" s="105" t="str">
        <f t="shared" si="12"/>
        <v/>
      </c>
      <c r="W61" s="106"/>
      <c r="X61" s="107"/>
      <c r="Y61" s="105" t="str">
        <f t="shared" si="13"/>
        <v/>
      </c>
      <c r="Z61" s="106"/>
      <c r="AA61" s="107"/>
      <c r="AB61" s="105" t="str">
        <f t="shared" si="14"/>
        <v/>
      </c>
      <c r="AC61" s="106"/>
      <c r="AD61" s="107"/>
      <c r="AE61" s="105" t="str">
        <f t="shared" si="15"/>
        <v/>
      </c>
      <c r="AF61" s="106"/>
      <c r="AG61" s="107"/>
      <c r="AH61" s="105" t="str">
        <f t="shared" si="16"/>
        <v/>
      </c>
      <c r="AI61" s="106"/>
      <c r="AJ61" s="107"/>
      <c r="AK61" s="105" t="str">
        <f t="shared" si="17"/>
        <v/>
      </c>
      <c r="AL61" s="106"/>
      <c r="AM61" s="107"/>
      <c r="AN61" s="105" t="str">
        <f t="shared" si="18"/>
        <v/>
      </c>
      <c r="AO61" s="106"/>
      <c r="AP61" s="107"/>
      <c r="AQ61" s="105" t="str">
        <f t="shared" si="19"/>
        <v/>
      </c>
      <c r="AR61" s="106"/>
      <c r="AS61" s="107"/>
      <c r="AT61" s="21"/>
      <c r="BA61" s="41" t="str">
        <f t="shared" si="22"/>
        <v/>
      </c>
    </row>
    <row r="62" spans="1:53" x14ac:dyDescent="0.25">
      <c r="A62" s="21"/>
      <c r="B62" s="186" t="str">
        <f t="shared" si="20"/>
        <v/>
      </c>
      <c r="C62" s="187"/>
      <c r="D62" s="187"/>
      <c r="E62" s="187"/>
      <c r="F62" s="187"/>
      <c r="G62" s="187"/>
      <c r="H62" s="187"/>
      <c r="I62" s="187"/>
      <c r="J62" s="187"/>
      <c r="K62" s="187"/>
      <c r="L62" s="187"/>
      <c r="M62" s="105" t="str">
        <f t="shared" si="21"/>
        <v/>
      </c>
      <c r="N62" s="106"/>
      <c r="O62" s="107"/>
      <c r="P62" s="105" t="str">
        <f t="shared" si="10"/>
        <v/>
      </c>
      <c r="Q62" s="106"/>
      <c r="R62" s="107"/>
      <c r="S62" s="105" t="str">
        <f t="shared" si="11"/>
        <v/>
      </c>
      <c r="T62" s="106"/>
      <c r="U62" s="107"/>
      <c r="V62" s="105" t="str">
        <f t="shared" si="12"/>
        <v/>
      </c>
      <c r="W62" s="106"/>
      <c r="X62" s="107"/>
      <c r="Y62" s="105" t="str">
        <f t="shared" si="13"/>
        <v/>
      </c>
      <c r="Z62" s="106"/>
      <c r="AA62" s="107"/>
      <c r="AB62" s="105" t="str">
        <f t="shared" si="14"/>
        <v/>
      </c>
      <c r="AC62" s="106"/>
      <c r="AD62" s="107"/>
      <c r="AE62" s="105" t="str">
        <f t="shared" si="15"/>
        <v/>
      </c>
      <c r="AF62" s="106"/>
      <c r="AG62" s="107"/>
      <c r="AH62" s="105" t="str">
        <f t="shared" si="16"/>
        <v/>
      </c>
      <c r="AI62" s="106"/>
      <c r="AJ62" s="107"/>
      <c r="AK62" s="105" t="str">
        <f t="shared" si="17"/>
        <v/>
      </c>
      <c r="AL62" s="106"/>
      <c r="AM62" s="107"/>
      <c r="AN62" s="105" t="str">
        <f t="shared" si="18"/>
        <v/>
      </c>
      <c r="AO62" s="106"/>
      <c r="AP62" s="107"/>
      <c r="AQ62" s="105" t="str">
        <f t="shared" si="19"/>
        <v/>
      </c>
      <c r="AR62" s="106"/>
      <c r="AS62" s="107"/>
      <c r="AT62" s="21"/>
      <c r="BA62" s="41" t="str">
        <f t="shared" si="22"/>
        <v/>
      </c>
    </row>
    <row r="63" spans="1:53" x14ac:dyDescent="0.25">
      <c r="A63" s="21"/>
      <c r="B63" s="188" t="str">
        <f t="shared" si="20"/>
        <v/>
      </c>
      <c r="C63" s="189"/>
      <c r="D63" s="189"/>
      <c r="E63" s="189"/>
      <c r="F63" s="189"/>
      <c r="G63" s="189"/>
      <c r="H63" s="189"/>
      <c r="I63" s="189"/>
      <c r="J63" s="189"/>
      <c r="K63" s="189"/>
      <c r="L63" s="189"/>
      <c r="M63" s="108" t="str">
        <f t="shared" si="21"/>
        <v/>
      </c>
      <c r="N63" s="109"/>
      <c r="O63" s="110"/>
      <c r="P63" s="108" t="str">
        <f t="shared" si="10"/>
        <v/>
      </c>
      <c r="Q63" s="109"/>
      <c r="R63" s="110"/>
      <c r="S63" s="108" t="str">
        <f t="shared" si="11"/>
        <v/>
      </c>
      <c r="T63" s="109"/>
      <c r="U63" s="110"/>
      <c r="V63" s="108" t="str">
        <f t="shared" si="12"/>
        <v/>
      </c>
      <c r="W63" s="109"/>
      <c r="X63" s="110"/>
      <c r="Y63" s="108" t="str">
        <f t="shared" si="13"/>
        <v/>
      </c>
      <c r="Z63" s="109"/>
      <c r="AA63" s="110"/>
      <c r="AB63" s="108" t="str">
        <f t="shared" si="14"/>
        <v/>
      </c>
      <c r="AC63" s="109"/>
      <c r="AD63" s="110"/>
      <c r="AE63" s="108" t="str">
        <f t="shared" si="15"/>
        <v/>
      </c>
      <c r="AF63" s="109"/>
      <c r="AG63" s="110"/>
      <c r="AH63" s="108" t="str">
        <f t="shared" si="16"/>
        <v/>
      </c>
      <c r="AI63" s="109"/>
      <c r="AJ63" s="110"/>
      <c r="AK63" s="108" t="str">
        <f t="shared" si="17"/>
        <v/>
      </c>
      <c r="AL63" s="109"/>
      <c r="AM63" s="110"/>
      <c r="AN63" s="108" t="str">
        <f t="shared" si="18"/>
        <v/>
      </c>
      <c r="AO63" s="109"/>
      <c r="AP63" s="110"/>
      <c r="AQ63" s="108" t="str">
        <f t="shared" si="19"/>
        <v/>
      </c>
      <c r="AR63" s="109"/>
      <c r="AS63" s="110"/>
      <c r="AT63" s="21"/>
      <c r="BA63" s="42" t="str">
        <f t="shared" si="22"/>
        <v/>
      </c>
    </row>
    <row r="64" spans="1:53"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x14ac:dyDescent="0.25">
      <c r="A65" s="21"/>
      <c r="B65" s="136" t="s">
        <v>49</v>
      </c>
      <c r="C65" s="137"/>
      <c r="D65" s="137"/>
      <c r="E65" s="137"/>
      <c r="F65" s="137"/>
      <c r="G65" s="137"/>
      <c r="H65" s="137"/>
      <c r="I65" s="137"/>
      <c r="J65" s="137"/>
      <c r="K65" s="137"/>
      <c r="L65" s="138"/>
      <c r="M65" s="142">
        <f>SUM(M$52:M$63)</f>
        <v>0</v>
      </c>
      <c r="N65" s="143"/>
      <c r="O65" s="143"/>
      <c r="P65" s="142">
        <f t="shared" ref="P65" si="23">SUM(P$52:P$63)</f>
        <v>0</v>
      </c>
      <c r="Q65" s="143"/>
      <c r="R65" s="143"/>
      <c r="S65" s="142">
        <f t="shared" ref="S65" si="24">SUM(S$52:S$63)</f>
        <v>0</v>
      </c>
      <c r="T65" s="143"/>
      <c r="U65" s="143"/>
      <c r="V65" s="142">
        <f t="shared" ref="V65" si="25">SUM(V$52:V$63)</f>
        <v>0</v>
      </c>
      <c r="W65" s="143"/>
      <c r="X65" s="143"/>
      <c r="Y65" s="142">
        <f t="shared" ref="Y65" si="26">SUM(Y$52:Y$63)</f>
        <v>0</v>
      </c>
      <c r="Z65" s="143"/>
      <c r="AA65" s="143"/>
      <c r="AB65" s="142">
        <f t="shared" ref="AB65" si="27">SUM(AB$52:AB$63)</f>
        <v>0</v>
      </c>
      <c r="AC65" s="143"/>
      <c r="AD65" s="143"/>
      <c r="AE65" s="142">
        <f t="shared" ref="AE65" si="28">SUM(AE$52:AE$63)</f>
        <v>0</v>
      </c>
      <c r="AF65" s="143"/>
      <c r="AG65" s="143"/>
      <c r="AH65" s="142">
        <f t="shared" ref="AH65" si="29">SUM(AH$52:AH$63)</f>
        <v>0</v>
      </c>
      <c r="AI65" s="143"/>
      <c r="AJ65" s="143"/>
      <c r="AK65" s="142">
        <f t="shared" ref="AK65" si="30">SUM(AK$52:AK$63)</f>
        <v>0</v>
      </c>
      <c r="AL65" s="143"/>
      <c r="AM65" s="143"/>
      <c r="AN65" s="142">
        <f t="shared" ref="AN65" si="31">SUM(AN$52:AN$63)</f>
        <v>0</v>
      </c>
      <c r="AO65" s="143"/>
      <c r="AP65" s="143"/>
      <c r="AQ65" s="142">
        <f t="shared" ref="AQ65" si="32">SUM(AQ$52:AQ$63)</f>
        <v>0</v>
      </c>
      <c r="AR65" s="143"/>
      <c r="AS65" s="144"/>
      <c r="AT65" s="21"/>
    </row>
    <row r="66" spans="1:46"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sheetData>
  <sheetProtection algorithmName="SHA-512" hashValue="o1H8GY9x7KUGQTc47iMWsgMUYuEER+ghzC3PY5aeJP1hp6Mcy8UnEKJI/+YfoWWH0VIUEsJvGNp2OxE8DElApw==" saltValue="7f1HZXAtJYgWIZtztn/ZHg==" spinCount="100000" sheet="1" objects="1" scenarios="1"/>
  <mergeCells count="214">
    <mergeCell ref="B2:AS3"/>
    <mergeCell ref="B4:AS4"/>
    <mergeCell ref="B5:AS5"/>
    <mergeCell ref="AH8:AK8"/>
    <mergeCell ref="AL8:AO8"/>
    <mergeCell ref="AP8:AS8"/>
    <mergeCell ref="AH7:AK7"/>
    <mergeCell ref="AL7:AO7"/>
    <mergeCell ref="AP7:AS7"/>
    <mergeCell ref="AH11:AK11"/>
    <mergeCell ref="AL11:AO11"/>
    <mergeCell ref="AP11:AS11"/>
    <mergeCell ref="AH12:AK12"/>
    <mergeCell ref="AL12:AO12"/>
    <mergeCell ref="AP12:AS12"/>
    <mergeCell ref="AH9:AK9"/>
    <mergeCell ref="AL9:AO9"/>
    <mergeCell ref="AP9:AS9"/>
    <mergeCell ref="AH10:AK10"/>
    <mergeCell ref="AL10:AO10"/>
    <mergeCell ref="AP10:AS10"/>
    <mergeCell ref="AH15:AK15"/>
    <mergeCell ref="AL15:AO15"/>
    <mergeCell ref="AP15:AS15"/>
    <mergeCell ref="AH16:AK16"/>
    <mergeCell ref="AL16:AO16"/>
    <mergeCell ref="AP16:AS16"/>
    <mergeCell ref="AH13:AK13"/>
    <mergeCell ref="AL13:AO13"/>
    <mergeCell ref="AP13:AS13"/>
    <mergeCell ref="AH14:AK14"/>
    <mergeCell ref="AL14:AO14"/>
    <mergeCell ref="AP14:AS14"/>
    <mergeCell ref="AH19:AK19"/>
    <mergeCell ref="AL19:AO19"/>
    <mergeCell ref="AP19:AS19"/>
    <mergeCell ref="AH20:AK20"/>
    <mergeCell ref="AL20:AO20"/>
    <mergeCell ref="AP20:AS20"/>
    <mergeCell ref="AH17:AK17"/>
    <mergeCell ref="AL17:AO17"/>
    <mergeCell ref="AP17:AS17"/>
    <mergeCell ref="AH18:AK18"/>
    <mergeCell ref="AL18:AO18"/>
    <mergeCell ref="AP18:AS18"/>
    <mergeCell ref="B49:AS49"/>
    <mergeCell ref="B51:L51"/>
    <mergeCell ref="M51:O51"/>
    <mergeCell ref="P51:R51"/>
    <mergeCell ref="S51:U51"/>
    <mergeCell ref="V51:X51"/>
    <mergeCell ref="Y51:AA51"/>
    <mergeCell ref="AB51:AD51"/>
    <mergeCell ref="AE51:AG51"/>
    <mergeCell ref="AH51:AJ51"/>
    <mergeCell ref="AK51:AM51"/>
    <mergeCell ref="AN51:AP51"/>
    <mergeCell ref="AQ51:AS51"/>
    <mergeCell ref="V52:X52"/>
    <mergeCell ref="Y52:AA52"/>
    <mergeCell ref="AB52:AD52"/>
    <mergeCell ref="M52:O52"/>
    <mergeCell ref="P52:R52"/>
    <mergeCell ref="M54:O54"/>
    <mergeCell ref="P54:R54"/>
    <mergeCell ref="V53:X53"/>
    <mergeCell ref="Y53:AA53"/>
    <mergeCell ref="B55:L55"/>
    <mergeCell ref="B56:L56"/>
    <mergeCell ref="B57:L57"/>
    <mergeCell ref="B58:L58"/>
    <mergeCell ref="M53:O53"/>
    <mergeCell ref="P53:R53"/>
    <mergeCell ref="S53:U53"/>
    <mergeCell ref="B52:L52"/>
    <mergeCell ref="B53:L53"/>
    <mergeCell ref="B54:L54"/>
    <mergeCell ref="S52:U52"/>
    <mergeCell ref="B61:L61"/>
    <mergeCell ref="B62:L62"/>
    <mergeCell ref="B63:L63"/>
    <mergeCell ref="B65:L65"/>
    <mergeCell ref="B59:L59"/>
    <mergeCell ref="B60:L60"/>
    <mergeCell ref="AB53:AD53"/>
    <mergeCell ref="AE53:AG53"/>
    <mergeCell ref="AH53:AJ53"/>
    <mergeCell ref="M55:O55"/>
    <mergeCell ref="P55:R55"/>
    <mergeCell ref="S55:U55"/>
    <mergeCell ref="V55:X55"/>
    <mergeCell ref="Y55:AA55"/>
    <mergeCell ref="AB55:AD55"/>
    <mergeCell ref="AE55:AG55"/>
    <mergeCell ref="S54:U54"/>
    <mergeCell ref="V54:X54"/>
    <mergeCell ref="Y54:AA54"/>
    <mergeCell ref="AB54:AD54"/>
    <mergeCell ref="M57:O57"/>
    <mergeCell ref="P57:R57"/>
    <mergeCell ref="S57:U57"/>
    <mergeCell ref="V57:X57"/>
    <mergeCell ref="AK53:AM53"/>
    <mergeCell ref="AN53:AP53"/>
    <mergeCell ref="AQ53:AS53"/>
    <mergeCell ref="AE52:AG52"/>
    <mergeCell ref="AH52:AJ52"/>
    <mergeCell ref="AK52:AM52"/>
    <mergeCell ref="AN52:AP52"/>
    <mergeCell ref="AQ52:AS52"/>
    <mergeCell ref="AK54:AM54"/>
    <mergeCell ref="AN54:AP54"/>
    <mergeCell ref="AQ54:AS54"/>
    <mergeCell ref="AE54:AG54"/>
    <mergeCell ref="AH54:AJ54"/>
    <mergeCell ref="Y57:AA57"/>
    <mergeCell ref="AH55:AJ55"/>
    <mergeCell ref="AK55:AM55"/>
    <mergeCell ref="AN55:AP55"/>
    <mergeCell ref="AQ55:AS55"/>
    <mergeCell ref="M56:O56"/>
    <mergeCell ref="P56:R56"/>
    <mergeCell ref="S56:U56"/>
    <mergeCell ref="V56:X56"/>
    <mergeCell ref="Y56:AA56"/>
    <mergeCell ref="AB56:AD56"/>
    <mergeCell ref="AB57:AD57"/>
    <mergeCell ref="AE57:AG57"/>
    <mergeCell ref="AH57:AJ57"/>
    <mergeCell ref="AK57:AM57"/>
    <mergeCell ref="AN57:AP57"/>
    <mergeCell ref="AQ57:AS57"/>
    <mergeCell ref="AE56:AG56"/>
    <mergeCell ref="AH56:AJ56"/>
    <mergeCell ref="AK56:AM56"/>
    <mergeCell ref="AN56:AP56"/>
    <mergeCell ref="AQ56:AS56"/>
    <mergeCell ref="AK58:AM58"/>
    <mergeCell ref="AN58:AP58"/>
    <mergeCell ref="AQ58:AS58"/>
    <mergeCell ref="M59:O59"/>
    <mergeCell ref="P59:R59"/>
    <mergeCell ref="S59:U59"/>
    <mergeCell ref="V59:X59"/>
    <mergeCell ref="Y59:AA59"/>
    <mergeCell ref="AB59:AD59"/>
    <mergeCell ref="AE59:AG59"/>
    <mergeCell ref="S58:U58"/>
    <mergeCell ref="V58:X58"/>
    <mergeCell ref="Y58:AA58"/>
    <mergeCell ref="AB58:AD58"/>
    <mergeCell ref="AE58:AG58"/>
    <mergeCell ref="AH58:AJ58"/>
    <mergeCell ref="M58:O58"/>
    <mergeCell ref="P58:R58"/>
    <mergeCell ref="M61:O61"/>
    <mergeCell ref="P61:R61"/>
    <mergeCell ref="S61:U61"/>
    <mergeCell ref="V61:X61"/>
    <mergeCell ref="Y61:AA61"/>
    <mergeCell ref="AH59:AJ59"/>
    <mergeCell ref="AK59:AM59"/>
    <mergeCell ref="AN59:AP59"/>
    <mergeCell ref="AQ59:AS59"/>
    <mergeCell ref="M60:O60"/>
    <mergeCell ref="P60:R60"/>
    <mergeCell ref="S60:U60"/>
    <mergeCell ref="V60:X60"/>
    <mergeCell ref="Y60:AA60"/>
    <mergeCell ref="AB60:AD60"/>
    <mergeCell ref="AB61:AD61"/>
    <mergeCell ref="AE61:AG61"/>
    <mergeCell ref="AH61:AJ61"/>
    <mergeCell ref="AK61:AM61"/>
    <mergeCell ref="AN61:AP61"/>
    <mergeCell ref="AQ61:AS61"/>
    <mergeCell ref="AE60:AG60"/>
    <mergeCell ref="AH60:AJ60"/>
    <mergeCell ref="AK60:AM60"/>
    <mergeCell ref="AN60:AP60"/>
    <mergeCell ref="AQ60:AS60"/>
    <mergeCell ref="M63:O63"/>
    <mergeCell ref="P63:R63"/>
    <mergeCell ref="S63:U63"/>
    <mergeCell ref="V63:X63"/>
    <mergeCell ref="Y63:AA63"/>
    <mergeCell ref="M62:O62"/>
    <mergeCell ref="P62:R62"/>
    <mergeCell ref="S62:U62"/>
    <mergeCell ref="V62:X62"/>
    <mergeCell ref="Y62:AA62"/>
    <mergeCell ref="AB63:AD63"/>
    <mergeCell ref="AE63:AG63"/>
    <mergeCell ref="AH63:AJ63"/>
    <mergeCell ref="AK63:AM63"/>
    <mergeCell ref="AN63:AP63"/>
    <mergeCell ref="AQ63:AS63"/>
    <mergeCell ref="AE62:AG62"/>
    <mergeCell ref="AH62:AJ62"/>
    <mergeCell ref="AK62:AM62"/>
    <mergeCell ref="AN62:AP62"/>
    <mergeCell ref="AQ62:AS62"/>
    <mergeCell ref="AB62:AD62"/>
    <mergeCell ref="AE65:AG65"/>
    <mergeCell ref="AH65:AJ65"/>
    <mergeCell ref="AK65:AM65"/>
    <mergeCell ref="AN65:AP65"/>
    <mergeCell ref="AQ65:AS65"/>
    <mergeCell ref="M65:O65"/>
    <mergeCell ref="P65:R65"/>
    <mergeCell ref="S65:U65"/>
    <mergeCell ref="V65:X65"/>
    <mergeCell ref="Y65:AA65"/>
    <mergeCell ref="AB65:AD65"/>
  </mergeCells>
  <conditionalFormatting sqref="M52:AS63">
    <cfRule type="colorScale" priority="3">
      <colorScale>
        <cfvo type="min"/>
        <cfvo type="percentile" val="50"/>
        <cfvo type="max"/>
        <color rgb="FFF8696B"/>
        <color rgb="FFFFEB84"/>
        <color rgb="FF63BE7B"/>
      </colorScale>
    </cfRule>
  </conditionalFormatting>
  <conditionalFormatting sqref="AL9:AO20">
    <cfRule type="colorScale" priority="2">
      <colorScale>
        <cfvo type="min"/>
        <cfvo type="percentile" val="50"/>
        <cfvo type="max"/>
        <color rgb="FFF8696B"/>
        <color rgb="FFFFEB84"/>
        <color rgb="FF63BE7B"/>
      </colorScale>
    </cfRule>
  </conditionalFormatting>
  <conditionalFormatting sqref="M65:AS65">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F05B10-9529-4CDB-8DA3-83F1A358C102}">
  <ds:schemaRefs>
    <ds:schemaRef ds:uri="http://purl.org/dc/dcmitype/"/>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http://schemas.microsoft.com/office/2006/documentManagement/types"/>
    <ds:schemaRef ds:uri="5c22b865-9d05-42be-b306-86f259ab344c"/>
    <ds:schemaRef ds:uri="http://www.w3.org/XML/1998/namespace"/>
  </ds:schemaRefs>
</ds:datastoreItem>
</file>

<file path=customXml/itemProps2.xml><?xml version="1.0" encoding="utf-8"?>
<ds:datastoreItem xmlns:ds="http://schemas.openxmlformats.org/officeDocument/2006/customXml" ds:itemID="{11D55A45-675F-4E8D-9B78-D75ECF666DD4}">
  <ds:schemaRefs>
    <ds:schemaRef ds:uri="http://schemas.microsoft.com/sharepoint/v3/contenttype/forms"/>
  </ds:schemaRefs>
</ds:datastoreItem>
</file>

<file path=customXml/itemProps3.xml><?xml version="1.0" encoding="utf-8"?>
<ds:datastoreItem xmlns:ds="http://schemas.openxmlformats.org/officeDocument/2006/customXml" ds:itemID="{25162EF0-E4BF-4394-89BF-2A6B85C6DA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Mileage Log</vt:lpstr>
      <vt:lpstr>Report</vt:lpstr>
      <vt:lpstr>'Intro &amp; Setup'!Print_Area</vt:lpstr>
      <vt:lpstr>'Mileage Log'!Print_Area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2019-07-12T13:58:48Z</dcterms:created>
  <dcterms:modified xsi:type="dcterms:W3CDTF">2022-07-18T09:22:32Z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MediaServiceImageTags">
    <vt:lpwstr/>
  </property>
</Properties>
</file>