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New Free Downloads (New Colours)/"/>
    </mc:Choice>
  </mc:AlternateContent>
  <xr:revisionPtr revIDLastSave="36" documentId="13_ncr:1_{965E133D-1E7D-44B6-A878-2149AA2558D0}" xr6:coauthVersionLast="47" xr6:coauthVersionMax="47" xr10:uidLastSave="{FA53147C-B256-47CE-9278-64CABC35EDB4}"/>
  <workbookProtection workbookAlgorithmName="SHA-512" workbookHashValue="ezpEiex0YtImf3r8f79dsY0xckL5BjlhQOqCjFNIiIE5cPpIpkVj0j0pPXXCkLLDr1JaLx4dsO0wVoOuHEM+dQ==" workbookSaltValue="+ZEkCCJxMs0epUEhnxx1xA==" workbookSpinCount="100000" lockStructure="1"/>
  <bookViews>
    <workbookView xWindow="-120" yWindow="-120" windowWidth="29040" windowHeight="15840" xr2:uid="{D8620D02-87D3-4709-A9F4-8EB4EF99633D}"/>
  </bookViews>
  <sheets>
    <sheet name="Intro &amp; Setup" sheetId="1" r:id="rId1"/>
    <sheet name="Tasks" sheetId="2" r:id="rId2"/>
    <sheet name="Report" sheetId="3" r:id="rId3"/>
    <sheet name="Archived Tasks" sheetId="4" r:id="rId4"/>
  </sheets>
  <definedNames>
    <definedName name="_xlnm._FilterDatabase" localSheetId="3" hidden="1">'Archived Tasks'!$B$11:$G$5011</definedName>
    <definedName name="_xlnm._FilterDatabase" localSheetId="1" hidden="1">Tasks!$D$11:$I$511</definedName>
    <definedName name="_xlnm.Print_Area" localSheetId="3">'Archived Tasks'!$A$1:$H$5012</definedName>
    <definedName name="_xlnm.Print_Area" localSheetId="0">'Intro &amp; Setup'!$A$1:$AT$50</definedName>
    <definedName name="_xlnm.Print_Area" localSheetId="2">Report!$A$1:$AT$99</definedName>
    <definedName name="_xlnm.Print_Area" localSheetId="1">Tasks!$A$1:$J$512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511" i="2" l="1"/>
  <c r="AG510" i="2"/>
  <c r="AG509" i="2"/>
  <c r="AG508" i="2"/>
  <c r="AG507" i="2"/>
  <c r="AG506" i="2"/>
  <c r="AG505" i="2"/>
  <c r="AG504" i="2"/>
  <c r="AG503" i="2"/>
  <c r="AG502" i="2"/>
  <c r="AG501" i="2"/>
  <c r="AG500" i="2"/>
  <c r="AG499" i="2"/>
  <c r="AG498" i="2"/>
  <c r="AG497" i="2"/>
  <c r="AG496" i="2"/>
  <c r="AG495" i="2"/>
  <c r="AG494" i="2"/>
  <c r="AG493" i="2"/>
  <c r="AG492" i="2"/>
  <c r="AG491" i="2"/>
  <c r="AG490" i="2"/>
  <c r="AG489" i="2"/>
  <c r="AG488" i="2"/>
  <c r="AG487" i="2"/>
  <c r="AG486" i="2"/>
  <c r="AG485" i="2"/>
  <c r="AG484" i="2"/>
  <c r="AG483" i="2"/>
  <c r="AG482" i="2"/>
  <c r="AG481" i="2"/>
  <c r="AG480" i="2"/>
  <c r="AG479" i="2"/>
  <c r="AG478" i="2"/>
  <c r="AG477" i="2"/>
  <c r="AG476" i="2"/>
  <c r="AG475" i="2"/>
  <c r="AG474" i="2"/>
  <c r="AG473" i="2"/>
  <c r="AG472" i="2"/>
  <c r="AG471" i="2"/>
  <c r="AG470" i="2"/>
  <c r="AG469" i="2"/>
  <c r="AG468" i="2"/>
  <c r="AG467" i="2"/>
  <c r="AG466" i="2"/>
  <c r="AG465" i="2"/>
  <c r="AG464" i="2"/>
  <c r="AG463" i="2"/>
  <c r="AG462" i="2"/>
  <c r="AG461" i="2"/>
  <c r="AG460" i="2"/>
  <c r="AG459" i="2"/>
  <c r="AG458" i="2"/>
  <c r="AG457" i="2"/>
  <c r="AG456" i="2"/>
  <c r="AG455" i="2"/>
  <c r="AG454" i="2"/>
  <c r="AG453" i="2"/>
  <c r="AG452" i="2"/>
  <c r="AG451" i="2"/>
  <c r="AG450" i="2"/>
  <c r="AG449" i="2"/>
  <c r="AG448" i="2"/>
  <c r="AG447" i="2"/>
  <c r="AG446" i="2"/>
  <c r="AG445" i="2"/>
  <c r="AG444" i="2"/>
  <c r="AG443" i="2"/>
  <c r="AG442" i="2"/>
  <c r="AG441" i="2"/>
  <c r="AG440" i="2"/>
  <c r="AG439" i="2"/>
  <c r="AG438" i="2"/>
  <c r="AG437" i="2"/>
  <c r="AG436" i="2"/>
  <c r="AG435" i="2"/>
  <c r="AG434" i="2"/>
  <c r="AG433" i="2"/>
  <c r="AG432" i="2"/>
  <c r="AG431" i="2"/>
  <c r="AG430" i="2"/>
  <c r="AG429" i="2"/>
  <c r="AG428" i="2"/>
  <c r="AG427" i="2"/>
  <c r="AG426" i="2"/>
  <c r="AG425" i="2"/>
  <c r="AG424" i="2"/>
  <c r="AG423" i="2"/>
  <c r="AG422" i="2"/>
  <c r="AG421" i="2"/>
  <c r="AG420" i="2"/>
  <c r="AG419" i="2"/>
  <c r="AG418" i="2"/>
  <c r="AG417" i="2"/>
  <c r="AG416" i="2"/>
  <c r="AG415" i="2"/>
  <c r="AG414" i="2"/>
  <c r="AG413" i="2"/>
  <c r="AG412" i="2"/>
  <c r="AG411" i="2"/>
  <c r="AG410" i="2"/>
  <c r="AG409" i="2"/>
  <c r="AG408" i="2"/>
  <c r="AG407" i="2"/>
  <c r="AG406" i="2"/>
  <c r="AG405" i="2"/>
  <c r="AG404" i="2"/>
  <c r="AG403" i="2"/>
  <c r="AG402" i="2"/>
  <c r="AG401" i="2"/>
  <c r="AG400" i="2"/>
  <c r="AG399" i="2"/>
  <c r="AG398" i="2"/>
  <c r="AG397" i="2"/>
  <c r="AG396" i="2"/>
  <c r="AG395" i="2"/>
  <c r="AG394" i="2"/>
  <c r="AG393" i="2"/>
  <c r="AG392" i="2"/>
  <c r="AG391" i="2"/>
  <c r="AG390" i="2"/>
  <c r="AG389" i="2"/>
  <c r="AG388" i="2"/>
  <c r="AG387" i="2"/>
  <c r="AG386" i="2"/>
  <c r="AG385" i="2"/>
  <c r="AG384" i="2"/>
  <c r="AG383" i="2"/>
  <c r="AG382" i="2"/>
  <c r="AG381" i="2"/>
  <c r="AG380" i="2"/>
  <c r="AG379" i="2"/>
  <c r="AG378" i="2"/>
  <c r="AG377" i="2"/>
  <c r="AG376" i="2"/>
  <c r="AG375" i="2"/>
  <c r="AG374" i="2"/>
  <c r="AG373" i="2"/>
  <c r="AG372" i="2"/>
  <c r="AG371" i="2"/>
  <c r="AG370" i="2"/>
  <c r="AG369" i="2"/>
  <c r="AG368" i="2"/>
  <c r="AG367" i="2"/>
  <c r="AG366" i="2"/>
  <c r="AG365" i="2"/>
  <c r="AG364" i="2"/>
  <c r="AG363" i="2"/>
  <c r="AG362" i="2"/>
  <c r="AG361" i="2"/>
  <c r="AG360" i="2"/>
  <c r="AG359" i="2"/>
  <c r="AG358" i="2"/>
  <c r="AG357" i="2"/>
  <c r="AG356" i="2"/>
  <c r="AG355" i="2"/>
  <c r="AG354" i="2"/>
  <c r="AG353" i="2"/>
  <c r="AG352" i="2"/>
  <c r="AG351" i="2"/>
  <c r="AG350" i="2"/>
  <c r="AG349" i="2"/>
  <c r="AG348" i="2"/>
  <c r="AG347" i="2"/>
  <c r="AG346" i="2"/>
  <c r="AG345" i="2"/>
  <c r="AG344" i="2"/>
  <c r="AG343" i="2"/>
  <c r="AG342" i="2"/>
  <c r="AG341" i="2"/>
  <c r="AG340" i="2"/>
  <c r="AG339" i="2"/>
  <c r="AG338" i="2"/>
  <c r="AG337" i="2"/>
  <c r="AG336" i="2"/>
  <c r="AG335" i="2"/>
  <c r="AG334" i="2"/>
  <c r="AG333" i="2"/>
  <c r="AG332" i="2"/>
  <c r="AG331" i="2"/>
  <c r="AG330" i="2"/>
  <c r="AG329" i="2"/>
  <c r="AG328" i="2"/>
  <c r="AG327" i="2"/>
  <c r="AG326" i="2"/>
  <c r="AG325" i="2"/>
  <c r="AG324" i="2"/>
  <c r="AG323" i="2"/>
  <c r="AG322" i="2"/>
  <c r="AG321" i="2"/>
  <c r="AG320" i="2"/>
  <c r="AG319" i="2"/>
  <c r="AG318" i="2"/>
  <c r="AG317" i="2"/>
  <c r="AG316" i="2"/>
  <c r="AG315" i="2"/>
  <c r="AG314" i="2"/>
  <c r="AG313" i="2"/>
  <c r="AG312" i="2"/>
  <c r="AG311" i="2"/>
  <c r="AG310" i="2"/>
  <c r="AG309" i="2"/>
  <c r="AG308" i="2"/>
  <c r="AG307" i="2"/>
  <c r="AG306" i="2"/>
  <c r="AG305" i="2"/>
  <c r="AG304" i="2"/>
  <c r="AG303" i="2"/>
  <c r="AG302" i="2"/>
  <c r="AG301" i="2"/>
  <c r="AG300" i="2"/>
  <c r="AG299" i="2"/>
  <c r="AG298" i="2"/>
  <c r="AG297" i="2"/>
  <c r="AG296" i="2"/>
  <c r="AG295" i="2"/>
  <c r="AG294" i="2"/>
  <c r="AG293" i="2"/>
  <c r="AG292" i="2"/>
  <c r="AG291" i="2"/>
  <c r="AG290" i="2"/>
  <c r="AG289" i="2"/>
  <c r="AG288" i="2"/>
  <c r="AG287" i="2"/>
  <c r="AG286" i="2"/>
  <c r="AG285" i="2"/>
  <c r="AG284" i="2"/>
  <c r="AG283" i="2"/>
  <c r="AG282" i="2"/>
  <c r="AG281" i="2"/>
  <c r="AG280" i="2"/>
  <c r="AG279" i="2"/>
  <c r="AG278" i="2"/>
  <c r="AG277" i="2"/>
  <c r="AG276" i="2"/>
  <c r="AG275" i="2"/>
  <c r="AG274" i="2"/>
  <c r="AG273" i="2"/>
  <c r="AG272" i="2"/>
  <c r="AG271" i="2"/>
  <c r="AG270" i="2"/>
  <c r="AG269" i="2"/>
  <c r="AG268" i="2"/>
  <c r="AG267" i="2"/>
  <c r="AG266" i="2"/>
  <c r="AG265" i="2"/>
  <c r="AG264" i="2"/>
  <c r="AG263" i="2"/>
  <c r="AG262" i="2"/>
  <c r="AG261" i="2"/>
  <c r="AG260" i="2"/>
  <c r="AG259" i="2"/>
  <c r="AG258" i="2"/>
  <c r="AG257" i="2"/>
  <c r="AG256" i="2"/>
  <c r="AG255" i="2"/>
  <c r="AG254" i="2"/>
  <c r="AG253" i="2"/>
  <c r="AG252" i="2"/>
  <c r="AG251" i="2"/>
  <c r="AG250" i="2"/>
  <c r="AG249" i="2"/>
  <c r="AG248" i="2"/>
  <c r="AG247" i="2"/>
  <c r="AG246" i="2"/>
  <c r="AG245" i="2"/>
  <c r="AG244" i="2"/>
  <c r="AG243" i="2"/>
  <c r="AG242" i="2"/>
  <c r="AG241" i="2"/>
  <c r="AG240" i="2"/>
  <c r="AG239" i="2"/>
  <c r="AG238" i="2"/>
  <c r="AG237" i="2"/>
  <c r="AG236" i="2"/>
  <c r="AG235" i="2"/>
  <c r="AG234" i="2"/>
  <c r="AG233" i="2"/>
  <c r="AG232" i="2"/>
  <c r="AG231" i="2"/>
  <c r="AG230" i="2"/>
  <c r="AG229" i="2"/>
  <c r="AG228" i="2"/>
  <c r="AG227" i="2"/>
  <c r="AG226" i="2"/>
  <c r="AG225" i="2"/>
  <c r="AG224" i="2"/>
  <c r="AG223" i="2"/>
  <c r="AG222" i="2"/>
  <c r="AG221" i="2"/>
  <c r="AG220" i="2"/>
  <c r="AG219" i="2"/>
  <c r="AG218" i="2"/>
  <c r="AG217" i="2"/>
  <c r="AG216" i="2"/>
  <c r="AG215" i="2"/>
  <c r="AG214" i="2"/>
  <c r="AG213" i="2"/>
  <c r="AG212" i="2"/>
  <c r="AG211" i="2"/>
  <c r="AG210" i="2"/>
  <c r="AG209" i="2"/>
  <c r="AG208" i="2"/>
  <c r="AG207" i="2"/>
  <c r="AG206" i="2"/>
  <c r="AG205" i="2"/>
  <c r="AG204" i="2"/>
  <c r="AG203" i="2"/>
  <c r="AG202" i="2"/>
  <c r="AG201" i="2"/>
  <c r="AG200" i="2"/>
  <c r="AG199" i="2"/>
  <c r="AG198" i="2"/>
  <c r="AG197" i="2"/>
  <c r="AG196" i="2"/>
  <c r="AG195" i="2"/>
  <c r="AG194" i="2"/>
  <c r="AG193" i="2"/>
  <c r="AG192" i="2"/>
  <c r="AG191" i="2"/>
  <c r="AG190" i="2"/>
  <c r="AG189" i="2"/>
  <c r="AG188" i="2"/>
  <c r="AG187" i="2"/>
  <c r="AG186" i="2"/>
  <c r="AG185" i="2"/>
  <c r="AG184" i="2"/>
  <c r="AG183" i="2"/>
  <c r="AG182" i="2"/>
  <c r="AG181" i="2"/>
  <c r="AG180" i="2"/>
  <c r="AG179" i="2"/>
  <c r="AG178" i="2"/>
  <c r="AG177" i="2"/>
  <c r="AG176" i="2"/>
  <c r="AG175" i="2"/>
  <c r="AG174" i="2"/>
  <c r="AG173" i="2"/>
  <c r="AG172" i="2"/>
  <c r="AG171" i="2"/>
  <c r="AG170" i="2"/>
  <c r="AG169" i="2"/>
  <c r="AG168" i="2"/>
  <c r="AG167" i="2"/>
  <c r="AG166" i="2"/>
  <c r="AG165" i="2"/>
  <c r="AG164" i="2"/>
  <c r="AG163" i="2"/>
  <c r="AG162" i="2"/>
  <c r="AG161" i="2"/>
  <c r="AG160" i="2"/>
  <c r="AG159" i="2"/>
  <c r="AG158" i="2"/>
  <c r="AG157" i="2"/>
  <c r="AG156" i="2"/>
  <c r="AG155" i="2"/>
  <c r="AG154" i="2"/>
  <c r="AG153" i="2"/>
  <c r="AG152" i="2"/>
  <c r="AG151" i="2"/>
  <c r="AG150" i="2"/>
  <c r="AG149" i="2"/>
  <c r="AG148" i="2"/>
  <c r="AG147" i="2"/>
  <c r="AG146" i="2"/>
  <c r="AG145" i="2"/>
  <c r="AG144" i="2"/>
  <c r="AG143" i="2"/>
  <c r="AG142" i="2"/>
  <c r="AG141" i="2"/>
  <c r="AG140" i="2"/>
  <c r="AG139" i="2"/>
  <c r="AG138" i="2"/>
  <c r="AG137" i="2"/>
  <c r="AG136" i="2"/>
  <c r="AG135" i="2"/>
  <c r="AG134" i="2"/>
  <c r="AG133" i="2"/>
  <c r="AG132" i="2"/>
  <c r="AG131" i="2"/>
  <c r="AG130" i="2"/>
  <c r="AG129" i="2"/>
  <c r="AG128" i="2"/>
  <c r="AG127" i="2"/>
  <c r="AG126" i="2"/>
  <c r="AG125" i="2"/>
  <c r="AG124" i="2"/>
  <c r="AG123" i="2"/>
  <c r="AG122" i="2"/>
  <c r="AG121" i="2"/>
  <c r="AG120" i="2"/>
  <c r="AG119" i="2"/>
  <c r="AG118" i="2"/>
  <c r="AG117" i="2"/>
  <c r="AG116" i="2"/>
  <c r="AG115" i="2"/>
  <c r="AG114" i="2"/>
  <c r="AG113" i="2"/>
  <c r="AG112" i="2"/>
  <c r="AG111" i="2"/>
  <c r="AG110" i="2"/>
  <c r="AG109" i="2"/>
  <c r="AG108" i="2"/>
  <c r="AG107" i="2"/>
  <c r="AG106" i="2"/>
  <c r="AG105" i="2"/>
  <c r="AG104" i="2"/>
  <c r="AG103" i="2"/>
  <c r="AG102" i="2"/>
  <c r="AG101" i="2"/>
  <c r="AG100" i="2"/>
  <c r="AG99" i="2"/>
  <c r="AG98" i="2"/>
  <c r="AG97" i="2"/>
  <c r="AG96" i="2"/>
  <c r="AG95" i="2"/>
  <c r="AG94" i="2"/>
  <c r="AG93" i="2"/>
  <c r="AG92" i="2"/>
  <c r="AG91" i="2"/>
  <c r="AG90" i="2"/>
  <c r="AG89" i="2"/>
  <c r="AG88" i="2"/>
  <c r="AG87" i="2"/>
  <c r="AG86" i="2"/>
  <c r="AG85" i="2"/>
  <c r="AG84" i="2"/>
  <c r="AG83" i="2"/>
  <c r="AG82" i="2"/>
  <c r="AG81" i="2"/>
  <c r="AG80" i="2"/>
  <c r="AG79" i="2"/>
  <c r="AG78" i="2"/>
  <c r="AG7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5" i="2"/>
  <c r="AG24" i="2"/>
  <c r="AG23" i="2"/>
  <c r="AG22" i="2"/>
  <c r="AG15" i="2"/>
  <c r="AG14" i="2"/>
  <c r="AG13" i="2"/>
  <c r="B4" i="4" l="1"/>
  <c r="B4" i="2"/>
  <c r="AA54" i="3" l="1"/>
  <c r="AA50" i="3"/>
  <c r="AA46" i="3"/>
  <c r="AA42" i="3"/>
  <c r="AA38" i="3"/>
  <c r="AD511" i="2"/>
  <c r="AD510" i="2"/>
  <c r="AD509" i="2"/>
  <c r="AD508" i="2"/>
  <c r="AD507" i="2"/>
  <c r="AD506" i="2"/>
  <c r="AD505" i="2"/>
  <c r="AD504" i="2"/>
  <c r="AD503" i="2"/>
  <c r="AD502" i="2"/>
  <c r="AD501" i="2"/>
  <c r="AD500" i="2"/>
  <c r="BN500" i="2" s="1"/>
  <c r="AD499" i="2"/>
  <c r="AD498" i="2"/>
  <c r="AD497" i="2"/>
  <c r="AD496" i="2"/>
  <c r="AD495" i="2"/>
  <c r="AD494" i="2"/>
  <c r="AD493" i="2"/>
  <c r="AD492" i="2"/>
  <c r="AD491" i="2"/>
  <c r="AD490" i="2"/>
  <c r="AD489" i="2"/>
  <c r="AD488" i="2"/>
  <c r="AD487" i="2"/>
  <c r="AD486" i="2"/>
  <c r="AD485" i="2"/>
  <c r="AD484" i="2"/>
  <c r="BN484" i="2" s="1"/>
  <c r="AD483" i="2"/>
  <c r="AD482" i="2"/>
  <c r="AD481" i="2"/>
  <c r="AD480" i="2"/>
  <c r="AD479" i="2"/>
  <c r="AD478" i="2"/>
  <c r="AD477" i="2"/>
  <c r="AD476" i="2"/>
  <c r="AD475" i="2"/>
  <c r="AD474" i="2"/>
  <c r="AD473" i="2"/>
  <c r="AD472" i="2"/>
  <c r="AD471" i="2"/>
  <c r="AD470" i="2"/>
  <c r="AD469" i="2"/>
  <c r="AD468" i="2"/>
  <c r="BN468" i="2" s="1"/>
  <c r="AD467" i="2"/>
  <c r="AD466" i="2"/>
  <c r="AD465" i="2"/>
  <c r="AD464" i="2"/>
  <c r="AD463" i="2"/>
  <c r="AD462" i="2"/>
  <c r="AD461" i="2"/>
  <c r="AD460" i="2"/>
  <c r="AD459" i="2"/>
  <c r="AD458" i="2"/>
  <c r="AD457" i="2"/>
  <c r="AD456" i="2"/>
  <c r="AD455" i="2"/>
  <c r="AD454" i="2"/>
  <c r="AD453" i="2"/>
  <c r="AD452" i="2"/>
  <c r="BN452" i="2" s="1"/>
  <c r="AD451" i="2"/>
  <c r="AD450" i="2"/>
  <c r="AD449" i="2"/>
  <c r="AD448" i="2"/>
  <c r="AD447" i="2"/>
  <c r="AD446" i="2"/>
  <c r="AD445" i="2"/>
  <c r="AD444" i="2"/>
  <c r="AD443" i="2"/>
  <c r="AD442" i="2"/>
  <c r="AD441" i="2"/>
  <c r="AD440" i="2"/>
  <c r="AD439" i="2"/>
  <c r="AD438" i="2"/>
  <c r="AD437" i="2"/>
  <c r="AD436" i="2"/>
  <c r="BN436" i="2" s="1"/>
  <c r="AD435" i="2"/>
  <c r="AD434" i="2"/>
  <c r="AD433" i="2"/>
  <c r="AD432" i="2"/>
  <c r="AD431" i="2"/>
  <c r="AD430" i="2"/>
  <c r="AD429" i="2"/>
  <c r="AD428" i="2"/>
  <c r="AD427" i="2"/>
  <c r="AD426" i="2"/>
  <c r="AD425" i="2"/>
  <c r="AD424" i="2"/>
  <c r="AD423" i="2"/>
  <c r="AD422" i="2"/>
  <c r="AD421" i="2"/>
  <c r="AD420" i="2"/>
  <c r="BN420" i="2" s="1"/>
  <c r="AD419" i="2"/>
  <c r="AD418" i="2"/>
  <c r="AD417" i="2"/>
  <c r="AD416" i="2"/>
  <c r="AD415" i="2"/>
  <c r="AD414" i="2"/>
  <c r="AD413" i="2"/>
  <c r="AD412" i="2"/>
  <c r="AD411" i="2"/>
  <c r="AD410" i="2"/>
  <c r="AD409" i="2"/>
  <c r="AD408" i="2"/>
  <c r="AD407" i="2"/>
  <c r="AD406" i="2"/>
  <c r="AD405" i="2"/>
  <c r="AD404" i="2"/>
  <c r="BN404" i="2" s="1"/>
  <c r="AD403" i="2"/>
  <c r="AD402" i="2"/>
  <c r="AD401" i="2"/>
  <c r="AD400" i="2"/>
  <c r="AD399" i="2"/>
  <c r="AD398" i="2"/>
  <c r="AD397" i="2"/>
  <c r="AD396" i="2"/>
  <c r="AD395" i="2"/>
  <c r="AD394" i="2"/>
  <c r="AD393" i="2"/>
  <c r="AD392" i="2"/>
  <c r="AD391" i="2"/>
  <c r="AD390" i="2"/>
  <c r="AD389" i="2"/>
  <c r="AD388" i="2"/>
  <c r="BN388" i="2" s="1"/>
  <c r="AD387" i="2"/>
  <c r="AD386" i="2"/>
  <c r="AD385" i="2"/>
  <c r="AD384" i="2"/>
  <c r="AD383" i="2"/>
  <c r="AD382" i="2"/>
  <c r="AD381" i="2"/>
  <c r="AD380" i="2"/>
  <c r="AD379" i="2"/>
  <c r="AD378" i="2"/>
  <c r="AD377" i="2"/>
  <c r="AD376" i="2"/>
  <c r="AD375" i="2"/>
  <c r="AD374" i="2"/>
  <c r="AD373" i="2"/>
  <c r="AD372" i="2"/>
  <c r="BN372" i="2" s="1"/>
  <c r="AD371" i="2"/>
  <c r="AD370" i="2"/>
  <c r="AD369" i="2"/>
  <c r="AD368" i="2"/>
  <c r="AD367" i="2"/>
  <c r="AD366" i="2"/>
  <c r="AD365" i="2"/>
  <c r="AD364" i="2"/>
  <c r="AD363" i="2"/>
  <c r="AD362" i="2"/>
  <c r="AD361" i="2"/>
  <c r="AD360" i="2"/>
  <c r="AD359" i="2"/>
  <c r="AD358" i="2"/>
  <c r="AD357" i="2"/>
  <c r="AD356" i="2"/>
  <c r="BN356" i="2" s="1"/>
  <c r="AD355" i="2"/>
  <c r="AD354" i="2"/>
  <c r="AD353" i="2"/>
  <c r="AD352" i="2"/>
  <c r="AD351" i="2"/>
  <c r="AD350" i="2"/>
  <c r="AD349" i="2"/>
  <c r="AD348" i="2"/>
  <c r="AD347" i="2"/>
  <c r="AD346" i="2"/>
  <c r="AD345" i="2"/>
  <c r="AD344" i="2"/>
  <c r="BN344" i="2" s="1"/>
  <c r="AD343" i="2"/>
  <c r="AD342" i="2"/>
  <c r="AD341" i="2"/>
  <c r="AD340" i="2"/>
  <c r="AD339" i="2"/>
  <c r="AD338" i="2"/>
  <c r="AD337" i="2"/>
  <c r="AD336" i="2"/>
  <c r="BN336" i="2" s="1"/>
  <c r="AD335" i="2"/>
  <c r="AD334" i="2"/>
  <c r="AD333" i="2"/>
  <c r="AD332" i="2"/>
  <c r="AD331" i="2"/>
  <c r="AD330" i="2"/>
  <c r="AD329" i="2"/>
  <c r="AD328" i="2"/>
  <c r="BN328" i="2" s="1"/>
  <c r="AD327" i="2"/>
  <c r="AD326" i="2"/>
  <c r="AD325" i="2"/>
  <c r="AD324" i="2"/>
  <c r="AD323" i="2"/>
  <c r="AD322" i="2"/>
  <c r="AD321" i="2"/>
  <c r="AD320" i="2"/>
  <c r="BN320" i="2" s="1"/>
  <c r="AD319" i="2"/>
  <c r="AD318" i="2"/>
  <c r="AD317" i="2"/>
  <c r="AD316" i="2"/>
  <c r="AD315" i="2"/>
  <c r="BN315" i="2" s="1"/>
  <c r="AD314" i="2"/>
  <c r="AD313" i="2"/>
  <c r="AD312" i="2"/>
  <c r="AD311" i="2"/>
  <c r="BN311" i="2" s="1"/>
  <c r="AD310" i="2"/>
  <c r="AD309" i="2"/>
  <c r="AD308" i="2"/>
  <c r="AD307" i="2"/>
  <c r="BN307" i="2" s="1"/>
  <c r="AD306" i="2"/>
  <c r="AD305" i="2"/>
  <c r="AD304" i="2"/>
  <c r="AD303" i="2"/>
  <c r="BN303" i="2" s="1"/>
  <c r="AD302" i="2"/>
  <c r="AD301" i="2"/>
  <c r="AD300" i="2"/>
  <c r="AD299" i="2"/>
  <c r="BN299" i="2" s="1"/>
  <c r="AD298" i="2"/>
  <c r="AD297" i="2"/>
  <c r="AD296" i="2"/>
  <c r="AD295" i="2"/>
  <c r="BN295" i="2" s="1"/>
  <c r="AD294" i="2"/>
  <c r="AD293" i="2"/>
  <c r="AD292" i="2"/>
  <c r="AD291" i="2"/>
  <c r="BN291" i="2" s="1"/>
  <c r="AD290" i="2"/>
  <c r="AD289" i="2"/>
  <c r="AD288" i="2"/>
  <c r="AD287" i="2"/>
  <c r="BN287" i="2" s="1"/>
  <c r="AD286" i="2"/>
  <c r="AD285" i="2"/>
  <c r="AD284" i="2"/>
  <c r="AD283" i="2"/>
  <c r="BN283" i="2" s="1"/>
  <c r="AD282" i="2"/>
  <c r="AD281" i="2"/>
  <c r="AD280" i="2"/>
  <c r="AD279" i="2"/>
  <c r="BN279" i="2" s="1"/>
  <c r="AD278" i="2"/>
  <c r="AD277" i="2"/>
  <c r="AD276" i="2"/>
  <c r="AD275" i="2"/>
  <c r="BN275" i="2" s="1"/>
  <c r="AD274" i="2"/>
  <c r="AD273" i="2"/>
  <c r="AD272" i="2"/>
  <c r="AD271" i="2"/>
  <c r="BN271" i="2" s="1"/>
  <c r="AD270" i="2"/>
  <c r="AD269" i="2"/>
  <c r="AD268" i="2"/>
  <c r="AD267" i="2"/>
  <c r="BN267" i="2" s="1"/>
  <c r="AD266" i="2"/>
  <c r="AD265" i="2"/>
  <c r="AD264" i="2"/>
  <c r="AD263" i="2"/>
  <c r="BN263" i="2" s="1"/>
  <c r="AD262" i="2"/>
  <c r="AD261" i="2"/>
  <c r="AD260" i="2"/>
  <c r="AD259" i="2"/>
  <c r="BN259" i="2" s="1"/>
  <c r="AD258" i="2"/>
  <c r="AD257" i="2"/>
  <c r="AD256" i="2"/>
  <c r="AD255" i="2"/>
  <c r="BN255" i="2" s="1"/>
  <c r="AD254" i="2"/>
  <c r="AD253" i="2"/>
  <c r="AD252" i="2"/>
  <c r="AD251" i="2"/>
  <c r="BN251" i="2" s="1"/>
  <c r="AD250" i="2"/>
  <c r="AD249" i="2"/>
  <c r="AD248" i="2"/>
  <c r="AD247" i="2"/>
  <c r="BN247" i="2" s="1"/>
  <c r="AD246" i="2"/>
  <c r="AD245" i="2"/>
  <c r="AD244" i="2"/>
  <c r="AD243" i="2"/>
  <c r="BN243" i="2" s="1"/>
  <c r="AD242" i="2"/>
  <c r="AD241" i="2"/>
  <c r="AD240" i="2"/>
  <c r="AD239" i="2"/>
  <c r="BN239" i="2" s="1"/>
  <c r="AD238" i="2"/>
  <c r="AD237" i="2"/>
  <c r="AD236" i="2"/>
  <c r="AD235" i="2"/>
  <c r="BN235" i="2" s="1"/>
  <c r="AD234" i="2"/>
  <c r="AD233" i="2"/>
  <c r="AD232" i="2"/>
  <c r="AD231" i="2"/>
  <c r="BN231" i="2" s="1"/>
  <c r="AD230" i="2"/>
  <c r="AD229" i="2"/>
  <c r="AD228" i="2"/>
  <c r="AD227" i="2"/>
  <c r="BN227" i="2" s="1"/>
  <c r="AD226" i="2"/>
  <c r="AD225" i="2"/>
  <c r="AD224" i="2"/>
  <c r="AD223" i="2"/>
  <c r="BN223" i="2" s="1"/>
  <c r="AD222" i="2"/>
  <c r="AD221" i="2"/>
  <c r="AD220" i="2"/>
  <c r="AD219" i="2"/>
  <c r="BN219" i="2" s="1"/>
  <c r="AD218" i="2"/>
  <c r="AD217" i="2"/>
  <c r="AD216" i="2"/>
  <c r="AD215" i="2"/>
  <c r="BN215" i="2" s="1"/>
  <c r="AD214" i="2"/>
  <c r="AD213" i="2"/>
  <c r="AD212" i="2"/>
  <c r="AD211" i="2"/>
  <c r="BN211" i="2" s="1"/>
  <c r="AD210" i="2"/>
  <c r="AD209" i="2"/>
  <c r="AD208" i="2"/>
  <c r="AD207" i="2"/>
  <c r="BN207" i="2" s="1"/>
  <c r="AD206" i="2"/>
  <c r="AD205" i="2"/>
  <c r="AD204" i="2"/>
  <c r="AD203" i="2"/>
  <c r="BN203" i="2" s="1"/>
  <c r="AD202" i="2"/>
  <c r="AD201" i="2"/>
  <c r="AD200" i="2"/>
  <c r="AD199" i="2"/>
  <c r="BN199" i="2" s="1"/>
  <c r="AD198" i="2"/>
  <c r="AD197" i="2"/>
  <c r="AD196" i="2"/>
  <c r="AD195" i="2"/>
  <c r="BN195" i="2" s="1"/>
  <c r="AD194" i="2"/>
  <c r="AD193" i="2"/>
  <c r="AD192" i="2"/>
  <c r="AD191" i="2"/>
  <c r="BN191" i="2" s="1"/>
  <c r="AD190" i="2"/>
  <c r="AD189" i="2"/>
  <c r="AD188" i="2"/>
  <c r="BN188" i="2" s="1"/>
  <c r="AD187" i="2"/>
  <c r="BN187" i="2" s="1"/>
  <c r="AD186" i="2"/>
  <c r="AD185" i="2"/>
  <c r="AD184" i="2"/>
  <c r="BN184" i="2" s="1"/>
  <c r="AD183" i="2"/>
  <c r="BN183" i="2" s="1"/>
  <c r="AD182" i="2"/>
  <c r="AD181" i="2"/>
  <c r="AD180" i="2"/>
  <c r="BN180" i="2" s="1"/>
  <c r="AD179" i="2"/>
  <c r="BN179" i="2" s="1"/>
  <c r="AD178" i="2"/>
  <c r="AD177" i="2"/>
  <c r="AD176" i="2"/>
  <c r="BN176" i="2" s="1"/>
  <c r="AD175" i="2"/>
  <c r="BN175" i="2" s="1"/>
  <c r="AD174" i="2"/>
  <c r="AD173" i="2"/>
  <c r="AD172" i="2"/>
  <c r="BN172" i="2" s="1"/>
  <c r="AD171" i="2"/>
  <c r="BN171" i="2" s="1"/>
  <c r="AD170" i="2"/>
  <c r="AD169" i="2"/>
  <c r="AD168" i="2"/>
  <c r="BN168" i="2" s="1"/>
  <c r="AD167" i="2"/>
  <c r="BN167" i="2" s="1"/>
  <c r="AD166" i="2"/>
  <c r="AD165" i="2"/>
  <c r="AD164" i="2"/>
  <c r="BN164" i="2" s="1"/>
  <c r="AD163" i="2"/>
  <c r="BN163" i="2" s="1"/>
  <c r="AD162" i="2"/>
  <c r="AD161" i="2"/>
  <c r="AD160" i="2"/>
  <c r="BN160" i="2" s="1"/>
  <c r="AD159" i="2"/>
  <c r="BN159" i="2" s="1"/>
  <c r="AD158" i="2"/>
  <c r="AD157" i="2"/>
  <c r="BL157" i="2" s="1"/>
  <c r="AD156" i="2"/>
  <c r="BN156" i="2" s="1"/>
  <c r="AD155" i="2"/>
  <c r="BN155" i="2" s="1"/>
  <c r="AD154" i="2"/>
  <c r="AD153" i="2"/>
  <c r="AD152" i="2"/>
  <c r="BN152" i="2" s="1"/>
  <c r="AD151" i="2"/>
  <c r="BN151" i="2" s="1"/>
  <c r="AD150" i="2"/>
  <c r="AD149" i="2"/>
  <c r="AD148" i="2"/>
  <c r="BN148" i="2" s="1"/>
  <c r="AD147" i="2"/>
  <c r="BN147" i="2" s="1"/>
  <c r="AD146" i="2"/>
  <c r="AD145" i="2"/>
  <c r="AD144" i="2"/>
  <c r="BN144" i="2" s="1"/>
  <c r="AD143" i="2"/>
  <c r="BN143" i="2" s="1"/>
  <c r="AD142" i="2"/>
  <c r="AD141" i="2"/>
  <c r="BL141" i="2" s="1"/>
  <c r="AD140" i="2"/>
  <c r="BN140" i="2" s="1"/>
  <c r="AD139" i="2"/>
  <c r="BN139" i="2" s="1"/>
  <c r="AD138" i="2"/>
  <c r="AD137" i="2"/>
  <c r="AD136" i="2"/>
  <c r="BN136" i="2" s="1"/>
  <c r="AD135" i="2"/>
  <c r="BN135" i="2" s="1"/>
  <c r="AD134" i="2"/>
  <c r="AD133" i="2"/>
  <c r="AD132" i="2"/>
  <c r="BN132" i="2" s="1"/>
  <c r="AD131" i="2"/>
  <c r="BN131" i="2" s="1"/>
  <c r="AD130" i="2"/>
  <c r="AD129" i="2"/>
  <c r="AD128" i="2"/>
  <c r="BN128" i="2" s="1"/>
  <c r="AD127" i="2"/>
  <c r="BN127" i="2" s="1"/>
  <c r="AD126" i="2"/>
  <c r="AD125" i="2"/>
  <c r="BL125" i="2" s="1"/>
  <c r="AD124" i="2"/>
  <c r="BN124" i="2" s="1"/>
  <c r="AD123" i="2"/>
  <c r="BN123" i="2" s="1"/>
  <c r="AD122" i="2"/>
  <c r="AD121" i="2"/>
  <c r="AD120" i="2"/>
  <c r="BN120" i="2" s="1"/>
  <c r="AD119" i="2"/>
  <c r="BN119" i="2" s="1"/>
  <c r="AD118" i="2"/>
  <c r="AD117" i="2"/>
  <c r="AD116" i="2"/>
  <c r="BN116" i="2" s="1"/>
  <c r="AD115" i="2"/>
  <c r="BN115" i="2" s="1"/>
  <c r="AD114" i="2"/>
  <c r="AD113" i="2"/>
  <c r="AD112" i="2"/>
  <c r="BN112" i="2" s="1"/>
  <c r="AD111" i="2"/>
  <c r="BN111" i="2" s="1"/>
  <c r="AD110" i="2"/>
  <c r="AD109" i="2"/>
  <c r="BL109" i="2" s="1"/>
  <c r="AD108" i="2"/>
  <c r="BN108" i="2" s="1"/>
  <c r="AD107" i="2"/>
  <c r="BN107" i="2" s="1"/>
  <c r="AD106" i="2"/>
  <c r="AD105" i="2"/>
  <c r="AD104" i="2"/>
  <c r="BN104" i="2" s="1"/>
  <c r="AD103" i="2"/>
  <c r="BN103" i="2" s="1"/>
  <c r="AD102" i="2"/>
  <c r="AD101" i="2"/>
  <c r="AD100" i="2"/>
  <c r="BN100" i="2" s="1"/>
  <c r="AD99" i="2"/>
  <c r="BN99" i="2" s="1"/>
  <c r="AD98" i="2"/>
  <c r="AD97" i="2"/>
  <c r="AD96" i="2"/>
  <c r="BN96" i="2" s="1"/>
  <c r="AD95" i="2"/>
  <c r="BN95" i="2" s="1"/>
  <c r="AD94" i="2"/>
  <c r="AD93" i="2"/>
  <c r="BL93" i="2" s="1"/>
  <c r="AD92" i="2"/>
  <c r="BN92" i="2" s="1"/>
  <c r="AD91" i="2"/>
  <c r="BN91" i="2" s="1"/>
  <c r="AD90" i="2"/>
  <c r="AD89" i="2"/>
  <c r="AD88" i="2"/>
  <c r="BN88" i="2" s="1"/>
  <c r="AD87" i="2"/>
  <c r="BN87" i="2" s="1"/>
  <c r="AD86" i="2"/>
  <c r="AD85" i="2"/>
  <c r="AD84" i="2"/>
  <c r="BN84" i="2" s="1"/>
  <c r="AD83" i="2"/>
  <c r="BN83" i="2" s="1"/>
  <c r="AD82" i="2"/>
  <c r="AD81" i="2"/>
  <c r="AD80" i="2"/>
  <c r="BN80" i="2" s="1"/>
  <c r="AD79" i="2"/>
  <c r="BN79" i="2" s="1"/>
  <c r="AD78" i="2"/>
  <c r="AD77" i="2"/>
  <c r="BL77" i="2" s="1"/>
  <c r="AD76" i="2"/>
  <c r="BN76" i="2" s="1"/>
  <c r="AD75" i="2"/>
  <c r="BN75" i="2" s="1"/>
  <c r="AD74" i="2"/>
  <c r="AD73" i="2"/>
  <c r="AD72" i="2"/>
  <c r="BN72" i="2" s="1"/>
  <c r="AD71" i="2"/>
  <c r="BN71" i="2" s="1"/>
  <c r="AD70" i="2"/>
  <c r="BN70" i="2" s="1"/>
  <c r="AD69" i="2"/>
  <c r="AD68" i="2"/>
  <c r="BN68" i="2" s="1"/>
  <c r="AD67" i="2"/>
  <c r="BN67" i="2" s="1"/>
  <c r="AD66" i="2"/>
  <c r="BN66" i="2" s="1"/>
  <c r="AD65" i="2"/>
  <c r="BN65" i="2" s="1"/>
  <c r="AD64" i="2"/>
  <c r="BN64" i="2" s="1"/>
  <c r="AD63" i="2"/>
  <c r="BN63" i="2" s="1"/>
  <c r="AD62" i="2"/>
  <c r="BN62" i="2" s="1"/>
  <c r="AD61" i="2"/>
  <c r="BN61" i="2" s="1"/>
  <c r="AD60" i="2"/>
  <c r="BN60" i="2" s="1"/>
  <c r="AD59" i="2"/>
  <c r="BN59" i="2" s="1"/>
  <c r="AD58" i="2"/>
  <c r="BN58" i="2" s="1"/>
  <c r="AD57" i="2"/>
  <c r="BN57" i="2" s="1"/>
  <c r="AD56" i="2"/>
  <c r="BN56" i="2" s="1"/>
  <c r="AD55" i="2"/>
  <c r="BN55" i="2" s="1"/>
  <c r="AD54" i="2"/>
  <c r="BN54" i="2" s="1"/>
  <c r="AD53" i="2"/>
  <c r="BN53" i="2" s="1"/>
  <c r="AD52" i="2"/>
  <c r="BN52" i="2" s="1"/>
  <c r="AD51" i="2"/>
  <c r="BN51" i="2" s="1"/>
  <c r="AD50" i="2"/>
  <c r="BN50" i="2" s="1"/>
  <c r="AD49" i="2"/>
  <c r="BN49" i="2" s="1"/>
  <c r="AD48" i="2"/>
  <c r="BN48" i="2" s="1"/>
  <c r="AD47" i="2"/>
  <c r="BN47" i="2" s="1"/>
  <c r="AD46" i="2"/>
  <c r="BN46" i="2" s="1"/>
  <c r="AD45" i="2"/>
  <c r="BN45" i="2" s="1"/>
  <c r="AD44" i="2"/>
  <c r="BN44" i="2" s="1"/>
  <c r="AD43" i="2"/>
  <c r="BN43" i="2" s="1"/>
  <c r="AD42" i="2"/>
  <c r="BN42" i="2" s="1"/>
  <c r="AD41" i="2"/>
  <c r="BN41" i="2" s="1"/>
  <c r="AD40" i="2"/>
  <c r="BN40" i="2" s="1"/>
  <c r="AD39" i="2"/>
  <c r="BN39" i="2" s="1"/>
  <c r="AD38" i="2"/>
  <c r="BN38" i="2" s="1"/>
  <c r="AD37" i="2"/>
  <c r="BN37" i="2" s="1"/>
  <c r="AD36" i="2"/>
  <c r="BN36" i="2" s="1"/>
  <c r="AD35" i="2"/>
  <c r="BN35" i="2" s="1"/>
  <c r="AD34" i="2"/>
  <c r="BN34" i="2" s="1"/>
  <c r="AD33" i="2"/>
  <c r="BN33" i="2" s="1"/>
  <c r="AD32" i="2"/>
  <c r="BN32" i="2" s="1"/>
  <c r="AD31" i="2"/>
  <c r="BN31" i="2" s="1"/>
  <c r="BB26" i="1"/>
  <c r="BB25" i="1"/>
  <c r="BB24" i="1"/>
  <c r="BB23" i="1"/>
  <c r="BB22" i="1"/>
  <c r="BB21" i="1"/>
  <c r="BB20" i="1"/>
  <c r="BB19" i="1"/>
  <c r="BB18" i="1"/>
  <c r="BL70" i="2" l="1"/>
  <c r="BL251" i="2"/>
  <c r="BL315" i="2"/>
  <c r="BL203" i="2"/>
  <c r="BL267" i="2"/>
  <c r="BL344" i="2"/>
  <c r="BL219" i="2"/>
  <c r="BL283" i="2"/>
  <c r="BL404" i="2"/>
  <c r="BL235" i="2"/>
  <c r="BL299" i="2"/>
  <c r="BL468" i="2"/>
  <c r="BN69" i="2"/>
  <c r="BL69" i="2"/>
  <c r="BN73" i="2"/>
  <c r="BL73" i="2"/>
  <c r="BL81" i="2"/>
  <c r="BN81" i="2"/>
  <c r="BN85" i="2"/>
  <c r="BL85" i="2"/>
  <c r="BN89" i="2"/>
  <c r="BL89" i="2"/>
  <c r="BL97" i="2"/>
  <c r="BN97" i="2"/>
  <c r="BN117" i="2"/>
  <c r="BL117" i="2"/>
  <c r="BN121" i="2"/>
  <c r="BL121" i="2"/>
  <c r="BL129" i="2"/>
  <c r="BN129" i="2"/>
  <c r="BN133" i="2"/>
  <c r="BL133" i="2"/>
  <c r="BN137" i="2"/>
  <c r="BL137" i="2"/>
  <c r="BL145" i="2"/>
  <c r="BN145" i="2"/>
  <c r="BN165" i="2"/>
  <c r="BL165" i="2"/>
  <c r="BN173" i="2"/>
  <c r="BL173" i="2"/>
  <c r="BN181" i="2"/>
  <c r="BL181" i="2"/>
  <c r="BN189" i="2"/>
  <c r="BL189" i="2"/>
  <c r="BN197" i="2"/>
  <c r="BL197" i="2"/>
  <c r="BN205" i="2"/>
  <c r="BL205" i="2"/>
  <c r="BN213" i="2"/>
  <c r="BL213" i="2"/>
  <c r="BN221" i="2"/>
  <c r="BL221" i="2"/>
  <c r="BN229" i="2"/>
  <c r="BL229" i="2"/>
  <c r="BN237" i="2"/>
  <c r="BL237" i="2"/>
  <c r="BN245" i="2"/>
  <c r="BL245" i="2"/>
  <c r="BN253" i="2"/>
  <c r="BL253" i="2"/>
  <c r="BN257" i="2"/>
  <c r="BL257" i="2"/>
  <c r="BN261" i="2"/>
  <c r="BL261" i="2"/>
  <c r="BN269" i="2"/>
  <c r="BL269" i="2"/>
  <c r="BN273" i="2"/>
  <c r="BL273" i="2"/>
  <c r="BN277" i="2"/>
  <c r="BL277" i="2"/>
  <c r="BN281" i="2"/>
  <c r="BL281" i="2"/>
  <c r="BN285" i="2"/>
  <c r="BL285" i="2"/>
  <c r="BN289" i="2"/>
  <c r="BL289" i="2"/>
  <c r="BN293" i="2"/>
  <c r="BL293" i="2"/>
  <c r="BN297" i="2"/>
  <c r="BL297" i="2"/>
  <c r="BN301" i="2"/>
  <c r="BL301" i="2"/>
  <c r="BN305" i="2"/>
  <c r="BL305" i="2"/>
  <c r="BN309" i="2"/>
  <c r="BL309" i="2"/>
  <c r="BN313" i="2"/>
  <c r="BL313" i="2"/>
  <c r="BN317" i="2"/>
  <c r="BL317" i="2"/>
  <c r="BN321" i="2"/>
  <c r="BL321" i="2"/>
  <c r="BN325" i="2"/>
  <c r="BL325" i="2"/>
  <c r="BN329" i="2"/>
  <c r="BL329" i="2"/>
  <c r="BN333" i="2"/>
  <c r="BL333" i="2"/>
  <c r="BN337" i="2"/>
  <c r="BL337" i="2"/>
  <c r="BN341" i="2"/>
  <c r="BL341" i="2"/>
  <c r="BN345" i="2"/>
  <c r="BL345" i="2"/>
  <c r="BN349" i="2"/>
  <c r="BL349" i="2"/>
  <c r="BN353" i="2"/>
  <c r="BL353" i="2"/>
  <c r="BN357" i="2"/>
  <c r="BL357" i="2"/>
  <c r="BN361" i="2"/>
  <c r="BL361" i="2"/>
  <c r="BN365" i="2"/>
  <c r="BL365" i="2"/>
  <c r="BN369" i="2"/>
  <c r="BL369" i="2"/>
  <c r="BN373" i="2"/>
  <c r="BL373" i="2"/>
  <c r="BN377" i="2"/>
  <c r="BL377" i="2"/>
  <c r="BN381" i="2"/>
  <c r="BL381" i="2"/>
  <c r="BN385" i="2"/>
  <c r="BL385" i="2"/>
  <c r="BN389" i="2"/>
  <c r="BL389" i="2"/>
  <c r="BN393" i="2"/>
  <c r="BL393" i="2"/>
  <c r="BN397" i="2"/>
  <c r="BL397" i="2"/>
  <c r="BN401" i="2"/>
  <c r="BL401" i="2"/>
  <c r="BN405" i="2"/>
  <c r="BL405" i="2"/>
  <c r="BN409" i="2"/>
  <c r="BL409" i="2"/>
  <c r="BN413" i="2"/>
  <c r="BL413" i="2"/>
  <c r="BN417" i="2"/>
  <c r="BL417" i="2"/>
  <c r="BN421" i="2"/>
  <c r="BL421" i="2"/>
  <c r="BN425" i="2"/>
  <c r="BL425" i="2"/>
  <c r="BN429" i="2"/>
  <c r="BL429" i="2"/>
  <c r="BN433" i="2"/>
  <c r="BL433" i="2"/>
  <c r="BN437" i="2"/>
  <c r="BL437" i="2"/>
  <c r="BN441" i="2"/>
  <c r="BL441" i="2"/>
  <c r="BN445" i="2"/>
  <c r="BL445" i="2"/>
  <c r="BN449" i="2"/>
  <c r="BL449" i="2"/>
  <c r="BN453" i="2"/>
  <c r="BL453" i="2"/>
  <c r="BN457" i="2"/>
  <c r="BL457" i="2"/>
  <c r="BN461" i="2"/>
  <c r="BL461" i="2"/>
  <c r="BN465" i="2"/>
  <c r="BL465" i="2"/>
  <c r="BN469" i="2"/>
  <c r="BL469" i="2"/>
  <c r="BN473" i="2"/>
  <c r="BL473" i="2"/>
  <c r="BN477" i="2"/>
  <c r="BL477" i="2"/>
  <c r="BN481" i="2"/>
  <c r="BL481" i="2"/>
  <c r="BN485" i="2"/>
  <c r="BL485" i="2"/>
  <c r="BN489" i="2"/>
  <c r="BL489" i="2"/>
  <c r="BN493" i="2"/>
  <c r="BL493" i="2"/>
  <c r="BN497" i="2"/>
  <c r="BL497" i="2"/>
  <c r="BN501" i="2"/>
  <c r="BL501" i="2"/>
  <c r="BN505" i="2"/>
  <c r="BL505" i="2"/>
  <c r="BN509" i="2"/>
  <c r="BL509" i="2"/>
  <c r="BL33" i="2"/>
  <c r="BL37" i="2"/>
  <c r="BL41" i="2"/>
  <c r="BL45" i="2"/>
  <c r="BL49" i="2"/>
  <c r="BL53" i="2"/>
  <c r="BL57" i="2"/>
  <c r="BL61" i="2"/>
  <c r="BL65" i="2"/>
  <c r="BL76" i="2"/>
  <c r="BL84" i="2"/>
  <c r="BL92" i="2"/>
  <c r="BL100" i="2"/>
  <c r="BL108" i="2"/>
  <c r="BL116" i="2"/>
  <c r="BL124" i="2"/>
  <c r="BL132" i="2"/>
  <c r="BL140" i="2"/>
  <c r="BL148" i="2"/>
  <c r="BL156" i="2"/>
  <c r="BL164" i="2"/>
  <c r="BL172" i="2"/>
  <c r="BL180" i="2"/>
  <c r="BL188" i="2"/>
  <c r="BN109" i="2"/>
  <c r="BN74" i="2"/>
  <c r="BL74" i="2"/>
  <c r="BN78" i="2"/>
  <c r="BL78" i="2"/>
  <c r="BN82" i="2"/>
  <c r="BL82" i="2"/>
  <c r="BN86" i="2"/>
  <c r="BL86" i="2"/>
  <c r="BN90" i="2"/>
  <c r="BL90" i="2"/>
  <c r="BN94" i="2"/>
  <c r="BL94" i="2"/>
  <c r="BN98" i="2"/>
  <c r="BL98" i="2"/>
  <c r="BN102" i="2"/>
  <c r="BL102" i="2"/>
  <c r="BN106" i="2"/>
  <c r="BL106" i="2"/>
  <c r="BN110" i="2"/>
  <c r="BL110" i="2"/>
  <c r="BN114" i="2"/>
  <c r="BL114" i="2"/>
  <c r="BN118" i="2"/>
  <c r="BL118" i="2"/>
  <c r="BN122" i="2"/>
  <c r="BL122" i="2"/>
  <c r="BN126" i="2"/>
  <c r="BL126" i="2"/>
  <c r="BN130" i="2"/>
  <c r="BL130" i="2"/>
  <c r="BN134" i="2"/>
  <c r="BL134" i="2"/>
  <c r="BN138" i="2"/>
  <c r="BL138" i="2"/>
  <c r="BN142" i="2"/>
  <c r="BL142" i="2"/>
  <c r="BN146" i="2"/>
  <c r="BL146" i="2"/>
  <c r="BN150" i="2"/>
  <c r="BL150" i="2"/>
  <c r="BN154" i="2"/>
  <c r="BL154" i="2"/>
  <c r="BN158" i="2"/>
  <c r="BL158" i="2"/>
  <c r="BN162" i="2"/>
  <c r="BL162" i="2"/>
  <c r="BN166" i="2"/>
  <c r="BL166" i="2"/>
  <c r="BN170" i="2"/>
  <c r="BL170" i="2"/>
  <c r="BN174" i="2"/>
  <c r="BL174" i="2"/>
  <c r="BN178" i="2"/>
  <c r="BL178" i="2"/>
  <c r="BN182" i="2"/>
  <c r="BL182" i="2"/>
  <c r="BN186" i="2"/>
  <c r="BL186" i="2"/>
  <c r="BN190" i="2"/>
  <c r="BL190" i="2"/>
  <c r="BN194" i="2"/>
  <c r="BL194" i="2"/>
  <c r="BN198" i="2"/>
  <c r="BL198" i="2"/>
  <c r="BN202" i="2"/>
  <c r="BL202" i="2"/>
  <c r="BN206" i="2"/>
  <c r="BL206" i="2"/>
  <c r="BN210" i="2"/>
  <c r="BL210" i="2"/>
  <c r="BN214" i="2"/>
  <c r="BL214" i="2"/>
  <c r="BN218" i="2"/>
  <c r="BL218" i="2"/>
  <c r="BN222" i="2"/>
  <c r="BL222" i="2"/>
  <c r="BN226" i="2"/>
  <c r="BL226" i="2"/>
  <c r="BN230" i="2"/>
  <c r="BL230" i="2"/>
  <c r="BN234" i="2"/>
  <c r="BL234" i="2"/>
  <c r="BN238" i="2"/>
  <c r="BL238" i="2"/>
  <c r="BN242" i="2"/>
  <c r="BL242" i="2"/>
  <c r="BN246" i="2"/>
  <c r="BL246" i="2"/>
  <c r="BN250" i="2"/>
  <c r="BL250" i="2"/>
  <c r="BN254" i="2"/>
  <c r="BL254" i="2"/>
  <c r="BN258" i="2"/>
  <c r="BL258" i="2"/>
  <c r="BN262" i="2"/>
  <c r="BL262" i="2"/>
  <c r="BN266" i="2"/>
  <c r="BL266" i="2"/>
  <c r="BN270" i="2"/>
  <c r="BL270" i="2"/>
  <c r="BN274" i="2"/>
  <c r="BL274" i="2"/>
  <c r="BN278" i="2"/>
  <c r="BL278" i="2"/>
  <c r="BN282" i="2"/>
  <c r="BL282" i="2"/>
  <c r="BN286" i="2"/>
  <c r="BL286" i="2"/>
  <c r="BN290" i="2"/>
  <c r="BL290" i="2"/>
  <c r="BN294" i="2"/>
  <c r="BL294" i="2"/>
  <c r="BN298" i="2"/>
  <c r="BL298" i="2"/>
  <c r="BN302" i="2"/>
  <c r="BL302" i="2"/>
  <c r="BN306" i="2"/>
  <c r="BL306" i="2"/>
  <c r="BN310" i="2"/>
  <c r="BL310" i="2"/>
  <c r="BN314" i="2"/>
  <c r="BL314" i="2"/>
  <c r="BN318" i="2"/>
  <c r="BL318" i="2"/>
  <c r="BN322" i="2"/>
  <c r="BL322" i="2"/>
  <c r="BN326" i="2"/>
  <c r="BL326" i="2"/>
  <c r="BN330" i="2"/>
  <c r="BL330" i="2"/>
  <c r="BN334" i="2"/>
  <c r="BL334" i="2"/>
  <c r="BN338" i="2"/>
  <c r="BL338" i="2"/>
  <c r="BN342" i="2"/>
  <c r="BL342" i="2"/>
  <c r="BN346" i="2"/>
  <c r="BL346" i="2"/>
  <c r="BN350" i="2"/>
  <c r="BL350" i="2"/>
  <c r="BN354" i="2"/>
  <c r="BL354" i="2"/>
  <c r="BN358" i="2"/>
  <c r="BL358" i="2"/>
  <c r="BN362" i="2"/>
  <c r="BL362" i="2"/>
  <c r="BN366" i="2"/>
  <c r="BL366" i="2"/>
  <c r="BN370" i="2"/>
  <c r="BL370" i="2"/>
  <c r="BN374" i="2"/>
  <c r="BL374" i="2"/>
  <c r="BN378" i="2"/>
  <c r="BL378" i="2"/>
  <c r="BN382" i="2"/>
  <c r="BL382" i="2"/>
  <c r="BN386" i="2"/>
  <c r="BL386" i="2"/>
  <c r="BN390" i="2"/>
  <c r="BL390" i="2"/>
  <c r="BN394" i="2"/>
  <c r="BL394" i="2"/>
  <c r="BN398" i="2"/>
  <c r="BL398" i="2"/>
  <c r="BN402" i="2"/>
  <c r="BL402" i="2"/>
  <c r="BN406" i="2"/>
  <c r="BL406" i="2"/>
  <c r="BN410" i="2"/>
  <c r="BL410" i="2"/>
  <c r="BN414" i="2"/>
  <c r="BL414" i="2"/>
  <c r="BN418" i="2"/>
  <c r="BL418" i="2"/>
  <c r="BN422" i="2"/>
  <c r="BL422" i="2"/>
  <c r="BN426" i="2"/>
  <c r="BL426" i="2"/>
  <c r="BN430" i="2"/>
  <c r="BL430" i="2"/>
  <c r="BN434" i="2"/>
  <c r="BL434" i="2"/>
  <c r="BN438" i="2"/>
  <c r="BL438" i="2"/>
  <c r="BN442" i="2"/>
  <c r="BL442" i="2"/>
  <c r="BN446" i="2"/>
  <c r="BL446" i="2"/>
  <c r="BN450" i="2"/>
  <c r="BL450" i="2"/>
  <c r="BN454" i="2"/>
  <c r="BL454" i="2"/>
  <c r="BN458" i="2"/>
  <c r="BL458" i="2"/>
  <c r="BN462" i="2"/>
  <c r="BL462" i="2"/>
  <c r="BN466" i="2"/>
  <c r="BL466" i="2"/>
  <c r="BN470" i="2"/>
  <c r="BL470" i="2"/>
  <c r="BN474" i="2"/>
  <c r="BL474" i="2"/>
  <c r="BN478" i="2"/>
  <c r="BL478" i="2"/>
  <c r="BN482" i="2"/>
  <c r="BL482" i="2"/>
  <c r="BN486" i="2"/>
  <c r="BL486" i="2"/>
  <c r="BN490" i="2"/>
  <c r="BL490" i="2"/>
  <c r="BN494" i="2"/>
  <c r="BL494" i="2"/>
  <c r="BN498" i="2"/>
  <c r="BL498" i="2"/>
  <c r="BN502" i="2"/>
  <c r="BL502" i="2"/>
  <c r="BN506" i="2"/>
  <c r="BL506" i="2"/>
  <c r="BN510" i="2"/>
  <c r="BL510" i="2"/>
  <c r="BL34" i="2"/>
  <c r="BL38" i="2"/>
  <c r="BL42" i="2"/>
  <c r="BL46" i="2"/>
  <c r="BL50" i="2"/>
  <c r="BL54" i="2"/>
  <c r="BL58" i="2"/>
  <c r="BL62" i="2"/>
  <c r="BL66" i="2"/>
  <c r="BL71" i="2"/>
  <c r="BL79" i="2"/>
  <c r="BL87" i="2"/>
  <c r="BL95" i="2"/>
  <c r="BL103" i="2"/>
  <c r="BL111" i="2"/>
  <c r="BL119" i="2"/>
  <c r="BL127" i="2"/>
  <c r="BL135" i="2"/>
  <c r="BL143" i="2"/>
  <c r="BL151" i="2"/>
  <c r="BL159" i="2"/>
  <c r="BL167" i="2"/>
  <c r="BL175" i="2"/>
  <c r="BL183" i="2"/>
  <c r="BL191" i="2"/>
  <c r="BL207" i="2"/>
  <c r="BL223" i="2"/>
  <c r="BL239" i="2"/>
  <c r="BL255" i="2"/>
  <c r="BL271" i="2"/>
  <c r="BL287" i="2"/>
  <c r="BL303" i="2"/>
  <c r="BL320" i="2"/>
  <c r="BL356" i="2"/>
  <c r="BL420" i="2"/>
  <c r="BL484" i="2"/>
  <c r="BN125" i="2"/>
  <c r="BN101" i="2"/>
  <c r="BL101" i="2"/>
  <c r="BN105" i="2"/>
  <c r="BL105" i="2"/>
  <c r="BL113" i="2"/>
  <c r="BN113" i="2"/>
  <c r="BN149" i="2"/>
  <c r="BL149" i="2"/>
  <c r="BN153" i="2"/>
  <c r="BL153" i="2"/>
  <c r="BL161" i="2"/>
  <c r="BN161" i="2"/>
  <c r="BN169" i="2"/>
  <c r="BL169" i="2"/>
  <c r="BN177" i="2"/>
  <c r="BL177" i="2"/>
  <c r="BN185" i="2"/>
  <c r="BL185" i="2"/>
  <c r="BN193" i="2"/>
  <c r="BL193" i="2"/>
  <c r="BN201" i="2"/>
  <c r="BL201" i="2"/>
  <c r="BN209" i="2"/>
  <c r="BL209" i="2"/>
  <c r="BN217" i="2"/>
  <c r="BL217" i="2"/>
  <c r="BN225" i="2"/>
  <c r="BL225" i="2"/>
  <c r="BN233" i="2"/>
  <c r="BL233" i="2"/>
  <c r="BN241" i="2"/>
  <c r="BL241" i="2"/>
  <c r="BN249" i="2"/>
  <c r="BL249" i="2"/>
  <c r="BN265" i="2"/>
  <c r="BL265" i="2"/>
  <c r="BN319" i="2"/>
  <c r="BL319" i="2"/>
  <c r="BN323" i="2"/>
  <c r="BL323" i="2"/>
  <c r="BN327" i="2"/>
  <c r="BL327" i="2"/>
  <c r="BN331" i="2"/>
  <c r="BL331" i="2"/>
  <c r="BN335" i="2"/>
  <c r="BL335" i="2"/>
  <c r="BN339" i="2"/>
  <c r="BL339" i="2"/>
  <c r="BN343" i="2"/>
  <c r="BL343" i="2"/>
  <c r="BN347" i="2"/>
  <c r="BL347" i="2"/>
  <c r="BN351" i="2"/>
  <c r="BL351" i="2"/>
  <c r="BN355" i="2"/>
  <c r="BL355" i="2"/>
  <c r="BN359" i="2"/>
  <c r="BL359" i="2"/>
  <c r="BN363" i="2"/>
  <c r="BL363" i="2"/>
  <c r="BN367" i="2"/>
  <c r="BL367" i="2"/>
  <c r="BN371" i="2"/>
  <c r="BL371" i="2"/>
  <c r="BN375" i="2"/>
  <c r="BL375" i="2"/>
  <c r="BN379" i="2"/>
  <c r="BL379" i="2"/>
  <c r="BN383" i="2"/>
  <c r="BL383" i="2"/>
  <c r="BN387" i="2"/>
  <c r="BL387" i="2"/>
  <c r="BN391" i="2"/>
  <c r="BL391" i="2"/>
  <c r="BN395" i="2"/>
  <c r="BL395" i="2"/>
  <c r="BN399" i="2"/>
  <c r="BL399" i="2"/>
  <c r="BN403" i="2"/>
  <c r="BL403" i="2"/>
  <c r="BN407" i="2"/>
  <c r="BL407" i="2"/>
  <c r="BN411" i="2"/>
  <c r="BL411" i="2"/>
  <c r="BN415" i="2"/>
  <c r="BL415" i="2"/>
  <c r="BN419" i="2"/>
  <c r="BL419" i="2"/>
  <c r="BN423" i="2"/>
  <c r="BL423" i="2"/>
  <c r="BN427" i="2"/>
  <c r="BL427" i="2"/>
  <c r="BN431" i="2"/>
  <c r="BL431" i="2"/>
  <c r="BN435" i="2"/>
  <c r="BL435" i="2"/>
  <c r="BN439" i="2"/>
  <c r="BL439" i="2"/>
  <c r="BN443" i="2"/>
  <c r="BL443" i="2"/>
  <c r="BN447" i="2"/>
  <c r="BL447" i="2"/>
  <c r="BN451" i="2"/>
  <c r="BL451" i="2"/>
  <c r="BN455" i="2"/>
  <c r="BL455" i="2"/>
  <c r="BN459" i="2"/>
  <c r="BL459" i="2"/>
  <c r="BN463" i="2"/>
  <c r="BL463" i="2"/>
  <c r="BN467" i="2"/>
  <c r="BL467" i="2"/>
  <c r="BN471" i="2"/>
  <c r="BL471" i="2"/>
  <c r="BN475" i="2"/>
  <c r="BL475" i="2"/>
  <c r="BN479" i="2"/>
  <c r="BL479" i="2"/>
  <c r="BN483" i="2"/>
  <c r="BL483" i="2"/>
  <c r="BN487" i="2"/>
  <c r="BL487" i="2"/>
  <c r="BN491" i="2"/>
  <c r="BL491" i="2"/>
  <c r="BN495" i="2"/>
  <c r="BL495" i="2"/>
  <c r="BN499" i="2"/>
  <c r="BL499" i="2"/>
  <c r="BN503" i="2"/>
  <c r="BL503" i="2"/>
  <c r="BN507" i="2"/>
  <c r="BL507" i="2"/>
  <c r="BN511" i="2"/>
  <c r="BL511" i="2"/>
  <c r="BL31" i="2"/>
  <c r="BL35" i="2"/>
  <c r="BL39" i="2"/>
  <c r="BL43" i="2"/>
  <c r="BL47" i="2"/>
  <c r="BL51" i="2"/>
  <c r="BL55" i="2"/>
  <c r="BL59" i="2"/>
  <c r="BL63" i="2"/>
  <c r="BL67" i="2"/>
  <c r="BL72" i="2"/>
  <c r="BL80" i="2"/>
  <c r="BL88" i="2"/>
  <c r="BL96" i="2"/>
  <c r="BL104" i="2"/>
  <c r="BL112" i="2"/>
  <c r="BL120" i="2"/>
  <c r="BL128" i="2"/>
  <c r="BL136" i="2"/>
  <c r="BL144" i="2"/>
  <c r="BL152" i="2"/>
  <c r="BL160" i="2"/>
  <c r="BL168" i="2"/>
  <c r="BL176" i="2"/>
  <c r="BL184" i="2"/>
  <c r="BL195" i="2"/>
  <c r="BL211" i="2"/>
  <c r="BL227" i="2"/>
  <c r="BL243" i="2"/>
  <c r="BL259" i="2"/>
  <c r="BL275" i="2"/>
  <c r="BL291" i="2"/>
  <c r="BL307" i="2"/>
  <c r="BL328" i="2"/>
  <c r="BL372" i="2"/>
  <c r="BL436" i="2"/>
  <c r="BL500" i="2"/>
  <c r="BN77" i="2"/>
  <c r="BN141" i="2"/>
  <c r="BN192" i="2"/>
  <c r="BL192" i="2"/>
  <c r="BN196" i="2"/>
  <c r="BL196" i="2"/>
  <c r="BN200" i="2"/>
  <c r="BL200" i="2"/>
  <c r="BN204" i="2"/>
  <c r="BL204" i="2"/>
  <c r="BN208" i="2"/>
  <c r="BL208" i="2"/>
  <c r="BN212" i="2"/>
  <c r="BL212" i="2"/>
  <c r="BN216" i="2"/>
  <c r="BL216" i="2"/>
  <c r="BN220" i="2"/>
  <c r="BL220" i="2"/>
  <c r="BN224" i="2"/>
  <c r="BL224" i="2"/>
  <c r="BN228" i="2"/>
  <c r="BL228" i="2"/>
  <c r="BN232" i="2"/>
  <c r="BL232" i="2"/>
  <c r="BN236" i="2"/>
  <c r="BL236" i="2"/>
  <c r="BN240" i="2"/>
  <c r="BL240" i="2"/>
  <c r="BN244" i="2"/>
  <c r="BL244" i="2"/>
  <c r="BN248" i="2"/>
  <c r="BL248" i="2"/>
  <c r="BN252" i="2"/>
  <c r="BL252" i="2"/>
  <c r="BN256" i="2"/>
  <c r="BL256" i="2"/>
  <c r="BN260" i="2"/>
  <c r="BL260" i="2"/>
  <c r="BN264" i="2"/>
  <c r="BL264" i="2"/>
  <c r="BN268" i="2"/>
  <c r="BL268" i="2"/>
  <c r="BN272" i="2"/>
  <c r="BL272" i="2"/>
  <c r="BN276" i="2"/>
  <c r="BL276" i="2"/>
  <c r="BN280" i="2"/>
  <c r="BL280" i="2"/>
  <c r="BN284" i="2"/>
  <c r="BL284" i="2"/>
  <c r="BN288" i="2"/>
  <c r="BL288" i="2"/>
  <c r="BN292" i="2"/>
  <c r="BL292" i="2"/>
  <c r="BN296" i="2"/>
  <c r="BL296" i="2"/>
  <c r="BN300" i="2"/>
  <c r="BL300" i="2"/>
  <c r="BN304" i="2"/>
  <c r="BL304" i="2"/>
  <c r="BN308" i="2"/>
  <c r="BL308" i="2"/>
  <c r="BN312" i="2"/>
  <c r="BL312" i="2"/>
  <c r="BN316" i="2"/>
  <c r="BL316" i="2"/>
  <c r="BN324" i="2"/>
  <c r="BL324" i="2"/>
  <c r="BN332" i="2"/>
  <c r="BL332" i="2"/>
  <c r="BN340" i="2"/>
  <c r="BL340" i="2"/>
  <c r="BN348" i="2"/>
  <c r="BL348" i="2"/>
  <c r="BN352" i="2"/>
  <c r="BL352" i="2"/>
  <c r="BN360" i="2"/>
  <c r="BL360" i="2"/>
  <c r="BN364" i="2"/>
  <c r="BL364" i="2"/>
  <c r="BN368" i="2"/>
  <c r="BL368" i="2"/>
  <c r="BN376" i="2"/>
  <c r="BL376" i="2"/>
  <c r="BN380" i="2"/>
  <c r="BL380" i="2"/>
  <c r="BN384" i="2"/>
  <c r="BL384" i="2"/>
  <c r="BN392" i="2"/>
  <c r="BL392" i="2"/>
  <c r="BN396" i="2"/>
  <c r="BL396" i="2"/>
  <c r="BN400" i="2"/>
  <c r="BL400" i="2"/>
  <c r="BN408" i="2"/>
  <c r="BL408" i="2"/>
  <c r="BN412" i="2"/>
  <c r="BL412" i="2"/>
  <c r="BN416" i="2"/>
  <c r="BL416" i="2"/>
  <c r="BN424" i="2"/>
  <c r="BL424" i="2"/>
  <c r="BN428" i="2"/>
  <c r="BL428" i="2"/>
  <c r="BN432" i="2"/>
  <c r="BL432" i="2"/>
  <c r="BN440" i="2"/>
  <c r="BL440" i="2"/>
  <c r="BN444" i="2"/>
  <c r="BL444" i="2"/>
  <c r="BN448" i="2"/>
  <c r="BL448" i="2"/>
  <c r="BN456" i="2"/>
  <c r="BL456" i="2"/>
  <c r="BN460" i="2"/>
  <c r="BL460" i="2"/>
  <c r="BN464" i="2"/>
  <c r="BL464" i="2"/>
  <c r="BN472" i="2"/>
  <c r="BL472" i="2"/>
  <c r="BN476" i="2"/>
  <c r="BL476" i="2"/>
  <c r="BN480" i="2"/>
  <c r="BL480" i="2"/>
  <c r="BN488" i="2"/>
  <c r="BL488" i="2"/>
  <c r="BN492" i="2"/>
  <c r="BL492" i="2"/>
  <c r="BN496" i="2"/>
  <c r="BL496" i="2"/>
  <c r="BN504" i="2"/>
  <c r="BL504" i="2"/>
  <c r="BN508" i="2"/>
  <c r="BL508" i="2"/>
  <c r="BL32" i="2"/>
  <c r="BL36" i="2"/>
  <c r="BL40" i="2"/>
  <c r="BL44" i="2"/>
  <c r="BL48" i="2"/>
  <c r="BL52" i="2"/>
  <c r="BL56" i="2"/>
  <c r="BL60" i="2"/>
  <c r="BL64" i="2"/>
  <c r="BL68" i="2"/>
  <c r="BL75" i="2"/>
  <c r="BL83" i="2"/>
  <c r="BL91" i="2"/>
  <c r="BL99" i="2"/>
  <c r="BL107" i="2"/>
  <c r="BL115" i="2"/>
  <c r="BL123" i="2"/>
  <c r="BL131" i="2"/>
  <c r="BL139" i="2"/>
  <c r="BL147" i="2"/>
  <c r="BL155" i="2"/>
  <c r="BL163" i="2"/>
  <c r="BL171" i="2"/>
  <c r="BL179" i="2"/>
  <c r="BL187" i="2"/>
  <c r="BL199" i="2"/>
  <c r="BL215" i="2"/>
  <c r="BL231" i="2"/>
  <c r="BL247" i="2"/>
  <c r="BL263" i="2"/>
  <c r="BL279" i="2"/>
  <c r="BL295" i="2"/>
  <c r="BL311" i="2"/>
  <c r="BL336" i="2"/>
  <c r="BL388" i="2"/>
  <c r="BL452" i="2"/>
  <c r="BN93" i="2"/>
  <c r="BN157" i="2"/>
  <c r="AG46" i="3"/>
  <c r="AG79" i="3"/>
  <c r="V511" i="2" l="1"/>
  <c r="V510" i="2"/>
  <c r="V509" i="2"/>
  <c r="V508" i="2"/>
  <c r="V507" i="2"/>
  <c r="V506" i="2"/>
  <c r="V505" i="2"/>
  <c r="V504" i="2"/>
  <c r="V503" i="2"/>
  <c r="V502" i="2"/>
  <c r="V501" i="2"/>
  <c r="V500" i="2"/>
  <c r="V499" i="2"/>
  <c r="V498" i="2"/>
  <c r="V497" i="2"/>
  <c r="V496" i="2"/>
  <c r="V495" i="2"/>
  <c r="V494" i="2"/>
  <c r="V493" i="2"/>
  <c r="V492" i="2"/>
  <c r="V491" i="2"/>
  <c r="V490" i="2"/>
  <c r="V489" i="2"/>
  <c r="V488" i="2"/>
  <c r="V487" i="2"/>
  <c r="V486" i="2"/>
  <c r="V485" i="2"/>
  <c r="V484" i="2"/>
  <c r="V483" i="2"/>
  <c r="V482" i="2"/>
  <c r="V481" i="2"/>
  <c r="V480" i="2"/>
  <c r="V479" i="2"/>
  <c r="V478" i="2"/>
  <c r="V477" i="2"/>
  <c r="V476" i="2"/>
  <c r="V475" i="2"/>
  <c r="V474" i="2"/>
  <c r="V473" i="2"/>
  <c r="V472" i="2"/>
  <c r="V471" i="2"/>
  <c r="V470" i="2"/>
  <c r="V469" i="2"/>
  <c r="V468" i="2"/>
  <c r="V467" i="2"/>
  <c r="V466" i="2"/>
  <c r="V465" i="2"/>
  <c r="V464" i="2"/>
  <c r="V463" i="2"/>
  <c r="V462" i="2"/>
  <c r="V461" i="2"/>
  <c r="V460" i="2"/>
  <c r="V459" i="2"/>
  <c r="V458" i="2"/>
  <c r="V457" i="2"/>
  <c r="V456" i="2"/>
  <c r="V455" i="2"/>
  <c r="V454" i="2"/>
  <c r="V453" i="2"/>
  <c r="V452" i="2"/>
  <c r="V451" i="2"/>
  <c r="V450" i="2"/>
  <c r="V449" i="2"/>
  <c r="V448" i="2"/>
  <c r="V447" i="2"/>
  <c r="V446" i="2"/>
  <c r="V445" i="2"/>
  <c r="V444" i="2"/>
  <c r="V443" i="2"/>
  <c r="V442" i="2"/>
  <c r="V441" i="2"/>
  <c r="V440" i="2"/>
  <c r="V439" i="2"/>
  <c r="V438" i="2"/>
  <c r="V437" i="2"/>
  <c r="V436" i="2"/>
  <c r="V435" i="2"/>
  <c r="V434" i="2"/>
  <c r="V433" i="2"/>
  <c r="V432" i="2"/>
  <c r="V431" i="2"/>
  <c r="V430" i="2"/>
  <c r="V429" i="2"/>
  <c r="V428" i="2"/>
  <c r="V427" i="2"/>
  <c r="V426" i="2"/>
  <c r="V425" i="2"/>
  <c r="V424" i="2"/>
  <c r="V423" i="2"/>
  <c r="V422" i="2"/>
  <c r="V421" i="2"/>
  <c r="V420" i="2"/>
  <c r="V419" i="2"/>
  <c r="V418" i="2"/>
  <c r="V417" i="2"/>
  <c r="V416" i="2"/>
  <c r="V415" i="2"/>
  <c r="V414" i="2"/>
  <c r="V413" i="2"/>
  <c r="V412" i="2"/>
  <c r="V411" i="2"/>
  <c r="V410" i="2"/>
  <c r="V409" i="2"/>
  <c r="V408" i="2"/>
  <c r="V407" i="2"/>
  <c r="V406" i="2"/>
  <c r="V405" i="2"/>
  <c r="V404" i="2"/>
  <c r="V403" i="2"/>
  <c r="V402" i="2"/>
  <c r="V401" i="2"/>
  <c r="V400" i="2"/>
  <c r="V399" i="2"/>
  <c r="V398" i="2"/>
  <c r="V397" i="2"/>
  <c r="V396" i="2"/>
  <c r="V395" i="2"/>
  <c r="V394" i="2"/>
  <c r="V393" i="2"/>
  <c r="V392" i="2"/>
  <c r="V391" i="2"/>
  <c r="V390" i="2"/>
  <c r="V389" i="2"/>
  <c r="V388" i="2"/>
  <c r="V387" i="2"/>
  <c r="V386" i="2"/>
  <c r="V385" i="2"/>
  <c r="V384" i="2"/>
  <c r="V383" i="2"/>
  <c r="V382" i="2"/>
  <c r="V381" i="2"/>
  <c r="V380" i="2"/>
  <c r="V379" i="2"/>
  <c r="V378" i="2"/>
  <c r="V377" i="2"/>
  <c r="V376" i="2"/>
  <c r="V375" i="2"/>
  <c r="V374" i="2"/>
  <c r="V373" i="2"/>
  <c r="V372" i="2"/>
  <c r="V371" i="2"/>
  <c r="V370" i="2"/>
  <c r="V369" i="2"/>
  <c r="V368" i="2"/>
  <c r="V367" i="2"/>
  <c r="V366" i="2"/>
  <c r="V365" i="2"/>
  <c r="V364" i="2"/>
  <c r="V363" i="2"/>
  <c r="V362" i="2"/>
  <c r="V361" i="2"/>
  <c r="V360" i="2"/>
  <c r="V359" i="2"/>
  <c r="V358" i="2"/>
  <c r="V357" i="2"/>
  <c r="V356" i="2"/>
  <c r="V355" i="2"/>
  <c r="V354" i="2"/>
  <c r="V353" i="2"/>
  <c r="V352" i="2"/>
  <c r="V351" i="2"/>
  <c r="V350" i="2"/>
  <c r="V349" i="2"/>
  <c r="V348" i="2"/>
  <c r="V347" i="2"/>
  <c r="V346" i="2"/>
  <c r="V345" i="2"/>
  <c r="V344" i="2"/>
  <c r="V343" i="2"/>
  <c r="V342" i="2"/>
  <c r="V341" i="2"/>
  <c r="V340" i="2"/>
  <c r="V339" i="2"/>
  <c r="V338" i="2"/>
  <c r="V337" i="2"/>
  <c r="V336" i="2"/>
  <c r="V335" i="2"/>
  <c r="V334" i="2"/>
  <c r="V333" i="2"/>
  <c r="V332" i="2"/>
  <c r="V331" i="2"/>
  <c r="V330" i="2"/>
  <c r="V329" i="2"/>
  <c r="V328" i="2"/>
  <c r="V327" i="2"/>
  <c r="V326" i="2"/>
  <c r="V325" i="2"/>
  <c r="V324" i="2"/>
  <c r="V323" i="2"/>
  <c r="V322" i="2"/>
  <c r="V321" i="2"/>
  <c r="V320" i="2"/>
  <c r="V319" i="2"/>
  <c r="V318" i="2"/>
  <c r="V317" i="2"/>
  <c r="V316" i="2"/>
  <c r="V315" i="2"/>
  <c r="V314" i="2"/>
  <c r="V313" i="2"/>
  <c r="V312" i="2"/>
  <c r="V311" i="2"/>
  <c r="V310" i="2"/>
  <c r="V309" i="2"/>
  <c r="V308" i="2"/>
  <c r="V307" i="2"/>
  <c r="V306" i="2"/>
  <c r="V305" i="2"/>
  <c r="V304" i="2"/>
  <c r="V303" i="2"/>
  <c r="V302" i="2"/>
  <c r="V301" i="2"/>
  <c r="V300" i="2"/>
  <c r="V299" i="2"/>
  <c r="V298" i="2"/>
  <c r="V297" i="2"/>
  <c r="V296" i="2"/>
  <c r="V295" i="2"/>
  <c r="V294" i="2"/>
  <c r="V293" i="2"/>
  <c r="V292" i="2"/>
  <c r="V291" i="2"/>
  <c r="V290" i="2"/>
  <c r="V289" i="2"/>
  <c r="V288" i="2"/>
  <c r="V287" i="2"/>
  <c r="V286" i="2"/>
  <c r="V285" i="2"/>
  <c r="V284" i="2"/>
  <c r="V283" i="2"/>
  <c r="V282" i="2"/>
  <c r="V281" i="2"/>
  <c r="V280" i="2"/>
  <c r="V279" i="2"/>
  <c r="V278" i="2"/>
  <c r="V277" i="2"/>
  <c r="V276" i="2"/>
  <c r="V275" i="2"/>
  <c r="V274" i="2"/>
  <c r="V273" i="2"/>
  <c r="V272" i="2"/>
  <c r="V271" i="2"/>
  <c r="V270" i="2"/>
  <c r="V269" i="2"/>
  <c r="V268" i="2"/>
  <c r="V267" i="2"/>
  <c r="V266" i="2"/>
  <c r="V265" i="2"/>
  <c r="V264" i="2"/>
  <c r="V263" i="2"/>
  <c r="V262" i="2"/>
  <c r="V261" i="2"/>
  <c r="V260" i="2"/>
  <c r="V259" i="2"/>
  <c r="V258" i="2"/>
  <c r="V257" i="2"/>
  <c r="V256" i="2"/>
  <c r="V255" i="2"/>
  <c r="V254" i="2"/>
  <c r="V253" i="2"/>
  <c r="V252" i="2"/>
  <c r="V251" i="2"/>
  <c r="V250" i="2"/>
  <c r="V249" i="2"/>
  <c r="V248" i="2"/>
  <c r="V247" i="2"/>
  <c r="V246" i="2"/>
  <c r="V245" i="2"/>
  <c r="V244" i="2"/>
  <c r="V243" i="2"/>
  <c r="V242" i="2"/>
  <c r="V241" i="2"/>
  <c r="V240" i="2"/>
  <c r="V239" i="2"/>
  <c r="V238" i="2"/>
  <c r="V237" i="2"/>
  <c r="V236" i="2"/>
  <c r="V235" i="2"/>
  <c r="V234" i="2"/>
  <c r="V233" i="2"/>
  <c r="V232" i="2"/>
  <c r="V231" i="2"/>
  <c r="V230" i="2"/>
  <c r="V229" i="2"/>
  <c r="V228" i="2"/>
  <c r="V227" i="2"/>
  <c r="V226" i="2"/>
  <c r="V225" i="2"/>
  <c r="V224" i="2"/>
  <c r="V223" i="2"/>
  <c r="V222" i="2"/>
  <c r="V221" i="2"/>
  <c r="V220" i="2"/>
  <c r="V219" i="2"/>
  <c r="V218" i="2"/>
  <c r="V217" i="2"/>
  <c r="V216" i="2"/>
  <c r="V215" i="2"/>
  <c r="V214" i="2"/>
  <c r="V213" i="2"/>
  <c r="V212" i="2"/>
  <c r="V211" i="2"/>
  <c r="V210" i="2"/>
  <c r="V209" i="2"/>
  <c r="V208" i="2"/>
  <c r="V207" i="2"/>
  <c r="V206" i="2"/>
  <c r="V205" i="2"/>
  <c r="V204" i="2"/>
  <c r="V203" i="2"/>
  <c r="V202" i="2"/>
  <c r="V201" i="2"/>
  <c r="V200" i="2"/>
  <c r="V199" i="2"/>
  <c r="V198" i="2"/>
  <c r="V197" i="2"/>
  <c r="V196" i="2"/>
  <c r="V195" i="2"/>
  <c r="V194" i="2"/>
  <c r="V193" i="2"/>
  <c r="V192" i="2"/>
  <c r="V191" i="2"/>
  <c r="V190" i="2"/>
  <c r="V189" i="2"/>
  <c r="V188" i="2"/>
  <c r="V187" i="2"/>
  <c r="V186" i="2"/>
  <c r="V185" i="2"/>
  <c r="V184" i="2"/>
  <c r="V183" i="2"/>
  <c r="V182" i="2"/>
  <c r="V181" i="2"/>
  <c r="V180" i="2"/>
  <c r="V179" i="2"/>
  <c r="V178" i="2"/>
  <c r="V177" i="2"/>
  <c r="V176" i="2"/>
  <c r="V175" i="2"/>
  <c r="V174" i="2"/>
  <c r="V173" i="2"/>
  <c r="V172" i="2"/>
  <c r="V171" i="2"/>
  <c r="V170" i="2"/>
  <c r="V169" i="2"/>
  <c r="V168" i="2"/>
  <c r="V167" i="2"/>
  <c r="V166" i="2"/>
  <c r="V165" i="2"/>
  <c r="V164" i="2"/>
  <c r="V163" i="2"/>
  <c r="V162" i="2"/>
  <c r="V161" i="2"/>
  <c r="V160" i="2"/>
  <c r="V159" i="2"/>
  <c r="V158" i="2"/>
  <c r="V157" i="2"/>
  <c r="V156" i="2"/>
  <c r="V155" i="2"/>
  <c r="V154" i="2"/>
  <c r="V153" i="2"/>
  <c r="V152" i="2"/>
  <c r="V151" i="2"/>
  <c r="V150" i="2"/>
  <c r="V149" i="2"/>
  <c r="V148" i="2"/>
  <c r="V147" i="2"/>
  <c r="V146" i="2"/>
  <c r="V145" i="2"/>
  <c r="V144" i="2"/>
  <c r="V143" i="2"/>
  <c r="V142" i="2"/>
  <c r="V141" i="2"/>
  <c r="V140" i="2"/>
  <c r="V139" i="2"/>
  <c r="V138" i="2"/>
  <c r="V137" i="2"/>
  <c r="V136" i="2"/>
  <c r="V135" i="2"/>
  <c r="V134" i="2"/>
  <c r="V133" i="2"/>
  <c r="V132" i="2"/>
  <c r="V131" i="2"/>
  <c r="V130" i="2"/>
  <c r="V129" i="2"/>
  <c r="V128" i="2"/>
  <c r="V127" i="2"/>
  <c r="V126" i="2"/>
  <c r="V125" i="2"/>
  <c r="V124" i="2"/>
  <c r="V123" i="2"/>
  <c r="V122" i="2"/>
  <c r="V121" i="2"/>
  <c r="V120" i="2"/>
  <c r="V119" i="2"/>
  <c r="V118" i="2"/>
  <c r="V117" i="2"/>
  <c r="V116" i="2"/>
  <c r="V115" i="2"/>
  <c r="V114" i="2"/>
  <c r="V113" i="2"/>
  <c r="V112" i="2"/>
  <c r="V111" i="2"/>
  <c r="V110" i="2"/>
  <c r="V109" i="2"/>
  <c r="V108" i="2"/>
  <c r="V107" i="2"/>
  <c r="V106" i="2"/>
  <c r="V105" i="2"/>
  <c r="V104" i="2"/>
  <c r="V103" i="2"/>
  <c r="V102" i="2"/>
  <c r="V101" i="2"/>
  <c r="V100" i="2"/>
  <c r="V99" i="2"/>
  <c r="V98" i="2"/>
  <c r="V97" i="2"/>
  <c r="V96" i="2"/>
  <c r="V95" i="2"/>
  <c r="V94" i="2"/>
  <c r="V93" i="2"/>
  <c r="V92"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20" i="2"/>
  <c r="V19" i="2"/>
  <c r="V18" i="2"/>
  <c r="V17" i="2"/>
  <c r="V16" i="2"/>
  <c r="V15" i="2"/>
  <c r="V14" i="2"/>
  <c r="V13" i="2"/>
  <c r="V12" i="2"/>
  <c r="V10" i="2" l="1"/>
  <c r="E9" i="2" s="1"/>
  <c r="BA76" i="3"/>
  <c r="BA75" i="3"/>
  <c r="BA74" i="3"/>
  <c r="BA73" i="3"/>
  <c r="BA72" i="3"/>
  <c r="AN85" i="3"/>
  <c r="AG85" i="3"/>
  <c r="AA87" i="3"/>
  <c r="BC76" i="3" s="1"/>
  <c r="AA83" i="3"/>
  <c r="BC75" i="3" s="1"/>
  <c r="AA79" i="3"/>
  <c r="BC74" i="3" s="1"/>
  <c r="AA75" i="3"/>
  <c r="BC73" i="3" s="1"/>
  <c r="AA71" i="3"/>
  <c r="BC72" i="3" s="1"/>
  <c r="L87" i="3"/>
  <c r="BB76" i="3" s="1"/>
  <c r="L83" i="3"/>
  <c r="BB75" i="3" s="1"/>
  <c r="L79" i="3"/>
  <c r="BB74" i="3" s="1"/>
  <c r="L75" i="3"/>
  <c r="BB73" i="3" s="1"/>
  <c r="L71" i="3"/>
  <c r="BB72" i="3" s="1"/>
  <c r="F8" i="4"/>
  <c r="AG73" i="3" s="1"/>
  <c r="F5" i="4"/>
  <c r="D8" i="4"/>
  <c r="L54" i="3" s="1"/>
  <c r="BB42" i="3" s="1"/>
  <c r="D7" i="4"/>
  <c r="L50" i="3" s="1"/>
  <c r="BB41" i="3" s="1"/>
  <c r="D6" i="4"/>
  <c r="L46" i="3" s="1"/>
  <c r="BB40" i="3" s="1"/>
  <c r="D5" i="4"/>
  <c r="L42" i="3" s="1"/>
  <c r="BB39" i="3" s="1"/>
  <c r="D4" i="4"/>
  <c r="L38" i="3" s="1"/>
  <c r="BB38" i="3" s="1"/>
  <c r="BA42" i="3"/>
  <c r="BA41" i="3"/>
  <c r="BA40" i="3"/>
  <c r="BA39" i="3"/>
  <c r="BA38" i="3"/>
  <c r="AN52" i="3"/>
  <c r="AG52" i="3"/>
  <c r="BC42" i="3"/>
  <c r="BC41" i="3"/>
  <c r="BC40" i="3"/>
  <c r="BC39" i="3"/>
  <c r="BC38" i="3"/>
  <c r="Y12" i="2" l="1"/>
  <c r="BB12" i="3"/>
  <c r="BB6" i="3"/>
  <c r="BA8" i="3"/>
  <c r="BA9" i="3"/>
  <c r="BA7" i="3"/>
  <c r="Y511" i="2"/>
  <c r="Y510" i="2"/>
  <c r="Y509" i="2"/>
  <c r="Y508" i="2"/>
  <c r="Y507" i="2"/>
  <c r="Y506" i="2"/>
  <c r="Y505" i="2"/>
  <c r="Y504" i="2"/>
  <c r="Y503" i="2"/>
  <c r="Y502" i="2"/>
  <c r="Y501" i="2"/>
  <c r="Y500" i="2"/>
  <c r="Y499" i="2"/>
  <c r="Y498" i="2"/>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Y454" i="2"/>
  <c r="Y453" i="2"/>
  <c r="Y452" i="2"/>
  <c r="Y451" i="2"/>
  <c r="Y450"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9"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Y340" i="2"/>
  <c r="Y339" i="2"/>
  <c r="Y338" i="2"/>
  <c r="Y337" i="2"/>
  <c r="Y336" i="2"/>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19" i="2"/>
  <c r="Y218" i="2"/>
  <c r="Y217" i="2"/>
  <c r="Y216" i="2"/>
  <c r="Y215" i="2"/>
  <c r="Y214" i="2"/>
  <c r="Y213" i="2"/>
  <c r="Y212" i="2"/>
  <c r="Y211"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X12" i="2"/>
  <c r="B4" i="3"/>
  <c r="AL11" i="2" l="1"/>
  <c r="AK11" i="2"/>
  <c r="AJ11" i="2"/>
  <c r="AL10" i="2"/>
  <c r="AK10" i="2"/>
  <c r="AJ10" i="2"/>
  <c r="AL9" i="2"/>
  <c r="AK9" i="2"/>
  <c r="AJ9" i="2"/>
  <c r="AL8" i="2"/>
  <c r="AK8" i="2"/>
  <c r="AJ8" i="2"/>
  <c r="AL7" i="2"/>
  <c r="AK7" i="2"/>
  <c r="AJ7" i="2"/>
  <c r="AL6" i="2"/>
  <c r="AK6" i="2"/>
  <c r="AJ6" i="2"/>
  <c r="AL5" i="2"/>
  <c r="AK5" i="2"/>
  <c r="AJ5" i="2"/>
  <c r="AL4" i="2"/>
  <c r="AK4" i="2"/>
  <c r="AJ4" i="2"/>
  <c r="AL3" i="2"/>
  <c r="AK3" i="2"/>
  <c r="BC19" i="1"/>
  <c r="BD19" i="1"/>
  <c r="BE19" i="1"/>
  <c r="BC20" i="1"/>
  <c r="BD20" i="1"/>
  <c r="BE20" i="1"/>
  <c r="BC21" i="1"/>
  <c r="BD21" i="1"/>
  <c r="BE21" i="1"/>
  <c r="BC22" i="1"/>
  <c r="BD22" i="1"/>
  <c r="BE22" i="1"/>
  <c r="BC23" i="1"/>
  <c r="BD23" i="1"/>
  <c r="BE23" i="1"/>
  <c r="BC24" i="1"/>
  <c r="BD24" i="1"/>
  <c r="BE24" i="1"/>
  <c r="BC25" i="1"/>
  <c r="BD25" i="1"/>
  <c r="BE25" i="1"/>
  <c r="BC26" i="1"/>
  <c r="BD26" i="1"/>
  <c r="BE26" i="1"/>
  <c r="BE18" i="1"/>
  <c r="BD18" i="1"/>
  <c r="BC18" i="1"/>
  <c r="AE511" i="2" l="1"/>
  <c r="AE510" i="2"/>
  <c r="AE509" i="2"/>
  <c r="AE508" i="2"/>
  <c r="AE507" i="2"/>
  <c r="AE506" i="2"/>
  <c r="AE505" i="2"/>
  <c r="AE504" i="2"/>
  <c r="AE503" i="2"/>
  <c r="AE502" i="2"/>
  <c r="AE501" i="2"/>
  <c r="AE500" i="2"/>
  <c r="AE499" i="2"/>
  <c r="AE498" i="2"/>
  <c r="AE497" i="2"/>
  <c r="AE496" i="2"/>
  <c r="AE495" i="2"/>
  <c r="AE494" i="2"/>
  <c r="AE493" i="2"/>
  <c r="AE492" i="2"/>
  <c r="AE491" i="2"/>
  <c r="AE490" i="2"/>
  <c r="AE489" i="2"/>
  <c r="AE488" i="2"/>
  <c r="AE487" i="2"/>
  <c r="AE486" i="2"/>
  <c r="AE485" i="2"/>
  <c r="AE484" i="2"/>
  <c r="AE483" i="2"/>
  <c r="AE482" i="2"/>
  <c r="AE481" i="2"/>
  <c r="AE480" i="2"/>
  <c r="AE479" i="2"/>
  <c r="AE478" i="2"/>
  <c r="AE477" i="2"/>
  <c r="AE476" i="2"/>
  <c r="AE475" i="2"/>
  <c r="AE474" i="2"/>
  <c r="AE473" i="2"/>
  <c r="AE472" i="2"/>
  <c r="AE471" i="2"/>
  <c r="AE470" i="2"/>
  <c r="AE469" i="2"/>
  <c r="AE468" i="2"/>
  <c r="AE467" i="2"/>
  <c r="AE466" i="2"/>
  <c r="AE465" i="2"/>
  <c r="AE464" i="2"/>
  <c r="AE463" i="2"/>
  <c r="AE462" i="2"/>
  <c r="AE461" i="2"/>
  <c r="AE460" i="2"/>
  <c r="AE459" i="2"/>
  <c r="AE458" i="2"/>
  <c r="AE457" i="2"/>
  <c r="AE456" i="2"/>
  <c r="AE455" i="2"/>
  <c r="AE454" i="2"/>
  <c r="AE453" i="2"/>
  <c r="AE452" i="2"/>
  <c r="AE451" i="2"/>
  <c r="AE450" i="2"/>
  <c r="AE449" i="2"/>
  <c r="AE448" i="2"/>
  <c r="AE447" i="2"/>
  <c r="AE446" i="2"/>
  <c r="AE445" i="2"/>
  <c r="AE444" i="2"/>
  <c r="AE443" i="2"/>
  <c r="AE442" i="2"/>
  <c r="AE441" i="2"/>
  <c r="AE440" i="2"/>
  <c r="AE439" i="2"/>
  <c r="AE438" i="2"/>
  <c r="AE437" i="2"/>
  <c r="AE436" i="2"/>
  <c r="AE435" i="2"/>
  <c r="AE434" i="2"/>
  <c r="AE433" i="2"/>
  <c r="AE432" i="2"/>
  <c r="AE431" i="2"/>
  <c r="AE430" i="2"/>
  <c r="AE429" i="2"/>
  <c r="AE428" i="2"/>
  <c r="AE427" i="2"/>
  <c r="AE426" i="2"/>
  <c r="AE425" i="2"/>
  <c r="AE424" i="2"/>
  <c r="AE423" i="2"/>
  <c r="AE422" i="2"/>
  <c r="AE421" i="2"/>
  <c r="AE420" i="2"/>
  <c r="AE419" i="2"/>
  <c r="AE418" i="2"/>
  <c r="AE417" i="2"/>
  <c r="AE416" i="2"/>
  <c r="AE415" i="2"/>
  <c r="AE414" i="2"/>
  <c r="AE413" i="2"/>
  <c r="AE412" i="2"/>
  <c r="AE411" i="2"/>
  <c r="AE410" i="2"/>
  <c r="AE409" i="2"/>
  <c r="AE408" i="2"/>
  <c r="AE407" i="2"/>
  <c r="AE406" i="2"/>
  <c r="AE405" i="2"/>
  <c r="AE404" i="2"/>
  <c r="AE403" i="2"/>
  <c r="AE402" i="2"/>
  <c r="AE401" i="2"/>
  <c r="AE400" i="2"/>
  <c r="AE399" i="2"/>
  <c r="AE398" i="2"/>
  <c r="AE397" i="2"/>
  <c r="AE396" i="2"/>
  <c r="AE395" i="2"/>
  <c r="AE394" i="2"/>
  <c r="AE393" i="2"/>
  <c r="AE392" i="2"/>
  <c r="AE391" i="2"/>
  <c r="AE390" i="2"/>
  <c r="AE389" i="2"/>
  <c r="AE388" i="2"/>
  <c r="AE387" i="2"/>
  <c r="AE386" i="2"/>
  <c r="AE385" i="2"/>
  <c r="AE384" i="2"/>
  <c r="AE383" i="2"/>
  <c r="AE382" i="2"/>
  <c r="AE381" i="2"/>
  <c r="AE380" i="2"/>
  <c r="AE379" i="2"/>
  <c r="AE378" i="2"/>
  <c r="AE377" i="2"/>
  <c r="AE376" i="2"/>
  <c r="AE375" i="2"/>
  <c r="AE374" i="2"/>
  <c r="AE373" i="2"/>
  <c r="AE372" i="2"/>
  <c r="AE371" i="2"/>
  <c r="AE370" i="2"/>
  <c r="AE369" i="2"/>
  <c r="AE368" i="2"/>
  <c r="AE367" i="2"/>
  <c r="AE366" i="2"/>
  <c r="AE365" i="2"/>
  <c r="AE364" i="2"/>
  <c r="AE363" i="2"/>
  <c r="AE362" i="2"/>
  <c r="AE361" i="2"/>
  <c r="AE360" i="2"/>
  <c r="AE359" i="2"/>
  <c r="AE358" i="2"/>
  <c r="AE357" i="2"/>
  <c r="AE356" i="2"/>
  <c r="AE355" i="2"/>
  <c r="AE354" i="2"/>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10" i="2"/>
  <c r="AE209" i="2"/>
  <c r="AE208" i="2"/>
  <c r="AE207" i="2"/>
  <c r="AE206" i="2"/>
  <c r="AE205" i="2"/>
  <c r="AE204" i="2"/>
  <c r="AE203" i="2"/>
  <c r="AE202" i="2"/>
  <c r="AE20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I8" i="2"/>
  <c r="H8" i="2"/>
  <c r="G8" i="2"/>
  <c r="F8" i="2"/>
  <c r="D8" i="2"/>
  <c r="E8" i="2"/>
  <c r="AI11" i="2"/>
  <c r="AI10" i="2"/>
  <c r="AI9" i="2"/>
  <c r="AI8" i="2"/>
  <c r="AI7" i="2"/>
  <c r="AI6" i="2"/>
  <c r="AI5" i="2"/>
  <c r="AI4" i="2"/>
  <c r="AI3" i="2"/>
  <c r="AJ3" i="2"/>
  <c r="G6" i="2" l="1"/>
  <c r="F6" i="2" s="1"/>
  <c r="AE10" i="2"/>
  <c r="H6" i="2" s="1"/>
  <c r="S4" i="2"/>
  <c r="BH9" i="2"/>
  <c r="BG9" i="2"/>
  <c r="BF9" i="2"/>
  <c r="BI9" i="2"/>
  <c r="BI511" i="2"/>
  <c r="BI510" i="2"/>
  <c r="BI509" i="2"/>
  <c r="BI508" i="2"/>
  <c r="BI507" i="2"/>
  <c r="BI506" i="2"/>
  <c r="BI505" i="2"/>
  <c r="BI504" i="2"/>
  <c r="BI503" i="2"/>
  <c r="BI502" i="2"/>
  <c r="BI501" i="2"/>
  <c r="BI500" i="2"/>
  <c r="BI499" i="2"/>
  <c r="BI498" i="2"/>
  <c r="BI497" i="2"/>
  <c r="BI496" i="2"/>
  <c r="BI495" i="2"/>
  <c r="BI494" i="2"/>
  <c r="BI493" i="2"/>
  <c r="BI492" i="2"/>
  <c r="BI491" i="2"/>
  <c r="BI490" i="2"/>
  <c r="BI489" i="2"/>
  <c r="BI488" i="2"/>
  <c r="BI487" i="2"/>
  <c r="BI486" i="2"/>
  <c r="BI485" i="2"/>
  <c r="BI484" i="2"/>
  <c r="BI483" i="2"/>
  <c r="BI482" i="2"/>
  <c r="BI481" i="2"/>
  <c r="BI480" i="2"/>
  <c r="BI479" i="2"/>
  <c r="BI478" i="2"/>
  <c r="BI477" i="2"/>
  <c r="BI476" i="2"/>
  <c r="BI475" i="2"/>
  <c r="BI474" i="2"/>
  <c r="BI473" i="2"/>
  <c r="BI472" i="2"/>
  <c r="BI471" i="2"/>
  <c r="BI470" i="2"/>
  <c r="BI469" i="2"/>
  <c r="BI468" i="2"/>
  <c r="BI467" i="2"/>
  <c r="BI466" i="2"/>
  <c r="BI465" i="2"/>
  <c r="BI464" i="2"/>
  <c r="BI463" i="2"/>
  <c r="BI462" i="2"/>
  <c r="BI461" i="2"/>
  <c r="BI460" i="2"/>
  <c r="BI459" i="2"/>
  <c r="BI458" i="2"/>
  <c r="BI457" i="2"/>
  <c r="BI456" i="2"/>
  <c r="BI455" i="2"/>
  <c r="BI454" i="2"/>
  <c r="BI453" i="2"/>
  <c r="BI452" i="2"/>
  <c r="BI451" i="2"/>
  <c r="BI450" i="2"/>
  <c r="BI449" i="2"/>
  <c r="BI448" i="2"/>
  <c r="BI447" i="2"/>
  <c r="BI446" i="2"/>
  <c r="BI445" i="2"/>
  <c r="BI444" i="2"/>
  <c r="BI443" i="2"/>
  <c r="BI442" i="2"/>
  <c r="BI441" i="2"/>
  <c r="BI440" i="2"/>
  <c r="BI439" i="2"/>
  <c r="BI438" i="2"/>
  <c r="BI437" i="2"/>
  <c r="BI436" i="2"/>
  <c r="BI435" i="2"/>
  <c r="BI434" i="2"/>
  <c r="BI433" i="2"/>
  <c r="BI432" i="2"/>
  <c r="BI431" i="2"/>
  <c r="BI430" i="2"/>
  <c r="BI429" i="2"/>
  <c r="BI428" i="2"/>
  <c r="BI427" i="2"/>
  <c r="BI426" i="2"/>
  <c r="BI425" i="2"/>
  <c r="BI424" i="2"/>
  <c r="BI423" i="2"/>
  <c r="BI422" i="2"/>
  <c r="BI421" i="2"/>
  <c r="BI420" i="2"/>
  <c r="BI419" i="2"/>
  <c r="BI418" i="2"/>
  <c r="BI417" i="2"/>
  <c r="BI416" i="2"/>
  <c r="BI415" i="2"/>
  <c r="BI414" i="2"/>
  <c r="BI413" i="2"/>
  <c r="BI412" i="2"/>
  <c r="BI411" i="2"/>
  <c r="BI410" i="2"/>
  <c r="BI409" i="2"/>
  <c r="BI408" i="2"/>
  <c r="BI407" i="2"/>
  <c r="BI406" i="2"/>
  <c r="BI405" i="2"/>
  <c r="BI404" i="2"/>
  <c r="BI403" i="2"/>
  <c r="BI402" i="2"/>
  <c r="BI401" i="2"/>
  <c r="BI400" i="2"/>
  <c r="BI399" i="2"/>
  <c r="BI398" i="2"/>
  <c r="BI397" i="2"/>
  <c r="BI396" i="2"/>
  <c r="BI395" i="2"/>
  <c r="BI394" i="2"/>
  <c r="BI393" i="2"/>
  <c r="BI392" i="2"/>
  <c r="BI391" i="2"/>
  <c r="BI390" i="2"/>
  <c r="BI389" i="2"/>
  <c r="BI388" i="2"/>
  <c r="BI387" i="2"/>
  <c r="BI386" i="2"/>
  <c r="BI385" i="2"/>
  <c r="BI384" i="2"/>
  <c r="BI383" i="2"/>
  <c r="BI382" i="2"/>
  <c r="BI381" i="2"/>
  <c r="BI380" i="2"/>
  <c r="BI379" i="2"/>
  <c r="BI378" i="2"/>
  <c r="BI377" i="2"/>
  <c r="BI376" i="2"/>
  <c r="BI375" i="2"/>
  <c r="BI374" i="2"/>
  <c r="BI373" i="2"/>
  <c r="BI372" i="2"/>
  <c r="BI371" i="2"/>
  <c r="BI370" i="2"/>
  <c r="BI369" i="2"/>
  <c r="BI368" i="2"/>
  <c r="BI367" i="2"/>
  <c r="BI366" i="2"/>
  <c r="BI365" i="2"/>
  <c r="BI364" i="2"/>
  <c r="BI363" i="2"/>
  <c r="BI362" i="2"/>
  <c r="BI361" i="2"/>
  <c r="BI360" i="2"/>
  <c r="BI359" i="2"/>
  <c r="BI358" i="2"/>
  <c r="BI357" i="2"/>
  <c r="BI356" i="2"/>
  <c r="BI355" i="2"/>
  <c r="BI354" i="2"/>
  <c r="BI353" i="2"/>
  <c r="BI352" i="2"/>
  <c r="BI351" i="2"/>
  <c r="BI350" i="2"/>
  <c r="BI349" i="2"/>
  <c r="BI348" i="2"/>
  <c r="BI347" i="2"/>
  <c r="BI346" i="2"/>
  <c r="BI345" i="2"/>
  <c r="BI344" i="2"/>
  <c r="BI343" i="2"/>
  <c r="BI342" i="2"/>
  <c r="BI341" i="2"/>
  <c r="BI340" i="2"/>
  <c r="BI339" i="2"/>
  <c r="BI338" i="2"/>
  <c r="BI337" i="2"/>
  <c r="BI336" i="2"/>
  <c r="BI335" i="2"/>
  <c r="BI334" i="2"/>
  <c r="BI333" i="2"/>
  <c r="BI332" i="2"/>
  <c r="BI331" i="2"/>
  <c r="BI330" i="2"/>
  <c r="BI329" i="2"/>
  <c r="BI328" i="2"/>
  <c r="BI327" i="2"/>
  <c r="BI326" i="2"/>
  <c r="BI325" i="2"/>
  <c r="BI324" i="2"/>
  <c r="BI323" i="2"/>
  <c r="BI322" i="2"/>
  <c r="BI321" i="2"/>
  <c r="BI320" i="2"/>
  <c r="BI319" i="2"/>
  <c r="BI318" i="2"/>
  <c r="BI317" i="2"/>
  <c r="BI316" i="2"/>
  <c r="BI315" i="2"/>
  <c r="BI314" i="2"/>
  <c r="BI313" i="2"/>
  <c r="BI312" i="2"/>
  <c r="BI311" i="2"/>
  <c r="BI310" i="2"/>
  <c r="BI309" i="2"/>
  <c r="BI308" i="2"/>
  <c r="BI307" i="2"/>
  <c r="BI306" i="2"/>
  <c r="BI305" i="2"/>
  <c r="BI304" i="2"/>
  <c r="BI303" i="2"/>
  <c r="BI302" i="2"/>
  <c r="BI301" i="2"/>
  <c r="BI300" i="2"/>
  <c r="BI299" i="2"/>
  <c r="BI298" i="2"/>
  <c r="BI297" i="2"/>
  <c r="BI296" i="2"/>
  <c r="BI295" i="2"/>
  <c r="BI294" i="2"/>
  <c r="BI293" i="2"/>
  <c r="BI292" i="2"/>
  <c r="BI291" i="2"/>
  <c r="BI290" i="2"/>
  <c r="BI289" i="2"/>
  <c r="BI288" i="2"/>
  <c r="BI287" i="2"/>
  <c r="BI286" i="2"/>
  <c r="BI285" i="2"/>
  <c r="BI284" i="2"/>
  <c r="BI283" i="2"/>
  <c r="BI282" i="2"/>
  <c r="BI281" i="2"/>
  <c r="BI280" i="2"/>
  <c r="BI279" i="2"/>
  <c r="BI278" i="2"/>
  <c r="BI277" i="2"/>
  <c r="BI276" i="2"/>
  <c r="BI275" i="2"/>
  <c r="BI274" i="2"/>
  <c r="BI273" i="2"/>
  <c r="BI272" i="2"/>
  <c r="BI271" i="2"/>
  <c r="BI270" i="2"/>
  <c r="BI269" i="2"/>
  <c r="BI268" i="2"/>
  <c r="BI267" i="2"/>
  <c r="BI266" i="2"/>
  <c r="BI265" i="2"/>
  <c r="BI264" i="2"/>
  <c r="BI263" i="2"/>
  <c r="BI262" i="2"/>
  <c r="BI261" i="2"/>
  <c r="BI260" i="2"/>
  <c r="BI259" i="2"/>
  <c r="BI258" i="2"/>
  <c r="BI257" i="2"/>
  <c r="BI256" i="2"/>
  <c r="BI255" i="2"/>
  <c r="BI254" i="2"/>
  <c r="BI253" i="2"/>
  <c r="BI252" i="2"/>
  <c r="BI251" i="2"/>
  <c r="BI250" i="2"/>
  <c r="BI249" i="2"/>
  <c r="BI248" i="2"/>
  <c r="BI247" i="2"/>
  <c r="BI246" i="2"/>
  <c r="BI245" i="2"/>
  <c r="BI244" i="2"/>
  <c r="BI243" i="2"/>
  <c r="BI242" i="2"/>
  <c r="BI241" i="2"/>
  <c r="BI240" i="2"/>
  <c r="BI239" i="2"/>
  <c r="BI238" i="2"/>
  <c r="BI237" i="2"/>
  <c r="BI236" i="2"/>
  <c r="BI235" i="2"/>
  <c r="BI234" i="2"/>
  <c r="BI233" i="2"/>
  <c r="BI232" i="2"/>
  <c r="BI231" i="2"/>
  <c r="BI230" i="2"/>
  <c r="BI229" i="2"/>
  <c r="BI228" i="2"/>
  <c r="BI227" i="2"/>
  <c r="BI226" i="2"/>
  <c r="BI225" i="2"/>
  <c r="BI224" i="2"/>
  <c r="BI223" i="2"/>
  <c r="BI222" i="2"/>
  <c r="BI221" i="2"/>
  <c r="BI220" i="2"/>
  <c r="BI219" i="2"/>
  <c r="BI218" i="2"/>
  <c r="BI217" i="2"/>
  <c r="BI216" i="2"/>
  <c r="BI215" i="2"/>
  <c r="BI214" i="2"/>
  <c r="BI213" i="2"/>
  <c r="BI212" i="2"/>
  <c r="BI211" i="2"/>
  <c r="BI210" i="2"/>
  <c r="BI209" i="2"/>
  <c r="BI208" i="2"/>
  <c r="BI207" i="2"/>
  <c r="BI206" i="2"/>
  <c r="BI205" i="2"/>
  <c r="BI204" i="2"/>
  <c r="BI203" i="2"/>
  <c r="BI202" i="2"/>
  <c r="BI201" i="2"/>
  <c r="BI200" i="2"/>
  <c r="BI199" i="2"/>
  <c r="BI198" i="2"/>
  <c r="BI197" i="2"/>
  <c r="BI196" i="2"/>
  <c r="BI195" i="2"/>
  <c r="BI194" i="2"/>
  <c r="BI193" i="2"/>
  <c r="BI192" i="2"/>
  <c r="BI191" i="2"/>
  <c r="BI190" i="2"/>
  <c r="BI189" i="2"/>
  <c r="BI188" i="2"/>
  <c r="BI187" i="2"/>
  <c r="BI186" i="2"/>
  <c r="BI185" i="2"/>
  <c r="BI184" i="2"/>
  <c r="BI183" i="2"/>
  <c r="BI182" i="2"/>
  <c r="BI181" i="2"/>
  <c r="BI180" i="2"/>
  <c r="BI179" i="2"/>
  <c r="BI178" i="2"/>
  <c r="BI177" i="2"/>
  <c r="BI176" i="2"/>
  <c r="BI175" i="2"/>
  <c r="BI174" i="2"/>
  <c r="BI173" i="2"/>
  <c r="BI172" i="2"/>
  <c r="BI171" i="2"/>
  <c r="BI170" i="2"/>
  <c r="BI169" i="2"/>
  <c r="BI168" i="2"/>
  <c r="BI167" i="2"/>
  <c r="BI166" i="2"/>
  <c r="BI165" i="2"/>
  <c r="BI164" i="2"/>
  <c r="BI163" i="2"/>
  <c r="BI162" i="2"/>
  <c r="BI161" i="2"/>
  <c r="BI160" i="2"/>
  <c r="BI159" i="2"/>
  <c r="BI158" i="2"/>
  <c r="BI157" i="2"/>
  <c r="BI156" i="2"/>
  <c r="BI155" i="2"/>
  <c r="BI154" i="2"/>
  <c r="BI153" i="2"/>
  <c r="BI152" i="2"/>
  <c r="BI151" i="2"/>
  <c r="BI150" i="2"/>
  <c r="BI149" i="2"/>
  <c r="BI148" i="2"/>
  <c r="BI147" i="2"/>
  <c r="BI146" i="2"/>
  <c r="BI145" i="2"/>
  <c r="BI144" i="2"/>
  <c r="BI143" i="2"/>
  <c r="BI142" i="2"/>
  <c r="BI141" i="2"/>
  <c r="BI140" i="2"/>
  <c r="BI139" i="2"/>
  <c r="BI138" i="2"/>
  <c r="BI137" i="2"/>
  <c r="BI136" i="2"/>
  <c r="BI135" i="2"/>
  <c r="BI134" i="2"/>
  <c r="BI133" i="2"/>
  <c r="BI132" i="2"/>
  <c r="BI131" i="2"/>
  <c r="BI130" i="2"/>
  <c r="BI129" i="2"/>
  <c r="BI128" i="2"/>
  <c r="BI127" i="2"/>
  <c r="BI126" i="2"/>
  <c r="BI125" i="2"/>
  <c r="BI124" i="2"/>
  <c r="BI123" i="2"/>
  <c r="BI122" i="2"/>
  <c r="BI121" i="2"/>
  <c r="BI120" i="2"/>
  <c r="BI119" i="2"/>
  <c r="BI118" i="2"/>
  <c r="BI117" i="2"/>
  <c r="BI116" i="2"/>
  <c r="BI115" i="2"/>
  <c r="BI114" i="2"/>
  <c r="BI113" i="2"/>
  <c r="BI112" i="2"/>
  <c r="BI111" i="2"/>
  <c r="BI110" i="2"/>
  <c r="BI109" i="2"/>
  <c r="BI108" i="2"/>
  <c r="BI107" i="2"/>
  <c r="BI106" i="2"/>
  <c r="BI105" i="2"/>
  <c r="BI104" i="2"/>
  <c r="BI103" i="2"/>
  <c r="BI102" i="2"/>
  <c r="BI101" i="2"/>
  <c r="BI100" i="2"/>
  <c r="BI99" i="2"/>
  <c r="BI98" i="2"/>
  <c r="BI97" i="2"/>
  <c r="BI96" i="2"/>
  <c r="BI95" i="2"/>
  <c r="BI94" i="2"/>
  <c r="BI93" i="2"/>
  <c r="BI92" i="2"/>
  <c r="BI91" i="2"/>
  <c r="BI90" i="2"/>
  <c r="BI89" i="2"/>
  <c r="BI88" i="2"/>
  <c r="BI87" i="2"/>
  <c r="BI86" i="2"/>
  <c r="BI85" i="2"/>
  <c r="BI84" i="2"/>
  <c r="BI83" i="2"/>
  <c r="BI82" i="2"/>
  <c r="BI81" i="2"/>
  <c r="BI80" i="2"/>
  <c r="BI79" i="2"/>
  <c r="BI78" i="2"/>
  <c r="BI77" i="2"/>
  <c r="BI76" i="2"/>
  <c r="BI75" i="2"/>
  <c r="BI74" i="2"/>
  <c r="BI73" i="2"/>
  <c r="BI72" i="2"/>
  <c r="BI71" i="2"/>
  <c r="BI70" i="2"/>
  <c r="BI69" i="2"/>
  <c r="BI68" i="2"/>
  <c r="BI67" i="2"/>
  <c r="BI66" i="2"/>
  <c r="BI65" i="2"/>
  <c r="BI64" i="2"/>
  <c r="BI63" i="2"/>
  <c r="BI62" i="2"/>
  <c r="BI61" i="2"/>
  <c r="BI60" i="2"/>
  <c r="BI59" i="2"/>
  <c r="BI58" i="2"/>
  <c r="BI57" i="2"/>
  <c r="BI56" i="2"/>
  <c r="BI55" i="2"/>
  <c r="BI54" i="2"/>
  <c r="BI53" i="2"/>
  <c r="BI52" i="2"/>
  <c r="BI51" i="2"/>
  <c r="BI50" i="2"/>
  <c r="BI49" i="2"/>
  <c r="BI48" i="2"/>
  <c r="BI47" i="2"/>
  <c r="BI46" i="2"/>
  <c r="BI45" i="2"/>
  <c r="BI44" i="2"/>
  <c r="BI43" i="2"/>
  <c r="BI42" i="2"/>
  <c r="BI41" i="2"/>
  <c r="BI40" i="2"/>
  <c r="BI39" i="2"/>
  <c r="BI38" i="2"/>
  <c r="BI37" i="2"/>
  <c r="BI36" i="2"/>
  <c r="BI35" i="2"/>
  <c r="BI34" i="2"/>
  <c r="BI33" i="2"/>
  <c r="BI32" i="2"/>
  <c r="BI31" i="2"/>
  <c r="BI30" i="2"/>
  <c r="BI29" i="2"/>
  <c r="BI28" i="2"/>
  <c r="BI27" i="2"/>
  <c r="BI26" i="2"/>
  <c r="AG10" i="2"/>
  <c r="AG26" i="2" s="1"/>
  <c r="AG27" i="2" l="1"/>
  <c r="AG21" i="2"/>
  <c r="AG19" i="2"/>
  <c r="AG12" i="2"/>
  <c r="AG18" i="2"/>
  <c r="AG17" i="2"/>
  <c r="AG16" i="2"/>
  <c r="AG20" i="2"/>
  <c r="AB11" i="2"/>
  <c r="AA11" i="2"/>
  <c r="AA10" i="2"/>
  <c r="AB511" i="2"/>
  <c r="AB510" i="2"/>
  <c r="AB509" i="2"/>
  <c r="AB508" i="2"/>
  <c r="AB507" i="2"/>
  <c r="AB506" i="2"/>
  <c r="AB505" i="2"/>
  <c r="AB504" i="2"/>
  <c r="AB503" i="2"/>
  <c r="AB502" i="2"/>
  <c r="AB501" i="2"/>
  <c r="AB500" i="2"/>
  <c r="AB499" i="2"/>
  <c r="AB498" i="2"/>
  <c r="AB497" i="2"/>
  <c r="AB496" i="2"/>
  <c r="AB495" i="2"/>
  <c r="AB494" i="2"/>
  <c r="AB493" i="2"/>
  <c r="AB492" i="2"/>
  <c r="AB491" i="2"/>
  <c r="AB490" i="2"/>
  <c r="AB489" i="2"/>
  <c r="AB488" i="2"/>
  <c r="AB487" i="2"/>
  <c r="AB486" i="2"/>
  <c r="AB485" i="2"/>
  <c r="AB484" i="2"/>
  <c r="AB483" i="2"/>
  <c r="AB482" i="2"/>
  <c r="AB481" i="2"/>
  <c r="AB480" i="2"/>
  <c r="AB479" i="2"/>
  <c r="AB478" i="2"/>
  <c r="AB477" i="2"/>
  <c r="AB476" i="2"/>
  <c r="AB475" i="2"/>
  <c r="AB474" i="2"/>
  <c r="AB473" i="2"/>
  <c r="AB472" i="2"/>
  <c r="AB471" i="2"/>
  <c r="AB470" i="2"/>
  <c r="AB469" i="2"/>
  <c r="AB468" i="2"/>
  <c r="AB467" i="2"/>
  <c r="AB466" i="2"/>
  <c r="AB465" i="2"/>
  <c r="AB464" i="2"/>
  <c r="AB463" i="2"/>
  <c r="AB462" i="2"/>
  <c r="AB461" i="2"/>
  <c r="AB460" i="2"/>
  <c r="AB459" i="2"/>
  <c r="AB458" i="2"/>
  <c r="AB457" i="2"/>
  <c r="AB456" i="2"/>
  <c r="AB455" i="2"/>
  <c r="AB454" i="2"/>
  <c r="AB453" i="2"/>
  <c r="AB452" i="2"/>
  <c r="AB451" i="2"/>
  <c r="AB450" i="2"/>
  <c r="AB449" i="2"/>
  <c r="AB448" i="2"/>
  <c r="AB447" i="2"/>
  <c r="AB446" i="2"/>
  <c r="AB445" i="2"/>
  <c r="AB444" i="2"/>
  <c r="AB443" i="2"/>
  <c r="AB442" i="2"/>
  <c r="AB441" i="2"/>
  <c r="AB440" i="2"/>
  <c r="AB439" i="2"/>
  <c r="AB438" i="2"/>
  <c r="AB437" i="2"/>
  <c r="AB436" i="2"/>
  <c r="AB435" i="2"/>
  <c r="AB434" i="2"/>
  <c r="AB433" i="2"/>
  <c r="AB432" i="2"/>
  <c r="AB431" i="2"/>
  <c r="AB430" i="2"/>
  <c r="AB429" i="2"/>
  <c r="AB428" i="2"/>
  <c r="AB427" i="2"/>
  <c r="AB426" i="2"/>
  <c r="AB425" i="2"/>
  <c r="AB424" i="2"/>
  <c r="AB423" i="2"/>
  <c r="AB422" i="2"/>
  <c r="AB421" i="2"/>
  <c r="AB420" i="2"/>
  <c r="AB419" i="2"/>
  <c r="AB418" i="2"/>
  <c r="AB417" i="2"/>
  <c r="AB416" i="2"/>
  <c r="AB415" i="2"/>
  <c r="AB414" i="2"/>
  <c r="AB413" i="2"/>
  <c r="AB412" i="2"/>
  <c r="AB411" i="2"/>
  <c r="AB410" i="2"/>
  <c r="AB409" i="2"/>
  <c r="AB408" i="2"/>
  <c r="AB407" i="2"/>
  <c r="AB406" i="2"/>
  <c r="AB405" i="2"/>
  <c r="AB404" i="2"/>
  <c r="AB403" i="2"/>
  <c r="AB402" i="2"/>
  <c r="AB401" i="2"/>
  <c r="AB400" i="2"/>
  <c r="AB399" i="2"/>
  <c r="AB398" i="2"/>
  <c r="AB397" i="2"/>
  <c r="AB396" i="2"/>
  <c r="AB395" i="2"/>
  <c r="AB394" i="2"/>
  <c r="AB393" i="2"/>
  <c r="AB392" i="2"/>
  <c r="AB391" i="2"/>
  <c r="AB390" i="2"/>
  <c r="AB389" i="2"/>
  <c r="AB388" i="2"/>
  <c r="AB387" i="2"/>
  <c r="AB386" i="2"/>
  <c r="AB385" i="2"/>
  <c r="AB384" i="2"/>
  <c r="AB383" i="2"/>
  <c r="AB382" i="2"/>
  <c r="AB381" i="2"/>
  <c r="AB380" i="2"/>
  <c r="AB379" i="2"/>
  <c r="AB378" i="2"/>
  <c r="AB377" i="2"/>
  <c r="AB376" i="2"/>
  <c r="AB375" i="2"/>
  <c r="AB374" i="2"/>
  <c r="AB373" i="2"/>
  <c r="AB372" i="2"/>
  <c r="AB371" i="2"/>
  <c r="AB370" i="2"/>
  <c r="AB369" i="2"/>
  <c r="AB368" i="2"/>
  <c r="AB367" i="2"/>
  <c r="AB366" i="2"/>
  <c r="AB365" i="2"/>
  <c r="AB364" i="2"/>
  <c r="AB363" i="2"/>
  <c r="AB362" i="2"/>
  <c r="AB361" i="2"/>
  <c r="AB360" i="2"/>
  <c r="AB359" i="2"/>
  <c r="AB358" i="2"/>
  <c r="AB357" i="2"/>
  <c r="AB356" i="2"/>
  <c r="AB355" i="2"/>
  <c r="AB354" i="2"/>
  <c r="AB353" i="2"/>
  <c r="AB352" i="2"/>
  <c r="AB351" i="2"/>
  <c r="AB350" i="2"/>
  <c r="AB349" i="2"/>
  <c r="AB348" i="2"/>
  <c r="AB347" i="2"/>
  <c r="AB346" i="2"/>
  <c r="AB345" i="2"/>
  <c r="AB344" i="2"/>
  <c r="AB343" i="2"/>
  <c r="AB342" i="2"/>
  <c r="AB341" i="2"/>
  <c r="AB340" i="2"/>
  <c r="AB339" i="2"/>
  <c r="AB338" i="2"/>
  <c r="AB337" i="2"/>
  <c r="AB336" i="2"/>
  <c r="AB335" i="2"/>
  <c r="AB334" i="2"/>
  <c r="AB333" i="2"/>
  <c r="AB332" i="2"/>
  <c r="AB331" i="2"/>
  <c r="AB330" i="2"/>
  <c r="AB329" i="2"/>
  <c r="AB328" i="2"/>
  <c r="AB327" i="2"/>
  <c r="AB326" i="2"/>
  <c r="AB325" i="2"/>
  <c r="AB324" i="2"/>
  <c r="AB323" i="2"/>
  <c r="AB322" i="2"/>
  <c r="AB321" i="2"/>
  <c r="AB320" i="2"/>
  <c r="AB319" i="2"/>
  <c r="AB318" i="2"/>
  <c r="AB317" i="2"/>
  <c r="AB316" i="2"/>
  <c r="AB315" i="2"/>
  <c r="AB314" i="2"/>
  <c r="AB313" i="2"/>
  <c r="AB312" i="2"/>
  <c r="AB311" i="2"/>
  <c r="AB310" i="2"/>
  <c r="AB309" i="2"/>
  <c r="AB308" i="2"/>
  <c r="AB307" i="2"/>
  <c r="AB306" i="2"/>
  <c r="AB305" i="2"/>
  <c r="AB304" i="2"/>
  <c r="AB303" i="2"/>
  <c r="AB302" i="2"/>
  <c r="AB301" i="2"/>
  <c r="AB300" i="2"/>
  <c r="AB299" i="2"/>
  <c r="AB298" i="2"/>
  <c r="AB297" i="2"/>
  <c r="AB296" i="2"/>
  <c r="AB295" i="2"/>
  <c r="AB294" i="2"/>
  <c r="AB293" i="2"/>
  <c r="AB292" i="2"/>
  <c r="AB291" i="2"/>
  <c r="AB290" i="2"/>
  <c r="AB289" i="2"/>
  <c r="AB288" i="2"/>
  <c r="AB287" i="2"/>
  <c r="AB286" i="2"/>
  <c r="AB285" i="2"/>
  <c r="AB284" i="2"/>
  <c r="AB283" i="2"/>
  <c r="AB282" i="2"/>
  <c r="AB281" i="2"/>
  <c r="AB280" i="2"/>
  <c r="AB279" i="2"/>
  <c r="AB278" i="2"/>
  <c r="AB277" i="2"/>
  <c r="AB276" i="2"/>
  <c r="AB275" i="2"/>
  <c r="AB274" i="2"/>
  <c r="AB273" i="2"/>
  <c r="AB272" i="2"/>
  <c r="AB271" i="2"/>
  <c r="AB270" i="2"/>
  <c r="AB269" i="2"/>
  <c r="AB268" i="2"/>
  <c r="AB267" i="2"/>
  <c r="AB266" i="2"/>
  <c r="AB265" i="2"/>
  <c r="AB264" i="2"/>
  <c r="AB263" i="2"/>
  <c r="AB262" i="2"/>
  <c r="AB261" i="2"/>
  <c r="AB260" i="2"/>
  <c r="AB259" i="2"/>
  <c r="AB258" i="2"/>
  <c r="AB257" i="2"/>
  <c r="AB256" i="2"/>
  <c r="AB255" i="2"/>
  <c r="AB254" i="2"/>
  <c r="AB253" i="2"/>
  <c r="AB252" i="2"/>
  <c r="AB251" i="2"/>
  <c r="AB250" i="2"/>
  <c r="AB249" i="2"/>
  <c r="AB248" i="2"/>
  <c r="AB247" i="2"/>
  <c r="AB246" i="2"/>
  <c r="AB245" i="2"/>
  <c r="AB244" i="2"/>
  <c r="AB243" i="2"/>
  <c r="AB242" i="2"/>
  <c r="AB241" i="2"/>
  <c r="AB240" i="2"/>
  <c r="AB239" i="2"/>
  <c r="AB238" i="2"/>
  <c r="AB237" i="2"/>
  <c r="AB236" i="2"/>
  <c r="AB235" i="2"/>
  <c r="AB234" i="2"/>
  <c r="AB233" i="2"/>
  <c r="AB232" i="2"/>
  <c r="AB231" i="2"/>
  <c r="AB230" i="2"/>
  <c r="AB229" i="2"/>
  <c r="AB228" i="2"/>
  <c r="AB227" i="2"/>
  <c r="AB226" i="2"/>
  <c r="AB225" i="2"/>
  <c r="AB224" i="2"/>
  <c r="AB223" i="2"/>
  <c r="AB222" i="2"/>
  <c r="AB221" i="2"/>
  <c r="AB220" i="2"/>
  <c r="AB219" i="2"/>
  <c r="AB218" i="2"/>
  <c r="AB217" i="2"/>
  <c r="AB216" i="2"/>
  <c r="AB215" i="2"/>
  <c r="AB214" i="2"/>
  <c r="AB213" i="2"/>
  <c r="AB212" i="2"/>
  <c r="AB211" i="2"/>
  <c r="AB210" i="2"/>
  <c r="AB209" i="2"/>
  <c r="AB208" i="2"/>
  <c r="AB207" i="2"/>
  <c r="AB206" i="2"/>
  <c r="AB205" i="2"/>
  <c r="AB204" i="2"/>
  <c r="AB203" i="2"/>
  <c r="AB202" i="2"/>
  <c r="AB201" i="2"/>
  <c r="AB200" i="2"/>
  <c r="AB199" i="2"/>
  <c r="AB198" i="2"/>
  <c r="AB197" i="2"/>
  <c r="AB196" i="2"/>
  <c r="AB195" i="2"/>
  <c r="AB194" i="2"/>
  <c r="AB193" i="2"/>
  <c r="AB192" i="2"/>
  <c r="AB191" i="2"/>
  <c r="AB190" i="2"/>
  <c r="AB189" i="2"/>
  <c r="AB188" i="2"/>
  <c r="AB187" i="2"/>
  <c r="AB186" i="2"/>
  <c r="AB185" i="2"/>
  <c r="AB184" i="2"/>
  <c r="AB183" i="2"/>
  <c r="AB182" i="2"/>
  <c r="AB181" i="2"/>
  <c r="AB180" i="2"/>
  <c r="AB179" i="2"/>
  <c r="AB178" i="2"/>
  <c r="AB177" i="2"/>
  <c r="AB176" i="2"/>
  <c r="AB175" i="2"/>
  <c r="AB174" i="2"/>
  <c r="AB173" i="2"/>
  <c r="AB172" i="2"/>
  <c r="AB171" i="2"/>
  <c r="AB170" i="2"/>
  <c r="AB169" i="2"/>
  <c r="AB168" i="2"/>
  <c r="AB167" i="2"/>
  <c r="AB166" i="2"/>
  <c r="AB165" i="2"/>
  <c r="AB164" i="2"/>
  <c r="AB163" i="2"/>
  <c r="AB162" i="2"/>
  <c r="AB161" i="2"/>
  <c r="AB160" i="2"/>
  <c r="AB159" i="2"/>
  <c r="AB158" i="2"/>
  <c r="AB157" i="2"/>
  <c r="AB156" i="2"/>
  <c r="AB155" i="2"/>
  <c r="AB154" i="2"/>
  <c r="AB153" i="2"/>
  <c r="AB152" i="2"/>
  <c r="AB151" i="2"/>
  <c r="AB150" i="2"/>
  <c r="AB149" i="2"/>
  <c r="AB148" i="2"/>
  <c r="AB147" i="2"/>
  <c r="AB146" i="2"/>
  <c r="AB145" i="2"/>
  <c r="AB144" i="2"/>
  <c r="AB143" i="2"/>
  <c r="AB142" i="2"/>
  <c r="AB141" i="2"/>
  <c r="AB140" i="2"/>
  <c r="AB139" i="2"/>
  <c r="AB138" i="2"/>
  <c r="AB137" i="2"/>
  <c r="AB136" i="2"/>
  <c r="AB135" i="2"/>
  <c r="AB134" i="2"/>
  <c r="AB133" i="2"/>
  <c r="AB132" i="2"/>
  <c r="AB131" i="2"/>
  <c r="AB130" i="2"/>
  <c r="AB129" i="2"/>
  <c r="AB128" i="2"/>
  <c r="AB127" i="2"/>
  <c r="AB126" i="2"/>
  <c r="AB125" i="2"/>
  <c r="AB124" i="2"/>
  <c r="AB123" i="2"/>
  <c r="AB122" i="2"/>
  <c r="AB121" i="2"/>
  <c r="AB120" i="2"/>
  <c r="AB119" i="2"/>
  <c r="AB118" i="2"/>
  <c r="AB117" i="2"/>
  <c r="AB116" i="2"/>
  <c r="AB115" i="2"/>
  <c r="AB114" i="2"/>
  <c r="AB113" i="2"/>
  <c r="AB112" i="2"/>
  <c r="AB111" i="2"/>
  <c r="AB110" i="2"/>
  <c r="AB109" i="2"/>
  <c r="AB108" i="2"/>
  <c r="AB107" i="2"/>
  <c r="AB106" i="2"/>
  <c r="AB105" i="2"/>
  <c r="AB104" i="2"/>
  <c r="AB103" i="2"/>
  <c r="AB102" i="2"/>
  <c r="AB101" i="2"/>
  <c r="AB100" i="2"/>
  <c r="AB99" i="2"/>
  <c r="AB98" i="2"/>
  <c r="AB97" i="2"/>
  <c r="AB96" i="2"/>
  <c r="AB95" i="2"/>
  <c r="AB94" i="2"/>
  <c r="AB93" i="2"/>
  <c r="AB92" i="2"/>
  <c r="AB91" i="2"/>
  <c r="AB90" i="2"/>
  <c r="AB89" i="2"/>
  <c r="AB88" i="2"/>
  <c r="AB87" i="2"/>
  <c r="AB86" i="2"/>
  <c r="AB85" i="2"/>
  <c r="AB84" i="2"/>
  <c r="AB83" i="2"/>
  <c r="AB82" i="2"/>
  <c r="AB81" i="2"/>
  <c r="AB80" i="2"/>
  <c r="AB79" i="2"/>
  <c r="AB78" i="2"/>
  <c r="AB77" i="2"/>
  <c r="AB76" i="2"/>
  <c r="AB75" i="2"/>
  <c r="AB74" i="2"/>
  <c r="AB73" i="2"/>
  <c r="AB72" i="2"/>
  <c r="AB71" i="2"/>
  <c r="AB70" i="2"/>
  <c r="AB69" i="2"/>
  <c r="AB68" i="2"/>
  <c r="AB67" i="2"/>
  <c r="AB66" i="2"/>
  <c r="AB65" i="2"/>
  <c r="AB64" i="2"/>
  <c r="AB63" i="2"/>
  <c r="AB62" i="2"/>
  <c r="AB61" i="2"/>
  <c r="AB60" i="2"/>
  <c r="AB59" i="2"/>
  <c r="AB58" i="2"/>
  <c r="AB57" i="2"/>
  <c r="AB56" i="2"/>
  <c r="AB55" i="2"/>
  <c r="AB54" i="2"/>
  <c r="AB53" i="2"/>
  <c r="AB52" i="2"/>
  <c r="AB51" i="2"/>
  <c r="AB50" i="2"/>
  <c r="AB49" i="2"/>
  <c r="AB48" i="2"/>
  <c r="AB47" i="2"/>
  <c r="AB46" i="2"/>
  <c r="AB45" i="2"/>
  <c r="AB44" i="2"/>
  <c r="AB43" i="2"/>
  <c r="AB42" i="2"/>
  <c r="AB41" i="2"/>
  <c r="AB40" i="2"/>
  <c r="AB39" i="2"/>
  <c r="AB38" i="2"/>
  <c r="AB37" i="2"/>
  <c r="AB36" i="2"/>
  <c r="AB35" i="2"/>
  <c r="AB34" i="2"/>
  <c r="AB33" i="2"/>
  <c r="AB32" i="2"/>
  <c r="AB31" i="2"/>
  <c r="AB30" i="2"/>
  <c r="AB29" i="2"/>
  <c r="X511" i="2"/>
  <c r="AA511" i="2" s="1"/>
  <c r="X510" i="2"/>
  <c r="AA510" i="2" s="1"/>
  <c r="X509" i="2"/>
  <c r="AA509" i="2" s="1"/>
  <c r="X508" i="2"/>
  <c r="AA508" i="2" s="1"/>
  <c r="X507" i="2"/>
  <c r="AA507" i="2" s="1"/>
  <c r="X506" i="2"/>
  <c r="AA506" i="2" s="1"/>
  <c r="X505" i="2"/>
  <c r="AA505" i="2" s="1"/>
  <c r="X504" i="2"/>
  <c r="AA504" i="2" s="1"/>
  <c r="X503" i="2"/>
  <c r="AA503" i="2" s="1"/>
  <c r="X502" i="2"/>
  <c r="AA502" i="2" s="1"/>
  <c r="X501" i="2"/>
  <c r="AA501" i="2" s="1"/>
  <c r="X500" i="2"/>
  <c r="AA500" i="2" s="1"/>
  <c r="X499" i="2"/>
  <c r="AA499" i="2" s="1"/>
  <c r="X498" i="2"/>
  <c r="AA498" i="2" s="1"/>
  <c r="X497" i="2"/>
  <c r="AA497" i="2" s="1"/>
  <c r="X496" i="2"/>
  <c r="AA496" i="2" s="1"/>
  <c r="X495" i="2"/>
  <c r="AA495" i="2" s="1"/>
  <c r="X494" i="2"/>
  <c r="AA494" i="2" s="1"/>
  <c r="X493" i="2"/>
  <c r="AA493" i="2" s="1"/>
  <c r="X492" i="2"/>
  <c r="AA492" i="2" s="1"/>
  <c r="X491" i="2"/>
  <c r="AA491" i="2" s="1"/>
  <c r="X490" i="2"/>
  <c r="AA490" i="2" s="1"/>
  <c r="X489" i="2"/>
  <c r="AA489" i="2" s="1"/>
  <c r="X488" i="2"/>
  <c r="AA488" i="2" s="1"/>
  <c r="X487" i="2"/>
  <c r="AA487" i="2" s="1"/>
  <c r="X486" i="2"/>
  <c r="AA486" i="2" s="1"/>
  <c r="X485" i="2"/>
  <c r="AA485" i="2" s="1"/>
  <c r="X484" i="2"/>
  <c r="AA484" i="2" s="1"/>
  <c r="X483" i="2"/>
  <c r="AA483" i="2" s="1"/>
  <c r="X482" i="2"/>
  <c r="AA482" i="2" s="1"/>
  <c r="X481" i="2"/>
  <c r="AA481" i="2" s="1"/>
  <c r="X480" i="2"/>
  <c r="AA480" i="2" s="1"/>
  <c r="X479" i="2"/>
  <c r="AA479" i="2" s="1"/>
  <c r="X478" i="2"/>
  <c r="AA478" i="2" s="1"/>
  <c r="X477" i="2"/>
  <c r="AA477" i="2" s="1"/>
  <c r="X476" i="2"/>
  <c r="AA476" i="2" s="1"/>
  <c r="X475" i="2"/>
  <c r="AA475" i="2" s="1"/>
  <c r="X474" i="2"/>
  <c r="AA474" i="2" s="1"/>
  <c r="X473" i="2"/>
  <c r="AA473" i="2" s="1"/>
  <c r="X472" i="2"/>
  <c r="AA472" i="2" s="1"/>
  <c r="X471" i="2"/>
  <c r="AA471" i="2" s="1"/>
  <c r="X470" i="2"/>
  <c r="AA470" i="2" s="1"/>
  <c r="X469" i="2"/>
  <c r="AA469" i="2" s="1"/>
  <c r="X468" i="2"/>
  <c r="AA468" i="2" s="1"/>
  <c r="X467" i="2"/>
  <c r="AA467" i="2" s="1"/>
  <c r="X466" i="2"/>
  <c r="AA466" i="2" s="1"/>
  <c r="X465" i="2"/>
  <c r="AA465" i="2" s="1"/>
  <c r="X464" i="2"/>
  <c r="AA464" i="2" s="1"/>
  <c r="X463" i="2"/>
  <c r="AA463" i="2" s="1"/>
  <c r="X462" i="2"/>
  <c r="AA462" i="2" s="1"/>
  <c r="X461" i="2"/>
  <c r="AA461" i="2" s="1"/>
  <c r="X460" i="2"/>
  <c r="AA460" i="2" s="1"/>
  <c r="X459" i="2"/>
  <c r="AA459" i="2" s="1"/>
  <c r="X458" i="2"/>
  <c r="AA458" i="2" s="1"/>
  <c r="X457" i="2"/>
  <c r="AA457" i="2" s="1"/>
  <c r="X456" i="2"/>
  <c r="AA456" i="2" s="1"/>
  <c r="X455" i="2"/>
  <c r="AA455" i="2" s="1"/>
  <c r="X454" i="2"/>
  <c r="AA454" i="2" s="1"/>
  <c r="X453" i="2"/>
  <c r="AA453" i="2" s="1"/>
  <c r="X452" i="2"/>
  <c r="AA452" i="2" s="1"/>
  <c r="X451" i="2"/>
  <c r="AA451" i="2" s="1"/>
  <c r="X450" i="2"/>
  <c r="AA450" i="2" s="1"/>
  <c r="X449" i="2"/>
  <c r="AA449" i="2" s="1"/>
  <c r="X448" i="2"/>
  <c r="AA448" i="2" s="1"/>
  <c r="X447" i="2"/>
  <c r="AA447" i="2" s="1"/>
  <c r="X446" i="2"/>
  <c r="AA446" i="2" s="1"/>
  <c r="X445" i="2"/>
  <c r="AA445" i="2" s="1"/>
  <c r="X444" i="2"/>
  <c r="AA444" i="2" s="1"/>
  <c r="X443" i="2"/>
  <c r="AA443" i="2" s="1"/>
  <c r="X442" i="2"/>
  <c r="AA442" i="2" s="1"/>
  <c r="X441" i="2"/>
  <c r="AA441" i="2" s="1"/>
  <c r="X440" i="2"/>
  <c r="AA440" i="2" s="1"/>
  <c r="X439" i="2"/>
  <c r="AA439" i="2" s="1"/>
  <c r="X438" i="2"/>
  <c r="AA438" i="2" s="1"/>
  <c r="X437" i="2"/>
  <c r="AA437" i="2" s="1"/>
  <c r="X436" i="2"/>
  <c r="AA436" i="2" s="1"/>
  <c r="X435" i="2"/>
  <c r="AA435" i="2" s="1"/>
  <c r="X434" i="2"/>
  <c r="AA434" i="2" s="1"/>
  <c r="X433" i="2"/>
  <c r="AA433" i="2" s="1"/>
  <c r="X432" i="2"/>
  <c r="AA432" i="2" s="1"/>
  <c r="X431" i="2"/>
  <c r="AA431" i="2" s="1"/>
  <c r="X430" i="2"/>
  <c r="AA430" i="2" s="1"/>
  <c r="X429" i="2"/>
  <c r="AA429" i="2" s="1"/>
  <c r="X428" i="2"/>
  <c r="AA428" i="2" s="1"/>
  <c r="X427" i="2"/>
  <c r="AA427" i="2" s="1"/>
  <c r="X426" i="2"/>
  <c r="AA426" i="2" s="1"/>
  <c r="X425" i="2"/>
  <c r="AA425" i="2" s="1"/>
  <c r="X424" i="2"/>
  <c r="AA424" i="2" s="1"/>
  <c r="X423" i="2"/>
  <c r="AA423" i="2" s="1"/>
  <c r="X422" i="2"/>
  <c r="AA422" i="2" s="1"/>
  <c r="X421" i="2"/>
  <c r="AA421" i="2" s="1"/>
  <c r="X420" i="2"/>
  <c r="AA420" i="2" s="1"/>
  <c r="X419" i="2"/>
  <c r="AA419" i="2" s="1"/>
  <c r="X418" i="2"/>
  <c r="AA418" i="2" s="1"/>
  <c r="X417" i="2"/>
  <c r="AA417" i="2" s="1"/>
  <c r="X416" i="2"/>
  <c r="AA416" i="2" s="1"/>
  <c r="X415" i="2"/>
  <c r="AA415" i="2" s="1"/>
  <c r="X414" i="2"/>
  <c r="AA414" i="2" s="1"/>
  <c r="X413" i="2"/>
  <c r="AA413" i="2" s="1"/>
  <c r="X412" i="2"/>
  <c r="AA412" i="2" s="1"/>
  <c r="X411" i="2"/>
  <c r="AA411" i="2" s="1"/>
  <c r="X410" i="2"/>
  <c r="AA410" i="2" s="1"/>
  <c r="X409" i="2"/>
  <c r="AA409" i="2" s="1"/>
  <c r="X408" i="2"/>
  <c r="AA408" i="2" s="1"/>
  <c r="X407" i="2"/>
  <c r="AA407" i="2" s="1"/>
  <c r="X406" i="2"/>
  <c r="AA406" i="2" s="1"/>
  <c r="X405" i="2"/>
  <c r="AA405" i="2" s="1"/>
  <c r="X404" i="2"/>
  <c r="AA404" i="2" s="1"/>
  <c r="X403" i="2"/>
  <c r="AA403" i="2" s="1"/>
  <c r="X402" i="2"/>
  <c r="AA402" i="2" s="1"/>
  <c r="X401" i="2"/>
  <c r="AA401" i="2" s="1"/>
  <c r="X400" i="2"/>
  <c r="AA400" i="2" s="1"/>
  <c r="X399" i="2"/>
  <c r="AA399" i="2" s="1"/>
  <c r="X398" i="2"/>
  <c r="AA398" i="2" s="1"/>
  <c r="X397" i="2"/>
  <c r="AA397" i="2" s="1"/>
  <c r="X396" i="2"/>
  <c r="AA396" i="2" s="1"/>
  <c r="X395" i="2"/>
  <c r="AA395" i="2" s="1"/>
  <c r="X394" i="2"/>
  <c r="AA394" i="2" s="1"/>
  <c r="X393" i="2"/>
  <c r="AA393" i="2" s="1"/>
  <c r="X392" i="2"/>
  <c r="AA392" i="2" s="1"/>
  <c r="X391" i="2"/>
  <c r="AA391" i="2" s="1"/>
  <c r="X390" i="2"/>
  <c r="AA390" i="2" s="1"/>
  <c r="X389" i="2"/>
  <c r="AA389" i="2" s="1"/>
  <c r="X388" i="2"/>
  <c r="AA388" i="2" s="1"/>
  <c r="X387" i="2"/>
  <c r="AA387" i="2" s="1"/>
  <c r="X386" i="2"/>
  <c r="AA386" i="2" s="1"/>
  <c r="X385" i="2"/>
  <c r="AA385" i="2" s="1"/>
  <c r="X384" i="2"/>
  <c r="AA384" i="2" s="1"/>
  <c r="X383" i="2"/>
  <c r="AA383" i="2" s="1"/>
  <c r="X382" i="2"/>
  <c r="AA382" i="2" s="1"/>
  <c r="X381" i="2"/>
  <c r="AA381" i="2" s="1"/>
  <c r="X380" i="2"/>
  <c r="AA380" i="2" s="1"/>
  <c r="X379" i="2"/>
  <c r="AA379" i="2" s="1"/>
  <c r="X378" i="2"/>
  <c r="AA378" i="2" s="1"/>
  <c r="X377" i="2"/>
  <c r="AA377" i="2" s="1"/>
  <c r="X376" i="2"/>
  <c r="AA376" i="2" s="1"/>
  <c r="X375" i="2"/>
  <c r="AA375" i="2" s="1"/>
  <c r="X374" i="2"/>
  <c r="AA374" i="2" s="1"/>
  <c r="X373" i="2"/>
  <c r="AA373" i="2" s="1"/>
  <c r="X372" i="2"/>
  <c r="AA372" i="2" s="1"/>
  <c r="X371" i="2"/>
  <c r="AA371" i="2" s="1"/>
  <c r="X370" i="2"/>
  <c r="AA370" i="2" s="1"/>
  <c r="X369" i="2"/>
  <c r="AA369" i="2" s="1"/>
  <c r="X368" i="2"/>
  <c r="AA368" i="2" s="1"/>
  <c r="X367" i="2"/>
  <c r="AA367" i="2" s="1"/>
  <c r="X366" i="2"/>
  <c r="AA366" i="2" s="1"/>
  <c r="X365" i="2"/>
  <c r="AA365" i="2" s="1"/>
  <c r="X364" i="2"/>
  <c r="AA364" i="2" s="1"/>
  <c r="X363" i="2"/>
  <c r="AA363" i="2" s="1"/>
  <c r="X362" i="2"/>
  <c r="AA362" i="2" s="1"/>
  <c r="X361" i="2"/>
  <c r="AA361" i="2" s="1"/>
  <c r="X360" i="2"/>
  <c r="AA360" i="2" s="1"/>
  <c r="X359" i="2"/>
  <c r="AA359" i="2" s="1"/>
  <c r="X358" i="2"/>
  <c r="AA358" i="2" s="1"/>
  <c r="X357" i="2"/>
  <c r="AA357" i="2" s="1"/>
  <c r="X356" i="2"/>
  <c r="AA356" i="2" s="1"/>
  <c r="X355" i="2"/>
  <c r="AA355" i="2" s="1"/>
  <c r="X354" i="2"/>
  <c r="AA354" i="2" s="1"/>
  <c r="X353" i="2"/>
  <c r="AA353" i="2" s="1"/>
  <c r="X352" i="2"/>
  <c r="AA352" i="2" s="1"/>
  <c r="X351" i="2"/>
  <c r="AA351" i="2" s="1"/>
  <c r="X350" i="2"/>
  <c r="AA350" i="2" s="1"/>
  <c r="X349" i="2"/>
  <c r="AA349" i="2" s="1"/>
  <c r="X348" i="2"/>
  <c r="AA348" i="2" s="1"/>
  <c r="X347" i="2"/>
  <c r="AA347" i="2" s="1"/>
  <c r="X346" i="2"/>
  <c r="AA346" i="2" s="1"/>
  <c r="X345" i="2"/>
  <c r="AA345" i="2" s="1"/>
  <c r="X344" i="2"/>
  <c r="AA344" i="2" s="1"/>
  <c r="X343" i="2"/>
  <c r="AA343" i="2" s="1"/>
  <c r="X342" i="2"/>
  <c r="AA342" i="2" s="1"/>
  <c r="X341" i="2"/>
  <c r="AA341" i="2" s="1"/>
  <c r="X340" i="2"/>
  <c r="AA340" i="2" s="1"/>
  <c r="X339" i="2"/>
  <c r="AA339" i="2" s="1"/>
  <c r="X338" i="2"/>
  <c r="AA338" i="2" s="1"/>
  <c r="X337" i="2"/>
  <c r="AA337" i="2" s="1"/>
  <c r="X336" i="2"/>
  <c r="AA336" i="2" s="1"/>
  <c r="X335" i="2"/>
  <c r="AA335" i="2" s="1"/>
  <c r="X334" i="2"/>
  <c r="AA334" i="2" s="1"/>
  <c r="X333" i="2"/>
  <c r="AA333" i="2" s="1"/>
  <c r="X332" i="2"/>
  <c r="AA332" i="2" s="1"/>
  <c r="X331" i="2"/>
  <c r="AA331" i="2" s="1"/>
  <c r="X330" i="2"/>
  <c r="AA330" i="2" s="1"/>
  <c r="X329" i="2"/>
  <c r="AA329" i="2" s="1"/>
  <c r="X328" i="2"/>
  <c r="AA328" i="2" s="1"/>
  <c r="X327" i="2"/>
  <c r="AA327" i="2" s="1"/>
  <c r="X326" i="2"/>
  <c r="AA326" i="2" s="1"/>
  <c r="X325" i="2"/>
  <c r="AA325" i="2" s="1"/>
  <c r="X324" i="2"/>
  <c r="AA324" i="2" s="1"/>
  <c r="X323" i="2"/>
  <c r="AA323" i="2" s="1"/>
  <c r="X322" i="2"/>
  <c r="AA322" i="2" s="1"/>
  <c r="X321" i="2"/>
  <c r="AA321" i="2" s="1"/>
  <c r="X320" i="2"/>
  <c r="AA320" i="2" s="1"/>
  <c r="X319" i="2"/>
  <c r="AA319" i="2" s="1"/>
  <c r="X318" i="2"/>
  <c r="AA318" i="2" s="1"/>
  <c r="X317" i="2"/>
  <c r="AA317" i="2" s="1"/>
  <c r="X316" i="2"/>
  <c r="AA316" i="2" s="1"/>
  <c r="X315" i="2"/>
  <c r="AA315" i="2" s="1"/>
  <c r="X314" i="2"/>
  <c r="AA314" i="2" s="1"/>
  <c r="X313" i="2"/>
  <c r="AA313" i="2" s="1"/>
  <c r="X312" i="2"/>
  <c r="AA312" i="2" s="1"/>
  <c r="X311" i="2"/>
  <c r="AA311" i="2" s="1"/>
  <c r="X310" i="2"/>
  <c r="AA310" i="2" s="1"/>
  <c r="X309" i="2"/>
  <c r="AA309" i="2" s="1"/>
  <c r="X308" i="2"/>
  <c r="AA308" i="2" s="1"/>
  <c r="X307" i="2"/>
  <c r="AA307" i="2" s="1"/>
  <c r="X306" i="2"/>
  <c r="AA306" i="2" s="1"/>
  <c r="X305" i="2"/>
  <c r="AA305" i="2" s="1"/>
  <c r="X304" i="2"/>
  <c r="AA304" i="2" s="1"/>
  <c r="X303" i="2"/>
  <c r="AA303" i="2" s="1"/>
  <c r="X302" i="2"/>
  <c r="AA302" i="2" s="1"/>
  <c r="X301" i="2"/>
  <c r="AA301" i="2" s="1"/>
  <c r="X300" i="2"/>
  <c r="AA300" i="2" s="1"/>
  <c r="X299" i="2"/>
  <c r="AA299" i="2" s="1"/>
  <c r="X298" i="2"/>
  <c r="AA298" i="2" s="1"/>
  <c r="X297" i="2"/>
  <c r="AA297" i="2" s="1"/>
  <c r="X296" i="2"/>
  <c r="AA296" i="2" s="1"/>
  <c r="X295" i="2"/>
  <c r="AA295" i="2" s="1"/>
  <c r="X294" i="2"/>
  <c r="AA294" i="2" s="1"/>
  <c r="X293" i="2"/>
  <c r="AA293" i="2" s="1"/>
  <c r="X292" i="2"/>
  <c r="AA292" i="2" s="1"/>
  <c r="X291" i="2"/>
  <c r="AA291" i="2" s="1"/>
  <c r="X290" i="2"/>
  <c r="AA290" i="2" s="1"/>
  <c r="X289" i="2"/>
  <c r="AA289" i="2" s="1"/>
  <c r="X288" i="2"/>
  <c r="AA288" i="2" s="1"/>
  <c r="X287" i="2"/>
  <c r="AA287" i="2" s="1"/>
  <c r="X286" i="2"/>
  <c r="AA286" i="2" s="1"/>
  <c r="X285" i="2"/>
  <c r="AA285" i="2" s="1"/>
  <c r="X284" i="2"/>
  <c r="AA284" i="2" s="1"/>
  <c r="X283" i="2"/>
  <c r="AA283" i="2" s="1"/>
  <c r="X282" i="2"/>
  <c r="AA282" i="2" s="1"/>
  <c r="X281" i="2"/>
  <c r="AA281" i="2" s="1"/>
  <c r="X280" i="2"/>
  <c r="AA280" i="2" s="1"/>
  <c r="X279" i="2"/>
  <c r="AA279" i="2" s="1"/>
  <c r="X278" i="2"/>
  <c r="AA278" i="2" s="1"/>
  <c r="X277" i="2"/>
  <c r="AA277" i="2" s="1"/>
  <c r="X276" i="2"/>
  <c r="AA276" i="2" s="1"/>
  <c r="X275" i="2"/>
  <c r="AA275" i="2" s="1"/>
  <c r="X274" i="2"/>
  <c r="AA274" i="2" s="1"/>
  <c r="X273" i="2"/>
  <c r="AA273" i="2" s="1"/>
  <c r="X272" i="2"/>
  <c r="AA272" i="2" s="1"/>
  <c r="X271" i="2"/>
  <c r="AA271" i="2" s="1"/>
  <c r="X270" i="2"/>
  <c r="AA270" i="2" s="1"/>
  <c r="X269" i="2"/>
  <c r="AA269" i="2" s="1"/>
  <c r="X268" i="2"/>
  <c r="AA268" i="2" s="1"/>
  <c r="X267" i="2"/>
  <c r="AA267" i="2" s="1"/>
  <c r="X266" i="2"/>
  <c r="AA266" i="2" s="1"/>
  <c r="X265" i="2"/>
  <c r="AA265" i="2" s="1"/>
  <c r="X264" i="2"/>
  <c r="AA264" i="2" s="1"/>
  <c r="X263" i="2"/>
  <c r="AA263" i="2" s="1"/>
  <c r="X262" i="2"/>
  <c r="AA262" i="2" s="1"/>
  <c r="X261" i="2"/>
  <c r="AA261" i="2" s="1"/>
  <c r="X260" i="2"/>
  <c r="AA260" i="2" s="1"/>
  <c r="X259" i="2"/>
  <c r="AA259" i="2" s="1"/>
  <c r="X258" i="2"/>
  <c r="AA258" i="2" s="1"/>
  <c r="X257" i="2"/>
  <c r="AA257" i="2" s="1"/>
  <c r="X256" i="2"/>
  <c r="AA256" i="2" s="1"/>
  <c r="X255" i="2"/>
  <c r="AA255" i="2" s="1"/>
  <c r="X254" i="2"/>
  <c r="AA254" i="2" s="1"/>
  <c r="X253" i="2"/>
  <c r="AA253" i="2" s="1"/>
  <c r="X252" i="2"/>
  <c r="AA252" i="2" s="1"/>
  <c r="X251" i="2"/>
  <c r="AA251" i="2" s="1"/>
  <c r="X250" i="2"/>
  <c r="AA250" i="2" s="1"/>
  <c r="X249" i="2"/>
  <c r="AA249" i="2" s="1"/>
  <c r="X248" i="2"/>
  <c r="AA248" i="2" s="1"/>
  <c r="X247" i="2"/>
  <c r="AA247" i="2" s="1"/>
  <c r="X246" i="2"/>
  <c r="AA246" i="2" s="1"/>
  <c r="X245" i="2"/>
  <c r="AA245" i="2" s="1"/>
  <c r="X244" i="2"/>
  <c r="AA244" i="2" s="1"/>
  <c r="X243" i="2"/>
  <c r="AA243" i="2" s="1"/>
  <c r="X242" i="2"/>
  <c r="AA242" i="2" s="1"/>
  <c r="X241" i="2"/>
  <c r="AA241" i="2" s="1"/>
  <c r="X240" i="2"/>
  <c r="AA240" i="2" s="1"/>
  <c r="X239" i="2"/>
  <c r="AA239" i="2" s="1"/>
  <c r="X238" i="2"/>
  <c r="AA238" i="2" s="1"/>
  <c r="X237" i="2"/>
  <c r="AA237" i="2" s="1"/>
  <c r="X236" i="2"/>
  <c r="AA236" i="2" s="1"/>
  <c r="X235" i="2"/>
  <c r="AA235" i="2" s="1"/>
  <c r="X234" i="2"/>
  <c r="AA234" i="2" s="1"/>
  <c r="X233" i="2"/>
  <c r="AA233" i="2" s="1"/>
  <c r="X232" i="2"/>
  <c r="AA232" i="2" s="1"/>
  <c r="X231" i="2"/>
  <c r="AA231" i="2" s="1"/>
  <c r="X230" i="2"/>
  <c r="AA230" i="2" s="1"/>
  <c r="X229" i="2"/>
  <c r="AA229" i="2" s="1"/>
  <c r="X228" i="2"/>
  <c r="AA228" i="2" s="1"/>
  <c r="X227" i="2"/>
  <c r="AA227" i="2" s="1"/>
  <c r="X226" i="2"/>
  <c r="AA226" i="2" s="1"/>
  <c r="X225" i="2"/>
  <c r="AA225" i="2" s="1"/>
  <c r="X224" i="2"/>
  <c r="AA224" i="2" s="1"/>
  <c r="X223" i="2"/>
  <c r="AA223" i="2" s="1"/>
  <c r="X222" i="2"/>
  <c r="AA222" i="2" s="1"/>
  <c r="X221" i="2"/>
  <c r="AA221" i="2" s="1"/>
  <c r="X220" i="2"/>
  <c r="AA220" i="2" s="1"/>
  <c r="X219" i="2"/>
  <c r="AA219" i="2" s="1"/>
  <c r="X218" i="2"/>
  <c r="AA218" i="2" s="1"/>
  <c r="X217" i="2"/>
  <c r="AA217" i="2" s="1"/>
  <c r="X216" i="2"/>
  <c r="AA216" i="2" s="1"/>
  <c r="X215" i="2"/>
  <c r="AA215" i="2" s="1"/>
  <c r="X214" i="2"/>
  <c r="AA214" i="2" s="1"/>
  <c r="X213" i="2"/>
  <c r="AA213" i="2" s="1"/>
  <c r="X212" i="2"/>
  <c r="AA212" i="2" s="1"/>
  <c r="X211" i="2"/>
  <c r="AA211" i="2" s="1"/>
  <c r="X210" i="2"/>
  <c r="AA210" i="2" s="1"/>
  <c r="X209" i="2"/>
  <c r="AA209" i="2" s="1"/>
  <c r="X208" i="2"/>
  <c r="AA208" i="2" s="1"/>
  <c r="X207" i="2"/>
  <c r="AA207" i="2" s="1"/>
  <c r="X206" i="2"/>
  <c r="AA206" i="2" s="1"/>
  <c r="X205" i="2"/>
  <c r="AA205" i="2" s="1"/>
  <c r="X204" i="2"/>
  <c r="AA204" i="2" s="1"/>
  <c r="X203" i="2"/>
  <c r="AA203" i="2" s="1"/>
  <c r="X202" i="2"/>
  <c r="AA202" i="2" s="1"/>
  <c r="X201" i="2"/>
  <c r="AA201" i="2" s="1"/>
  <c r="X200" i="2"/>
  <c r="AA200" i="2" s="1"/>
  <c r="X199" i="2"/>
  <c r="AA199" i="2" s="1"/>
  <c r="X198" i="2"/>
  <c r="AA198" i="2" s="1"/>
  <c r="X197" i="2"/>
  <c r="AA197" i="2" s="1"/>
  <c r="X196" i="2"/>
  <c r="AA196" i="2" s="1"/>
  <c r="X195" i="2"/>
  <c r="AA195" i="2" s="1"/>
  <c r="X194" i="2"/>
  <c r="AA194" i="2" s="1"/>
  <c r="X193" i="2"/>
  <c r="AA193" i="2" s="1"/>
  <c r="X192" i="2"/>
  <c r="AA192" i="2" s="1"/>
  <c r="X191" i="2"/>
  <c r="AA191" i="2" s="1"/>
  <c r="X190" i="2"/>
  <c r="AA190" i="2" s="1"/>
  <c r="X189" i="2"/>
  <c r="AA189" i="2" s="1"/>
  <c r="X188" i="2"/>
  <c r="AA188" i="2" s="1"/>
  <c r="X187" i="2"/>
  <c r="AA187" i="2" s="1"/>
  <c r="X186" i="2"/>
  <c r="AA186" i="2" s="1"/>
  <c r="X185" i="2"/>
  <c r="AA185" i="2" s="1"/>
  <c r="X184" i="2"/>
  <c r="AA184" i="2" s="1"/>
  <c r="X183" i="2"/>
  <c r="AA183" i="2" s="1"/>
  <c r="X182" i="2"/>
  <c r="AA182" i="2" s="1"/>
  <c r="X181" i="2"/>
  <c r="AA181" i="2" s="1"/>
  <c r="X180" i="2"/>
  <c r="AA180" i="2" s="1"/>
  <c r="X179" i="2"/>
  <c r="AA179" i="2" s="1"/>
  <c r="X178" i="2"/>
  <c r="AA178" i="2" s="1"/>
  <c r="X177" i="2"/>
  <c r="AA177" i="2" s="1"/>
  <c r="X176" i="2"/>
  <c r="AA176" i="2" s="1"/>
  <c r="X175" i="2"/>
  <c r="AA175" i="2" s="1"/>
  <c r="X174" i="2"/>
  <c r="AA174" i="2" s="1"/>
  <c r="X173" i="2"/>
  <c r="AA173" i="2" s="1"/>
  <c r="X172" i="2"/>
  <c r="AA172" i="2" s="1"/>
  <c r="X171" i="2"/>
  <c r="AA171" i="2" s="1"/>
  <c r="X170" i="2"/>
  <c r="AA170" i="2" s="1"/>
  <c r="X169" i="2"/>
  <c r="AA169" i="2" s="1"/>
  <c r="X168" i="2"/>
  <c r="AA168" i="2" s="1"/>
  <c r="X167" i="2"/>
  <c r="AA167" i="2" s="1"/>
  <c r="X166" i="2"/>
  <c r="AA166" i="2" s="1"/>
  <c r="X165" i="2"/>
  <c r="AA165" i="2" s="1"/>
  <c r="X164" i="2"/>
  <c r="AA164" i="2" s="1"/>
  <c r="X163" i="2"/>
  <c r="AA163" i="2" s="1"/>
  <c r="X162" i="2"/>
  <c r="AA162" i="2" s="1"/>
  <c r="X161" i="2"/>
  <c r="AA161" i="2" s="1"/>
  <c r="X160" i="2"/>
  <c r="AA160" i="2" s="1"/>
  <c r="X159" i="2"/>
  <c r="AA159" i="2" s="1"/>
  <c r="X158" i="2"/>
  <c r="AA158" i="2" s="1"/>
  <c r="X157" i="2"/>
  <c r="AA157" i="2" s="1"/>
  <c r="X156" i="2"/>
  <c r="AA156" i="2" s="1"/>
  <c r="X155" i="2"/>
  <c r="AA155" i="2" s="1"/>
  <c r="X154" i="2"/>
  <c r="AA154" i="2" s="1"/>
  <c r="X153" i="2"/>
  <c r="AA153" i="2" s="1"/>
  <c r="X152" i="2"/>
  <c r="AA152" i="2" s="1"/>
  <c r="X151" i="2"/>
  <c r="AA151" i="2" s="1"/>
  <c r="X150" i="2"/>
  <c r="AA150" i="2" s="1"/>
  <c r="X149" i="2"/>
  <c r="AA149" i="2" s="1"/>
  <c r="X148" i="2"/>
  <c r="AA148" i="2" s="1"/>
  <c r="X147" i="2"/>
  <c r="AA147" i="2" s="1"/>
  <c r="X146" i="2"/>
  <c r="AA146" i="2" s="1"/>
  <c r="X145" i="2"/>
  <c r="AA145" i="2" s="1"/>
  <c r="X144" i="2"/>
  <c r="AA144" i="2" s="1"/>
  <c r="X143" i="2"/>
  <c r="AA143" i="2" s="1"/>
  <c r="X142" i="2"/>
  <c r="AA142" i="2" s="1"/>
  <c r="X141" i="2"/>
  <c r="AA141" i="2" s="1"/>
  <c r="X140" i="2"/>
  <c r="AA140" i="2" s="1"/>
  <c r="X139" i="2"/>
  <c r="AA139" i="2" s="1"/>
  <c r="X138" i="2"/>
  <c r="AA138" i="2" s="1"/>
  <c r="X137" i="2"/>
  <c r="AA137" i="2" s="1"/>
  <c r="X136" i="2"/>
  <c r="AA136" i="2" s="1"/>
  <c r="X135" i="2"/>
  <c r="AA135" i="2" s="1"/>
  <c r="X134" i="2"/>
  <c r="AA134" i="2" s="1"/>
  <c r="X133" i="2"/>
  <c r="AA133" i="2" s="1"/>
  <c r="X132" i="2"/>
  <c r="AA132" i="2" s="1"/>
  <c r="X131" i="2"/>
  <c r="AA131" i="2" s="1"/>
  <c r="X130" i="2"/>
  <c r="AA130" i="2" s="1"/>
  <c r="X129" i="2"/>
  <c r="AA129" i="2" s="1"/>
  <c r="X128" i="2"/>
  <c r="AA128" i="2" s="1"/>
  <c r="X127" i="2"/>
  <c r="AA127" i="2" s="1"/>
  <c r="X126" i="2"/>
  <c r="AA126" i="2" s="1"/>
  <c r="X125" i="2"/>
  <c r="AA125" i="2" s="1"/>
  <c r="X124" i="2"/>
  <c r="AA124" i="2" s="1"/>
  <c r="X123" i="2"/>
  <c r="AA123" i="2" s="1"/>
  <c r="X122" i="2"/>
  <c r="AA122" i="2" s="1"/>
  <c r="X121" i="2"/>
  <c r="AA121" i="2" s="1"/>
  <c r="X120" i="2"/>
  <c r="AA120" i="2" s="1"/>
  <c r="X119" i="2"/>
  <c r="AA119" i="2" s="1"/>
  <c r="X118" i="2"/>
  <c r="AA118" i="2" s="1"/>
  <c r="X117" i="2"/>
  <c r="AA117" i="2" s="1"/>
  <c r="X116" i="2"/>
  <c r="AA116" i="2" s="1"/>
  <c r="X115" i="2"/>
  <c r="AA115" i="2" s="1"/>
  <c r="X114" i="2"/>
  <c r="AA114" i="2" s="1"/>
  <c r="X113" i="2"/>
  <c r="AA113" i="2" s="1"/>
  <c r="X112" i="2"/>
  <c r="AA112" i="2" s="1"/>
  <c r="X111" i="2"/>
  <c r="AA111" i="2" s="1"/>
  <c r="X110" i="2"/>
  <c r="AA110" i="2" s="1"/>
  <c r="X109" i="2"/>
  <c r="AA109" i="2" s="1"/>
  <c r="X108" i="2"/>
  <c r="AA108" i="2" s="1"/>
  <c r="X107" i="2"/>
  <c r="AA107" i="2" s="1"/>
  <c r="X106" i="2"/>
  <c r="AA106" i="2" s="1"/>
  <c r="X105" i="2"/>
  <c r="AA105" i="2" s="1"/>
  <c r="X104" i="2"/>
  <c r="AA104" i="2" s="1"/>
  <c r="X103" i="2"/>
  <c r="AA103" i="2" s="1"/>
  <c r="X102" i="2"/>
  <c r="AA102" i="2" s="1"/>
  <c r="X101" i="2"/>
  <c r="AA101" i="2" s="1"/>
  <c r="X100" i="2"/>
  <c r="AA100" i="2" s="1"/>
  <c r="X99" i="2"/>
  <c r="AA99" i="2" s="1"/>
  <c r="X98" i="2"/>
  <c r="AA98" i="2" s="1"/>
  <c r="X97" i="2"/>
  <c r="AA97" i="2" s="1"/>
  <c r="X96" i="2"/>
  <c r="AA96" i="2" s="1"/>
  <c r="X95" i="2"/>
  <c r="AA95" i="2" s="1"/>
  <c r="X94" i="2"/>
  <c r="AA94" i="2" s="1"/>
  <c r="X93" i="2"/>
  <c r="AA93" i="2" s="1"/>
  <c r="X92" i="2"/>
  <c r="AA92" i="2" s="1"/>
  <c r="X91" i="2"/>
  <c r="AA91" i="2" s="1"/>
  <c r="X90" i="2"/>
  <c r="AA90" i="2" s="1"/>
  <c r="X89" i="2"/>
  <c r="AA89" i="2" s="1"/>
  <c r="X88" i="2"/>
  <c r="AA88" i="2" s="1"/>
  <c r="X87" i="2"/>
  <c r="AA87" i="2" s="1"/>
  <c r="X86" i="2"/>
  <c r="AA86" i="2" s="1"/>
  <c r="X85" i="2"/>
  <c r="AA85" i="2" s="1"/>
  <c r="X84" i="2"/>
  <c r="AA84" i="2" s="1"/>
  <c r="X83" i="2"/>
  <c r="AA83" i="2" s="1"/>
  <c r="X82" i="2"/>
  <c r="AA82" i="2" s="1"/>
  <c r="X81" i="2"/>
  <c r="AA81" i="2" s="1"/>
  <c r="X80" i="2"/>
  <c r="AA80" i="2" s="1"/>
  <c r="X79" i="2"/>
  <c r="AA79" i="2" s="1"/>
  <c r="X78" i="2"/>
  <c r="AA78" i="2" s="1"/>
  <c r="X77" i="2"/>
  <c r="AA77" i="2" s="1"/>
  <c r="X76" i="2"/>
  <c r="AA76" i="2" s="1"/>
  <c r="X75" i="2"/>
  <c r="AA75" i="2" s="1"/>
  <c r="X74" i="2"/>
  <c r="AA74" i="2" s="1"/>
  <c r="X73" i="2"/>
  <c r="AA73" i="2" s="1"/>
  <c r="X72" i="2"/>
  <c r="AA72" i="2" s="1"/>
  <c r="X71" i="2"/>
  <c r="AA71" i="2" s="1"/>
  <c r="X70" i="2"/>
  <c r="AA70" i="2" s="1"/>
  <c r="X69" i="2"/>
  <c r="AA69" i="2" s="1"/>
  <c r="X68" i="2"/>
  <c r="AA68" i="2" s="1"/>
  <c r="X67" i="2"/>
  <c r="AA67" i="2" s="1"/>
  <c r="X66" i="2"/>
  <c r="AA66" i="2" s="1"/>
  <c r="X65" i="2"/>
  <c r="AA65" i="2" s="1"/>
  <c r="X64" i="2"/>
  <c r="AA64" i="2" s="1"/>
  <c r="X63" i="2"/>
  <c r="AA63" i="2" s="1"/>
  <c r="X62" i="2"/>
  <c r="AA62" i="2" s="1"/>
  <c r="X61" i="2"/>
  <c r="AA61" i="2" s="1"/>
  <c r="X60" i="2"/>
  <c r="AA60" i="2" s="1"/>
  <c r="X59" i="2"/>
  <c r="AA59" i="2" s="1"/>
  <c r="X58" i="2"/>
  <c r="AA58" i="2" s="1"/>
  <c r="X57" i="2"/>
  <c r="AA57" i="2" s="1"/>
  <c r="X56" i="2"/>
  <c r="AA56" i="2" s="1"/>
  <c r="X55" i="2"/>
  <c r="AA55" i="2" s="1"/>
  <c r="X54" i="2"/>
  <c r="AA54" i="2" s="1"/>
  <c r="X53" i="2"/>
  <c r="AA53" i="2" s="1"/>
  <c r="X52" i="2"/>
  <c r="AA52" i="2" s="1"/>
  <c r="X51" i="2"/>
  <c r="AA51" i="2" s="1"/>
  <c r="X50" i="2"/>
  <c r="AA50" i="2" s="1"/>
  <c r="X49" i="2"/>
  <c r="AA49" i="2" s="1"/>
  <c r="X48" i="2"/>
  <c r="AA48" i="2" s="1"/>
  <c r="X47" i="2"/>
  <c r="AA47" i="2" s="1"/>
  <c r="X46" i="2"/>
  <c r="AA46" i="2" s="1"/>
  <c r="X45" i="2"/>
  <c r="AA45" i="2" s="1"/>
  <c r="X44" i="2"/>
  <c r="AA44" i="2" s="1"/>
  <c r="X43" i="2"/>
  <c r="AA43" i="2" s="1"/>
  <c r="X42" i="2"/>
  <c r="AA42" i="2" s="1"/>
  <c r="X41" i="2"/>
  <c r="AA41" i="2" s="1"/>
  <c r="X40" i="2"/>
  <c r="AA40" i="2" s="1"/>
  <c r="X39" i="2"/>
  <c r="AA39" i="2" s="1"/>
  <c r="X38" i="2"/>
  <c r="AA38" i="2" s="1"/>
  <c r="X37" i="2"/>
  <c r="AA37" i="2" s="1"/>
  <c r="X36" i="2"/>
  <c r="AA36" i="2" s="1"/>
  <c r="X35" i="2"/>
  <c r="AA35" i="2" s="1"/>
  <c r="X34" i="2"/>
  <c r="AA34" i="2" s="1"/>
  <c r="X33" i="2"/>
  <c r="AA33" i="2" s="1"/>
  <c r="X32" i="2"/>
  <c r="AA32" i="2" s="1"/>
  <c r="X31" i="2"/>
  <c r="AA31" i="2" s="1"/>
  <c r="X30" i="2"/>
  <c r="AA30" i="2" s="1"/>
  <c r="AD30" i="2" s="1"/>
  <c r="X29" i="2"/>
  <c r="X28" i="2"/>
  <c r="X27" i="2"/>
  <c r="X26" i="2"/>
  <c r="X25" i="2"/>
  <c r="X24" i="2"/>
  <c r="X23" i="2"/>
  <c r="X22" i="2"/>
  <c r="X21" i="2"/>
  <c r="X20" i="2"/>
  <c r="X19" i="2"/>
  <c r="X18" i="2"/>
  <c r="X17" i="2"/>
  <c r="X16" i="2"/>
  <c r="X15" i="2"/>
  <c r="X14" i="2"/>
  <c r="X13" i="2"/>
  <c r="AB10" i="2"/>
  <c r="AB21" i="2" s="1"/>
  <c r="S10" i="2"/>
  <c r="S7"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AA27" i="2" l="1"/>
  <c r="AG8" i="2"/>
  <c r="H9" i="2" s="1"/>
  <c r="AB28" i="2"/>
  <c r="AB26" i="2"/>
  <c r="AB27" i="2"/>
  <c r="AA26" i="2"/>
  <c r="AA28" i="2"/>
  <c r="AD28" i="2" s="1"/>
  <c r="BJ28" i="2" s="1"/>
  <c r="AA29" i="2"/>
  <c r="AD29" i="2" s="1"/>
  <c r="AN29" i="2" s="1"/>
  <c r="AD27" i="2"/>
  <c r="AO27" i="2" s="1"/>
  <c r="AB19" i="2"/>
  <c r="AB23" i="2"/>
  <c r="AB17" i="2"/>
  <c r="AB25" i="2"/>
  <c r="AB18" i="2"/>
  <c r="AB22" i="2"/>
  <c r="AB20" i="2"/>
  <c r="AB24" i="2"/>
  <c r="AA18" i="2"/>
  <c r="AD18" i="2" s="1"/>
  <c r="AN18" i="2" s="1"/>
  <c r="AA22" i="2"/>
  <c r="AD22" i="2" s="1"/>
  <c r="AO22" i="2" s="1"/>
  <c r="AO46" i="2"/>
  <c r="AX46" i="2" s="1"/>
  <c r="AN46" i="2"/>
  <c r="AW46" i="2" s="1"/>
  <c r="BG46" i="2"/>
  <c r="BH46" i="2"/>
  <c r="BF46" i="2"/>
  <c r="AO41" i="2"/>
  <c r="AX41" i="2" s="1"/>
  <c r="AN41" i="2"/>
  <c r="AW41" i="2" s="1"/>
  <c r="BH41" i="2"/>
  <c r="BG41" i="2"/>
  <c r="BF41" i="2"/>
  <c r="AO57" i="2"/>
  <c r="AX57" i="2" s="1"/>
  <c r="AN57" i="2"/>
  <c r="AW57" i="2" s="1"/>
  <c r="BH57" i="2"/>
  <c r="BG57" i="2"/>
  <c r="BF57" i="2"/>
  <c r="AO65" i="2"/>
  <c r="AX65" i="2" s="1"/>
  <c r="AN65" i="2"/>
  <c r="AW65" i="2" s="1"/>
  <c r="BH65" i="2"/>
  <c r="BG65" i="2"/>
  <c r="BF65" i="2"/>
  <c r="AO77" i="2"/>
  <c r="AX77" i="2" s="1"/>
  <c r="BH77" i="2"/>
  <c r="BG77" i="2"/>
  <c r="BF77" i="2"/>
  <c r="AN77" i="2"/>
  <c r="AW77" i="2" s="1"/>
  <c r="AO89" i="2"/>
  <c r="AX89" i="2" s="1"/>
  <c r="BG89" i="2"/>
  <c r="AN89" i="2"/>
  <c r="AW89" i="2" s="1"/>
  <c r="BF89" i="2"/>
  <c r="BH89" i="2"/>
  <c r="BG101" i="2"/>
  <c r="BF101" i="2"/>
  <c r="AO101" i="2"/>
  <c r="AX101" i="2" s="1"/>
  <c r="AN101" i="2"/>
  <c r="AW101" i="2" s="1"/>
  <c r="BH101" i="2"/>
  <c r="AO113" i="2"/>
  <c r="AX113" i="2" s="1"/>
  <c r="BG113" i="2"/>
  <c r="AN113" i="2"/>
  <c r="AW113" i="2" s="1"/>
  <c r="BF113" i="2"/>
  <c r="BH113" i="2"/>
  <c r="AO125" i="2"/>
  <c r="AX125" i="2" s="1"/>
  <c r="BG125" i="2"/>
  <c r="BF125" i="2"/>
  <c r="BH125" i="2"/>
  <c r="AN125" i="2"/>
  <c r="AW125" i="2" s="1"/>
  <c r="AO137" i="2"/>
  <c r="AX137" i="2" s="1"/>
  <c r="BG137" i="2"/>
  <c r="AN137" i="2"/>
  <c r="AW137" i="2" s="1"/>
  <c r="BF137" i="2"/>
  <c r="BH137" i="2"/>
  <c r="BG149" i="2"/>
  <c r="BF149" i="2"/>
  <c r="AO149" i="2"/>
  <c r="AX149" i="2" s="1"/>
  <c r="AN149" i="2"/>
  <c r="AW149" i="2" s="1"/>
  <c r="BH149" i="2"/>
  <c r="AO161" i="2"/>
  <c r="AX161" i="2" s="1"/>
  <c r="BG161" i="2"/>
  <c r="AN161" i="2"/>
  <c r="AW161" i="2" s="1"/>
  <c r="BF161" i="2"/>
  <c r="BH161" i="2"/>
  <c r="AO173" i="2"/>
  <c r="AX173" i="2" s="1"/>
  <c r="BG173" i="2"/>
  <c r="BF173" i="2"/>
  <c r="BH173" i="2"/>
  <c r="AN173" i="2"/>
  <c r="AW173" i="2" s="1"/>
  <c r="AO177" i="2"/>
  <c r="AX177" i="2" s="1"/>
  <c r="BG177" i="2"/>
  <c r="AN177" i="2"/>
  <c r="AW177" i="2" s="1"/>
  <c r="BF177" i="2"/>
  <c r="BH177" i="2"/>
  <c r="AO189" i="2"/>
  <c r="AX189" i="2" s="1"/>
  <c r="BG189" i="2"/>
  <c r="BF189" i="2"/>
  <c r="AN189" i="2"/>
  <c r="AW189" i="2" s="1"/>
  <c r="BH189" i="2"/>
  <c r="BG197" i="2"/>
  <c r="BF197" i="2"/>
  <c r="AO197" i="2"/>
  <c r="AX197" i="2" s="1"/>
  <c r="AN197" i="2"/>
  <c r="AW197" i="2" s="1"/>
  <c r="BH197" i="2"/>
  <c r="AO205" i="2"/>
  <c r="AX205" i="2" s="1"/>
  <c r="BG205" i="2"/>
  <c r="BF205" i="2"/>
  <c r="BH205" i="2"/>
  <c r="AN205" i="2"/>
  <c r="AW205" i="2" s="1"/>
  <c r="BG213" i="2"/>
  <c r="BF213" i="2"/>
  <c r="AO213" i="2"/>
  <c r="AX213" i="2" s="1"/>
  <c r="AN213" i="2"/>
  <c r="AW213" i="2" s="1"/>
  <c r="BH213" i="2"/>
  <c r="AO221" i="2"/>
  <c r="AX221" i="2" s="1"/>
  <c r="BG221" i="2"/>
  <c r="BF221" i="2"/>
  <c r="AN221" i="2"/>
  <c r="AW221" i="2" s="1"/>
  <c r="BH221" i="2"/>
  <c r="BG229" i="2"/>
  <c r="BF229" i="2"/>
  <c r="AO229" i="2"/>
  <c r="AX229" i="2" s="1"/>
  <c r="AN229" i="2"/>
  <c r="AW229" i="2" s="1"/>
  <c r="BH229" i="2"/>
  <c r="AO241" i="2"/>
  <c r="AX241" i="2" s="1"/>
  <c r="BG241" i="2"/>
  <c r="AN241" i="2"/>
  <c r="AW241" i="2" s="1"/>
  <c r="BF241" i="2"/>
  <c r="BH241" i="2"/>
  <c r="AO249" i="2"/>
  <c r="AX249" i="2" s="1"/>
  <c r="BG249" i="2"/>
  <c r="AN249" i="2"/>
  <c r="AW249" i="2" s="1"/>
  <c r="BF249" i="2"/>
  <c r="BH249" i="2"/>
  <c r="BG261" i="2"/>
  <c r="BF261" i="2"/>
  <c r="AO261" i="2"/>
  <c r="AX261" i="2" s="1"/>
  <c r="AN261" i="2"/>
  <c r="AW261" i="2" s="1"/>
  <c r="BH261" i="2"/>
  <c r="AO273" i="2"/>
  <c r="AX273" i="2" s="1"/>
  <c r="BG273" i="2"/>
  <c r="AN273" i="2"/>
  <c r="AW273" i="2" s="1"/>
  <c r="BF273" i="2"/>
  <c r="BH273" i="2"/>
  <c r="AO285" i="2"/>
  <c r="AX285" i="2" s="1"/>
  <c r="BG285" i="2"/>
  <c r="BF285" i="2"/>
  <c r="AN285" i="2"/>
  <c r="AW285" i="2" s="1"/>
  <c r="BH285" i="2"/>
  <c r="BG293" i="2"/>
  <c r="BF293" i="2"/>
  <c r="AO293" i="2"/>
  <c r="AX293" i="2" s="1"/>
  <c r="BH293" i="2"/>
  <c r="AN293" i="2"/>
  <c r="AW293" i="2" s="1"/>
  <c r="AO301" i="2"/>
  <c r="AX301" i="2" s="1"/>
  <c r="BG301" i="2"/>
  <c r="BF301" i="2"/>
  <c r="AN301" i="2"/>
  <c r="AW301" i="2" s="1"/>
  <c r="BH301" i="2"/>
  <c r="AO309" i="2"/>
  <c r="AX309" i="2" s="1"/>
  <c r="BG309" i="2"/>
  <c r="BF309" i="2"/>
  <c r="BH309" i="2"/>
  <c r="AN309" i="2"/>
  <c r="AW309" i="2" s="1"/>
  <c r="AO317" i="2"/>
  <c r="AX317" i="2" s="1"/>
  <c r="BH317" i="2"/>
  <c r="BG317" i="2"/>
  <c r="BF317" i="2"/>
  <c r="AN317" i="2"/>
  <c r="AW317" i="2" s="1"/>
  <c r="AO325" i="2"/>
  <c r="AX325" i="2" s="1"/>
  <c r="BH325" i="2"/>
  <c r="BG325" i="2"/>
  <c r="BF325" i="2"/>
  <c r="AN325" i="2"/>
  <c r="AW325" i="2" s="1"/>
  <c r="AO333" i="2"/>
  <c r="AX333" i="2" s="1"/>
  <c r="BH333" i="2"/>
  <c r="BG333" i="2"/>
  <c r="BF333" i="2"/>
  <c r="AN333" i="2"/>
  <c r="AW333" i="2" s="1"/>
  <c r="AO341" i="2"/>
  <c r="AX341" i="2" s="1"/>
  <c r="BH341" i="2"/>
  <c r="BG341" i="2"/>
  <c r="BF341" i="2"/>
  <c r="AN341" i="2"/>
  <c r="AW341" i="2" s="1"/>
  <c r="AO349" i="2"/>
  <c r="AX349" i="2" s="1"/>
  <c r="BH349" i="2"/>
  <c r="BG349" i="2"/>
  <c r="BF349" i="2"/>
  <c r="AN349" i="2"/>
  <c r="AW349" i="2" s="1"/>
  <c r="AO357" i="2"/>
  <c r="AX357" i="2" s="1"/>
  <c r="BH357" i="2"/>
  <c r="BG357" i="2"/>
  <c r="BF357" i="2"/>
  <c r="AN357" i="2"/>
  <c r="AW357" i="2" s="1"/>
  <c r="AO365" i="2"/>
  <c r="AX365" i="2" s="1"/>
  <c r="BH365" i="2"/>
  <c r="BG365" i="2"/>
  <c r="BF365" i="2"/>
  <c r="AN365" i="2"/>
  <c r="AW365" i="2" s="1"/>
  <c r="AO373" i="2"/>
  <c r="AX373" i="2" s="1"/>
  <c r="BH373" i="2"/>
  <c r="BG373" i="2"/>
  <c r="BF373" i="2"/>
  <c r="AN373" i="2"/>
  <c r="AW373" i="2" s="1"/>
  <c r="AO385" i="2"/>
  <c r="AX385" i="2" s="1"/>
  <c r="BH385" i="2"/>
  <c r="AN385" i="2"/>
  <c r="AW385" i="2" s="1"/>
  <c r="BG385" i="2"/>
  <c r="BF385" i="2"/>
  <c r="AO397" i="2"/>
  <c r="AX397" i="2" s="1"/>
  <c r="BH397" i="2"/>
  <c r="BG397" i="2"/>
  <c r="BF397" i="2"/>
  <c r="AN397" i="2"/>
  <c r="AW397" i="2" s="1"/>
  <c r="BH409" i="2"/>
  <c r="AN409" i="2"/>
  <c r="AW409" i="2" s="1"/>
  <c r="AO409" i="2"/>
  <c r="AX409" i="2" s="1"/>
  <c r="BF409" i="2"/>
  <c r="BG409" i="2"/>
  <c r="AO417" i="2"/>
  <c r="AX417" i="2" s="1"/>
  <c r="BH417" i="2"/>
  <c r="AN417" i="2"/>
  <c r="AW417" i="2" s="1"/>
  <c r="BG417" i="2"/>
  <c r="BF417" i="2"/>
  <c r="AO429" i="2"/>
  <c r="AX429" i="2" s="1"/>
  <c r="BH429" i="2"/>
  <c r="BG429" i="2"/>
  <c r="BF429" i="2"/>
  <c r="AN429" i="2"/>
  <c r="AW429" i="2" s="1"/>
  <c r="AO437" i="2"/>
  <c r="AX437" i="2" s="1"/>
  <c r="BH437" i="2"/>
  <c r="BG437" i="2"/>
  <c r="BF437" i="2"/>
  <c r="AN437" i="2"/>
  <c r="AW437" i="2" s="1"/>
  <c r="BH441" i="2"/>
  <c r="AN441" i="2"/>
  <c r="AW441" i="2" s="1"/>
  <c r="AO441" i="2"/>
  <c r="AX441" i="2" s="1"/>
  <c r="BG441" i="2"/>
  <c r="BF441" i="2"/>
  <c r="AO445" i="2"/>
  <c r="AX445" i="2" s="1"/>
  <c r="BH445" i="2"/>
  <c r="BG445" i="2"/>
  <c r="BF445" i="2"/>
  <c r="AN445" i="2"/>
  <c r="AW445" i="2" s="1"/>
  <c r="AO453" i="2"/>
  <c r="AX453" i="2" s="1"/>
  <c r="BH453" i="2"/>
  <c r="BG453" i="2"/>
  <c r="BF453" i="2"/>
  <c r="AN453" i="2"/>
  <c r="AW453" i="2" s="1"/>
  <c r="AN457" i="2"/>
  <c r="AW457" i="2" s="1"/>
  <c r="BH457" i="2"/>
  <c r="AO457" i="2"/>
  <c r="AX457" i="2" s="1"/>
  <c r="BG457" i="2"/>
  <c r="BF457" i="2"/>
  <c r="AO461" i="2"/>
  <c r="AX461" i="2" s="1"/>
  <c r="AN461" i="2"/>
  <c r="AW461" i="2" s="1"/>
  <c r="BH461" i="2"/>
  <c r="BG461" i="2"/>
  <c r="BF461" i="2"/>
  <c r="AN465" i="2"/>
  <c r="AW465" i="2" s="1"/>
  <c r="AO465" i="2"/>
  <c r="AX465" i="2" s="1"/>
  <c r="BH465" i="2"/>
  <c r="BG465" i="2"/>
  <c r="BF465" i="2"/>
  <c r="AO469" i="2"/>
  <c r="AX469" i="2" s="1"/>
  <c r="AN469" i="2"/>
  <c r="AW469" i="2" s="1"/>
  <c r="BH469" i="2"/>
  <c r="BG469" i="2"/>
  <c r="BF469" i="2"/>
  <c r="AN473" i="2"/>
  <c r="AW473" i="2" s="1"/>
  <c r="BH473" i="2"/>
  <c r="AO473" i="2"/>
  <c r="AX473" i="2" s="1"/>
  <c r="BG473" i="2"/>
  <c r="BF473" i="2"/>
  <c r="AO477" i="2"/>
  <c r="AX477" i="2" s="1"/>
  <c r="AN477" i="2"/>
  <c r="AW477" i="2" s="1"/>
  <c r="BH477" i="2"/>
  <c r="BG477" i="2"/>
  <c r="BF477" i="2"/>
  <c r="AN481" i="2"/>
  <c r="AW481" i="2" s="1"/>
  <c r="AO481" i="2"/>
  <c r="AX481" i="2" s="1"/>
  <c r="BH481" i="2"/>
  <c r="BG481" i="2"/>
  <c r="BF481" i="2"/>
  <c r="AO485" i="2"/>
  <c r="AX485" i="2" s="1"/>
  <c r="AN485" i="2"/>
  <c r="AW485" i="2" s="1"/>
  <c r="BH485" i="2"/>
  <c r="BG485" i="2"/>
  <c r="BF485" i="2"/>
  <c r="AN489" i="2"/>
  <c r="AW489" i="2" s="1"/>
  <c r="BH489" i="2"/>
  <c r="AO489" i="2"/>
  <c r="AX489" i="2" s="1"/>
  <c r="BG489" i="2"/>
  <c r="BF489" i="2"/>
  <c r="AO493" i="2"/>
  <c r="AX493" i="2" s="1"/>
  <c r="AN493" i="2"/>
  <c r="AW493" i="2" s="1"/>
  <c r="BH493" i="2"/>
  <c r="BG493" i="2"/>
  <c r="BF493" i="2"/>
  <c r="AN497" i="2"/>
  <c r="AW497" i="2" s="1"/>
  <c r="AO497" i="2"/>
  <c r="AX497" i="2" s="1"/>
  <c r="BH497" i="2"/>
  <c r="BG497" i="2"/>
  <c r="BF497" i="2"/>
  <c r="AO501" i="2"/>
  <c r="AX501" i="2" s="1"/>
  <c r="AN501" i="2"/>
  <c r="AW501" i="2" s="1"/>
  <c r="BH501" i="2"/>
  <c r="BG501" i="2"/>
  <c r="BF501" i="2"/>
  <c r="AN505" i="2"/>
  <c r="AW505" i="2" s="1"/>
  <c r="BH505" i="2"/>
  <c r="AO505" i="2"/>
  <c r="AX505" i="2" s="1"/>
  <c r="BG505" i="2"/>
  <c r="BF505" i="2"/>
  <c r="AO509" i="2"/>
  <c r="AX509" i="2" s="1"/>
  <c r="AN509" i="2"/>
  <c r="AW509" i="2" s="1"/>
  <c r="BH509" i="2"/>
  <c r="BG509" i="2"/>
  <c r="BF509" i="2"/>
  <c r="AO50" i="2"/>
  <c r="AX50" i="2" s="1"/>
  <c r="AN50" i="2"/>
  <c r="AW50" i="2" s="1"/>
  <c r="BG50" i="2"/>
  <c r="BH50" i="2"/>
  <c r="BF50" i="2"/>
  <c r="AO54" i="2"/>
  <c r="AX54" i="2" s="1"/>
  <c r="AN54" i="2"/>
  <c r="AW54" i="2" s="1"/>
  <c r="BG54" i="2"/>
  <c r="BH54" i="2"/>
  <c r="BF54" i="2"/>
  <c r="AO66" i="2"/>
  <c r="AX66" i="2" s="1"/>
  <c r="AN66" i="2"/>
  <c r="AW66" i="2" s="1"/>
  <c r="BG66" i="2"/>
  <c r="BF66" i="2"/>
  <c r="BH66" i="2"/>
  <c r="AO74" i="2"/>
  <c r="AX74" i="2" s="1"/>
  <c r="AN74" i="2"/>
  <c r="AW74" i="2" s="1"/>
  <c r="BG74" i="2"/>
  <c r="BH74" i="2"/>
  <c r="BF74" i="2"/>
  <c r="AO82" i="2"/>
  <c r="AX82" i="2" s="1"/>
  <c r="AN82" i="2"/>
  <c r="AW82" i="2" s="1"/>
  <c r="BG82" i="2"/>
  <c r="BH82" i="2"/>
  <c r="BF82" i="2"/>
  <c r="AO90" i="2"/>
  <c r="AX90" i="2" s="1"/>
  <c r="AN90" i="2"/>
  <c r="AW90" i="2" s="1"/>
  <c r="BH90" i="2"/>
  <c r="BG90" i="2"/>
  <c r="BF90" i="2"/>
  <c r="AO98" i="2"/>
  <c r="AX98" i="2" s="1"/>
  <c r="AN98" i="2"/>
  <c r="AW98" i="2" s="1"/>
  <c r="BH98" i="2"/>
  <c r="BG98" i="2"/>
  <c r="BF98" i="2"/>
  <c r="AO110" i="2"/>
  <c r="AX110" i="2" s="1"/>
  <c r="BH110" i="2"/>
  <c r="BG110" i="2"/>
  <c r="AN110" i="2"/>
  <c r="AW110" i="2" s="1"/>
  <c r="BF110" i="2"/>
  <c r="AO114" i="2"/>
  <c r="AX114" i="2" s="1"/>
  <c r="AN114" i="2"/>
  <c r="AW114" i="2" s="1"/>
  <c r="BH114" i="2"/>
  <c r="BG114" i="2"/>
  <c r="BF114" i="2"/>
  <c r="AO122" i="2"/>
  <c r="AX122" i="2" s="1"/>
  <c r="AN122" i="2"/>
  <c r="AW122" i="2" s="1"/>
  <c r="BH122" i="2"/>
  <c r="BG122" i="2"/>
  <c r="BF122" i="2"/>
  <c r="AO130" i="2"/>
  <c r="AX130" i="2" s="1"/>
  <c r="AN130" i="2"/>
  <c r="AW130" i="2" s="1"/>
  <c r="BH130" i="2"/>
  <c r="BG130" i="2"/>
  <c r="BF130" i="2"/>
  <c r="AO138" i="2"/>
  <c r="AX138" i="2" s="1"/>
  <c r="AN138" i="2"/>
  <c r="AW138" i="2" s="1"/>
  <c r="BH138" i="2"/>
  <c r="BG138" i="2"/>
  <c r="BF138" i="2"/>
  <c r="AO146" i="2"/>
  <c r="AX146" i="2" s="1"/>
  <c r="AN146" i="2"/>
  <c r="AW146" i="2" s="1"/>
  <c r="BH146" i="2"/>
  <c r="BG146" i="2"/>
  <c r="BF146" i="2"/>
  <c r="AO154" i="2"/>
  <c r="AX154" i="2" s="1"/>
  <c r="AN154" i="2"/>
  <c r="AW154" i="2" s="1"/>
  <c r="BH154" i="2"/>
  <c r="BG154" i="2"/>
  <c r="BF154" i="2"/>
  <c r="AO162" i="2"/>
  <c r="AX162" i="2" s="1"/>
  <c r="AN162" i="2"/>
  <c r="AW162" i="2" s="1"/>
  <c r="BH162" i="2"/>
  <c r="BG162" i="2"/>
  <c r="BF162" i="2"/>
  <c r="AO170" i="2"/>
  <c r="AX170" i="2" s="1"/>
  <c r="AN170" i="2"/>
  <c r="AW170" i="2" s="1"/>
  <c r="BH170" i="2"/>
  <c r="BG170" i="2"/>
  <c r="BF170" i="2"/>
  <c r="AO178" i="2"/>
  <c r="AX178" i="2" s="1"/>
  <c r="AN178" i="2"/>
  <c r="AW178" i="2" s="1"/>
  <c r="BH178" i="2"/>
  <c r="BG178" i="2"/>
  <c r="BF178" i="2"/>
  <c r="AO186" i="2"/>
  <c r="AX186" i="2" s="1"/>
  <c r="AN186" i="2"/>
  <c r="AW186" i="2" s="1"/>
  <c r="BH186" i="2"/>
  <c r="BG186" i="2"/>
  <c r="BF186" i="2"/>
  <c r="AO194" i="2"/>
  <c r="AX194" i="2" s="1"/>
  <c r="AN194" i="2"/>
  <c r="AW194" i="2" s="1"/>
  <c r="BH194" i="2"/>
  <c r="BG194" i="2"/>
  <c r="BF194" i="2"/>
  <c r="AO202" i="2"/>
  <c r="AX202" i="2" s="1"/>
  <c r="AN202" i="2"/>
  <c r="AW202" i="2" s="1"/>
  <c r="BH202" i="2"/>
  <c r="BG202" i="2"/>
  <c r="BF202" i="2"/>
  <c r="AO214" i="2"/>
  <c r="AX214" i="2" s="1"/>
  <c r="BH214" i="2"/>
  <c r="BG214" i="2"/>
  <c r="AN214" i="2"/>
  <c r="AW214" i="2" s="1"/>
  <c r="BF214" i="2"/>
  <c r="AO222" i="2"/>
  <c r="AX222" i="2" s="1"/>
  <c r="BH222" i="2"/>
  <c r="BG222" i="2"/>
  <c r="BF222" i="2"/>
  <c r="AN222" i="2"/>
  <c r="AW222" i="2" s="1"/>
  <c r="AO234" i="2"/>
  <c r="AX234" i="2" s="1"/>
  <c r="AN234" i="2"/>
  <c r="AW234" i="2" s="1"/>
  <c r="BH234" i="2"/>
  <c r="BG234" i="2"/>
  <c r="BF234" i="2"/>
  <c r="AO246" i="2"/>
  <c r="AX246" i="2" s="1"/>
  <c r="BH246" i="2"/>
  <c r="BG246" i="2"/>
  <c r="AN246" i="2"/>
  <c r="AW246" i="2" s="1"/>
  <c r="BF246" i="2"/>
  <c r="AO258" i="2"/>
  <c r="AX258" i="2" s="1"/>
  <c r="AN258" i="2"/>
  <c r="AW258" i="2" s="1"/>
  <c r="BH258" i="2"/>
  <c r="BG258" i="2"/>
  <c r="BF258" i="2"/>
  <c r="AO266" i="2"/>
  <c r="AX266" i="2" s="1"/>
  <c r="AN266" i="2"/>
  <c r="AW266" i="2" s="1"/>
  <c r="BH266" i="2"/>
  <c r="BG266" i="2"/>
  <c r="BF266" i="2"/>
  <c r="AO278" i="2"/>
  <c r="AX278" i="2" s="1"/>
  <c r="BH278" i="2"/>
  <c r="BG278" i="2"/>
  <c r="AN278" i="2"/>
  <c r="AW278" i="2" s="1"/>
  <c r="BF278" i="2"/>
  <c r="AO286" i="2"/>
  <c r="AX286" i="2" s="1"/>
  <c r="BH286" i="2"/>
  <c r="BG286" i="2"/>
  <c r="BF286" i="2"/>
  <c r="AN286" i="2"/>
  <c r="AW286" i="2" s="1"/>
  <c r="AO294" i="2"/>
  <c r="AX294" i="2" s="1"/>
  <c r="BH294" i="2"/>
  <c r="BG294" i="2"/>
  <c r="AN294" i="2"/>
  <c r="AW294" i="2" s="1"/>
  <c r="BF294" i="2"/>
  <c r="AO306" i="2"/>
  <c r="AX306" i="2" s="1"/>
  <c r="AN306" i="2"/>
  <c r="AW306" i="2" s="1"/>
  <c r="BH306" i="2"/>
  <c r="BG306" i="2"/>
  <c r="BF306" i="2"/>
  <c r="AO314" i="2"/>
  <c r="AX314" i="2" s="1"/>
  <c r="AN314" i="2"/>
  <c r="AW314" i="2" s="1"/>
  <c r="BH314" i="2"/>
  <c r="BG314" i="2"/>
  <c r="BF314" i="2"/>
  <c r="AO322" i="2"/>
  <c r="AX322" i="2" s="1"/>
  <c r="BF322" i="2"/>
  <c r="AN322" i="2"/>
  <c r="AW322" i="2" s="1"/>
  <c r="BH322" i="2"/>
  <c r="BG322" i="2"/>
  <c r="AO330" i="2"/>
  <c r="AX330" i="2" s="1"/>
  <c r="BF330" i="2"/>
  <c r="AN330" i="2"/>
  <c r="AW330" i="2" s="1"/>
  <c r="BH330" i="2"/>
  <c r="BG330" i="2"/>
  <c r="AO338" i="2"/>
  <c r="AX338" i="2" s="1"/>
  <c r="BF338" i="2"/>
  <c r="AN338" i="2"/>
  <c r="AW338" i="2" s="1"/>
  <c r="BH338" i="2"/>
  <c r="BG338" i="2"/>
  <c r="AO346" i="2"/>
  <c r="AX346" i="2" s="1"/>
  <c r="BF346" i="2"/>
  <c r="AN346" i="2"/>
  <c r="AW346" i="2" s="1"/>
  <c r="BH346" i="2"/>
  <c r="BG346" i="2"/>
  <c r="AO354" i="2"/>
  <c r="AX354" i="2" s="1"/>
  <c r="BF354" i="2"/>
  <c r="AN354" i="2"/>
  <c r="AW354" i="2" s="1"/>
  <c r="BH354" i="2"/>
  <c r="BG354" i="2"/>
  <c r="AO362" i="2"/>
  <c r="AX362" i="2" s="1"/>
  <c r="BF362" i="2"/>
  <c r="AN362" i="2"/>
  <c r="AW362" i="2" s="1"/>
  <c r="BH362" i="2"/>
  <c r="BG362" i="2"/>
  <c r="AO370" i="2"/>
  <c r="AX370" i="2" s="1"/>
  <c r="BF370" i="2"/>
  <c r="AN370" i="2"/>
  <c r="AW370" i="2" s="1"/>
  <c r="BH370" i="2"/>
  <c r="BG370" i="2"/>
  <c r="AO378" i="2"/>
  <c r="AX378" i="2" s="1"/>
  <c r="BF378" i="2"/>
  <c r="AN378" i="2"/>
  <c r="AW378" i="2" s="1"/>
  <c r="BH378" i="2"/>
  <c r="BG378" i="2"/>
  <c r="AO390" i="2"/>
  <c r="AX390" i="2" s="1"/>
  <c r="BF390" i="2"/>
  <c r="AN390" i="2"/>
  <c r="AW390" i="2" s="1"/>
  <c r="BH390" i="2"/>
  <c r="BG390" i="2"/>
  <c r="AO398" i="2"/>
  <c r="AX398" i="2" s="1"/>
  <c r="BF398" i="2"/>
  <c r="AN398" i="2"/>
  <c r="AW398" i="2" s="1"/>
  <c r="BH398" i="2"/>
  <c r="BG398" i="2"/>
  <c r="AO410" i="2"/>
  <c r="AX410" i="2" s="1"/>
  <c r="BF410" i="2"/>
  <c r="AN410" i="2"/>
  <c r="AW410" i="2" s="1"/>
  <c r="BH410" i="2"/>
  <c r="BG410" i="2"/>
  <c r="AO418" i="2"/>
  <c r="AX418" i="2" s="1"/>
  <c r="BF418" i="2"/>
  <c r="AN418" i="2"/>
  <c r="AW418" i="2" s="1"/>
  <c r="BH418" i="2"/>
  <c r="BG418" i="2"/>
  <c r="AO430" i="2"/>
  <c r="AX430" i="2" s="1"/>
  <c r="BF430" i="2"/>
  <c r="AN430" i="2"/>
  <c r="AW430" i="2" s="1"/>
  <c r="BH430" i="2"/>
  <c r="BG430" i="2"/>
  <c r="AO442" i="2"/>
  <c r="AX442" i="2" s="1"/>
  <c r="BF442" i="2"/>
  <c r="AN442" i="2"/>
  <c r="AW442" i="2" s="1"/>
  <c r="BH442" i="2"/>
  <c r="BG442" i="2"/>
  <c r="AO450" i="2"/>
  <c r="AX450" i="2" s="1"/>
  <c r="BF450" i="2"/>
  <c r="AN450" i="2"/>
  <c r="AW450" i="2" s="1"/>
  <c r="BH450" i="2"/>
  <c r="BG450" i="2"/>
  <c r="AO462" i="2"/>
  <c r="AX462" i="2" s="1"/>
  <c r="BF462" i="2"/>
  <c r="AN462" i="2"/>
  <c r="AW462" i="2" s="1"/>
  <c r="BH462" i="2"/>
  <c r="BG462" i="2"/>
  <c r="AO474" i="2"/>
  <c r="AX474" i="2" s="1"/>
  <c r="BF474" i="2"/>
  <c r="BH474" i="2"/>
  <c r="AN474" i="2"/>
  <c r="AW474" i="2" s="1"/>
  <c r="BG474" i="2"/>
  <c r="AO482" i="2"/>
  <c r="AX482" i="2" s="1"/>
  <c r="BF482" i="2"/>
  <c r="BH482" i="2"/>
  <c r="BG482" i="2"/>
  <c r="AN482" i="2"/>
  <c r="AW482" i="2" s="1"/>
  <c r="AO490" i="2"/>
  <c r="AX490" i="2" s="1"/>
  <c r="BF490" i="2"/>
  <c r="BH490" i="2"/>
  <c r="AN490" i="2"/>
  <c r="AW490" i="2" s="1"/>
  <c r="BG490" i="2"/>
  <c r="AO498" i="2"/>
  <c r="AX498" i="2" s="1"/>
  <c r="BF498" i="2"/>
  <c r="BH498" i="2"/>
  <c r="BG498" i="2"/>
  <c r="AN498" i="2"/>
  <c r="AW498" i="2" s="1"/>
  <c r="AO506" i="2"/>
  <c r="AX506" i="2" s="1"/>
  <c r="BF506" i="2"/>
  <c r="BH506" i="2"/>
  <c r="AN506" i="2"/>
  <c r="AW506" i="2" s="1"/>
  <c r="BG506" i="2"/>
  <c r="AO31" i="2"/>
  <c r="AX31" i="2" s="1"/>
  <c r="AN31" i="2"/>
  <c r="AW31" i="2" s="1"/>
  <c r="BF31" i="2"/>
  <c r="BH31" i="2"/>
  <c r="BG31" i="2"/>
  <c r="AO35" i="2"/>
  <c r="AX35" i="2" s="1"/>
  <c r="AN35" i="2"/>
  <c r="AW35" i="2" s="1"/>
  <c r="BF35" i="2"/>
  <c r="BG35" i="2"/>
  <c r="BH35" i="2"/>
  <c r="AO39" i="2"/>
  <c r="AX39" i="2" s="1"/>
  <c r="AN39" i="2"/>
  <c r="AW39" i="2" s="1"/>
  <c r="BF39" i="2"/>
  <c r="BG39" i="2"/>
  <c r="BH39" i="2"/>
  <c r="AO43" i="2"/>
  <c r="AX43" i="2" s="1"/>
  <c r="AN43" i="2"/>
  <c r="AW43" i="2" s="1"/>
  <c r="BF43" i="2"/>
  <c r="BG43" i="2"/>
  <c r="BH43" i="2"/>
  <c r="AO47" i="2"/>
  <c r="AX47" i="2" s="1"/>
  <c r="AN47" i="2"/>
  <c r="AW47" i="2" s="1"/>
  <c r="BF47" i="2"/>
  <c r="BG47" i="2"/>
  <c r="BH47" i="2"/>
  <c r="AO51" i="2"/>
  <c r="AX51" i="2" s="1"/>
  <c r="AN51" i="2"/>
  <c r="AW51" i="2" s="1"/>
  <c r="BF51" i="2"/>
  <c r="BH51" i="2"/>
  <c r="BG51" i="2"/>
  <c r="AO55" i="2"/>
  <c r="AX55" i="2" s="1"/>
  <c r="AN55" i="2"/>
  <c r="AW55" i="2" s="1"/>
  <c r="BF55" i="2"/>
  <c r="BG55" i="2"/>
  <c r="BH55" i="2"/>
  <c r="AO59" i="2"/>
  <c r="AX59" i="2" s="1"/>
  <c r="AN59" i="2"/>
  <c r="AW59" i="2" s="1"/>
  <c r="BF59" i="2"/>
  <c r="BG59" i="2"/>
  <c r="BH59" i="2"/>
  <c r="AO63" i="2"/>
  <c r="AX63" i="2" s="1"/>
  <c r="AN63" i="2"/>
  <c r="AW63" i="2" s="1"/>
  <c r="BF63" i="2"/>
  <c r="BG63" i="2"/>
  <c r="BH63" i="2"/>
  <c r="AO67" i="2"/>
  <c r="AX67" i="2" s="1"/>
  <c r="AN67" i="2"/>
  <c r="AW67" i="2" s="1"/>
  <c r="BF67" i="2"/>
  <c r="BH67" i="2"/>
  <c r="BG67" i="2"/>
  <c r="AO71" i="2"/>
  <c r="AX71" i="2" s="1"/>
  <c r="AN71" i="2"/>
  <c r="AW71" i="2" s="1"/>
  <c r="BF71" i="2"/>
  <c r="BH71" i="2"/>
  <c r="BG71" i="2"/>
  <c r="AO75" i="2"/>
  <c r="AX75" i="2" s="1"/>
  <c r="AN75" i="2"/>
  <c r="AW75" i="2" s="1"/>
  <c r="BF75" i="2"/>
  <c r="BH75" i="2"/>
  <c r="BG75" i="2"/>
  <c r="AO79" i="2"/>
  <c r="AX79" i="2" s="1"/>
  <c r="AN79" i="2"/>
  <c r="AW79" i="2" s="1"/>
  <c r="BF79" i="2"/>
  <c r="BG79" i="2"/>
  <c r="BH79" i="2"/>
  <c r="AO83" i="2"/>
  <c r="AX83" i="2" s="1"/>
  <c r="AN83" i="2"/>
  <c r="AW83" i="2" s="1"/>
  <c r="BF83" i="2"/>
  <c r="BG83" i="2"/>
  <c r="BH83" i="2"/>
  <c r="AO87" i="2"/>
  <c r="AX87" i="2" s="1"/>
  <c r="AN87" i="2"/>
  <c r="AW87" i="2" s="1"/>
  <c r="BF87" i="2"/>
  <c r="BH87" i="2"/>
  <c r="BG87" i="2"/>
  <c r="AO91" i="2"/>
  <c r="AX91" i="2" s="1"/>
  <c r="AN91" i="2"/>
  <c r="AW91" i="2" s="1"/>
  <c r="BH91" i="2"/>
  <c r="BF91" i="2"/>
  <c r="BG91" i="2"/>
  <c r="AO95" i="2"/>
  <c r="AX95" i="2" s="1"/>
  <c r="AN95" i="2"/>
  <c r="AW95" i="2" s="1"/>
  <c r="BH95" i="2"/>
  <c r="BG95" i="2"/>
  <c r="BF95" i="2"/>
  <c r="AO99" i="2"/>
  <c r="AX99" i="2" s="1"/>
  <c r="AN99" i="2"/>
  <c r="AW99" i="2" s="1"/>
  <c r="BH99" i="2"/>
  <c r="BG99" i="2"/>
  <c r="BF99" i="2"/>
  <c r="AO103" i="2"/>
  <c r="AX103" i="2" s="1"/>
  <c r="AN103" i="2"/>
  <c r="AW103" i="2" s="1"/>
  <c r="BH103" i="2"/>
  <c r="BG103" i="2"/>
  <c r="BF103" i="2"/>
  <c r="AO107" i="2"/>
  <c r="AX107" i="2" s="1"/>
  <c r="AN107" i="2"/>
  <c r="AW107" i="2" s="1"/>
  <c r="BH107" i="2"/>
  <c r="BG107" i="2"/>
  <c r="BF107" i="2"/>
  <c r="AO111" i="2"/>
  <c r="AX111" i="2" s="1"/>
  <c r="AN111" i="2"/>
  <c r="AW111" i="2" s="1"/>
  <c r="BH111" i="2"/>
  <c r="BG111" i="2"/>
  <c r="BF111" i="2"/>
  <c r="AO115" i="2"/>
  <c r="AX115" i="2" s="1"/>
  <c r="AN115" i="2"/>
  <c r="AW115" i="2" s="1"/>
  <c r="BH115" i="2"/>
  <c r="BG115" i="2"/>
  <c r="BF115" i="2"/>
  <c r="AO119" i="2"/>
  <c r="AX119" i="2" s="1"/>
  <c r="AN119" i="2"/>
  <c r="AW119" i="2" s="1"/>
  <c r="BH119" i="2"/>
  <c r="BG119" i="2"/>
  <c r="BF119" i="2"/>
  <c r="AO123" i="2"/>
  <c r="AX123" i="2" s="1"/>
  <c r="AN123" i="2"/>
  <c r="AW123" i="2" s="1"/>
  <c r="BH123" i="2"/>
  <c r="BG123" i="2"/>
  <c r="BF123" i="2"/>
  <c r="AO127" i="2"/>
  <c r="AX127" i="2" s="1"/>
  <c r="AN127" i="2"/>
  <c r="AW127" i="2" s="1"/>
  <c r="BH127" i="2"/>
  <c r="BG127" i="2"/>
  <c r="BF127" i="2"/>
  <c r="AO131" i="2"/>
  <c r="AX131" i="2" s="1"/>
  <c r="AN131" i="2"/>
  <c r="AW131" i="2" s="1"/>
  <c r="BH131" i="2"/>
  <c r="BG131" i="2"/>
  <c r="BF131" i="2"/>
  <c r="AO135" i="2"/>
  <c r="AX135" i="2" s="1"/>
  <c r="AN135" i="2"/>
  <c r="AW135" i="2" s="1"/>
  <c r="BH135" i="2"/>
  <c r="BG135" i="2"/>
  <c r="BF135" i="2"/>
  <c r="AO139" i="2"/>
  <c r="AX139" i="2" s="1"/>
  <c r="AN139" i="2"/>
  <c r="AW139" i="2" s="1"/>
  <c r="BH139" i="2"/>
  <c r="BF139" i="2"/>
  <c r="BG139" i="2"/>
  <c r="AO143" i="2"/>
  <c r="AX143" i="2" s="1"/>
  <c r="AN143" i="2"/>
  <c r="AW143" i="2" s="1"/>
  <c r="BH143" i="2"/>
  <c r="BG143" i="2"/>
  <c r="BF143" i="2"/>
  <c r="AO147" i="2"/>
  <c r="AX147" i="2" s="1"/>
  <c r="AN147" i="2"/>
  <c r="AW147" i="2" s="1"/>
  <c r="BH147" i="2"/>
  <c r="BG147" i="2"/>
  <c r="BF147" i="2"/>
  <c r="AO151" i="2"/>
  <c r="AX151" i="2" s="1"/>
  <c r="AN151" i="2"/>
  <c r="AW151" i="2" s="1"/>
  <c r="BH151" i="2"/>
  <c r="BG151" i="2"/>
  <c r="BF151" i="2"/>
  <c r="AO155" i="2"/>
  <c r="AX155" i="2" s="1"/>
  <c r="AN155" i="2"/>
  <c r="AW155" i="2" s="1"/>
  <c r="BH155" i="2"/>
  <c r="BG155" i="2"/>
  <c r="BF155" i="2"/>
  <c r="AO159" i="2"/>
  <c r="AX159" i="2" s="1"/>
  <c r="AN159" i="2"/>
  <c r="AW159" i="2" s="1"/>
  <c r="BH159" i="2"/>
  <c r="BG159" i="2"/>
  <c r="BF159" i="2"/>
  <c r="AO163" i="2"/>
  <c r="AX163" i="2" s="1"/>
  <c r="AN163" i="2"/>
  <c r="AW163" i="2" s="1"/>
  <c r="BH163" i="2"/>
  <c r="BG163" i="2"/>
  <c r="BF163" i="2"/>
  <c r="AO167" i="2"/>
  <c r="AX167" i="2" s="1"/>
  <c r="AN167" i="2"/>
  <c r="AW167" i="2" s="1"/>
  <c r="BH167" i="2"/>
  <c r="BG167" i="2"/>
  <c r="BF167" i="2"/>
  <c r="AO171" i="2"/>
  <c r="AX171" i="2" s="1"/>
  <c r="AN171" i="2"/>
  <c r="AW171" i="2" s="1"/>
  <c r="BH171" i="2"/>
  <c r="BG171" i="2"/>
  <c r="BF171" i="2"/>
  <c r="AO175" i="2"/>
  <c r="AX175" i="2" s="1"/>
  <c r="AN175" i="2"/>
  <c r="AW175" i="2" s="1"/>
  <c r="BH175" i="2"/>
  <c r="BG175" i="2"/>
  <c r="BF175" i="2"/>
  <c r="AO179" i="2"/>
  <c r="AX179" i="2" s="1"/>
  <c r="AN179" i="2"/>
  <c r="AW179" i="2" s="1"/>
  <c r="BH179" i="2"/>
  <c r="BF179" i="2"/>
  <c r="BG179" i="2"/>
  <c r="AO183" i="2"/>
  <c r="AX183" i="2" s="1"/>
  <c r="AN183" i="2"/>
  <c r="AW183" i="2" s="1"/>
  <c r="BH183" i="2"/>
  <c r="BG183" i="2"/>
  <c r="BF183" i="2"/>
  <c r="AO187" i="2"/>
  <c r="AX187" i="2" s="1"/>
  <c r="AN187" i="2"/>
  <c r="AW187" i="2" s="1"/>
  <c r="BH187" i="2"/>
  <c r="BG187" i="2"/>
  <c r="BF187" i="2"/>
  <c r="AO191" i="2"/>
  <c r="AX191" i="2" s="1"/>
  <c r="AN191" i="2"/>
  <c r="AW191" i="2" s="1"/>
  <c r="BH191" i="2"/>
  <c r="BG191" i="2"/>
  <c r="BF191" i="2"/>
  <c r="AO195" i="2"/>
  <c r="AX195" i="2" s="1"/>
  <c r="AN195" i="2"/>
  <c r="AW195" i="2" s="1"/>
  <c r="BH195" i="2"/>
  <c r="BG195" i="2"/>
  <c r="BF195" i="2"/>
  <c r="AO199" i="2"/>
  <c r="AX199" i="2" s="1"/>
  <c r="AN199" i="2"/>
  <c r="AW199" i="2" s="1"/>
  <c r="BH199" i="2"/>
  <c r="BG199" i="2"/>
  <c r="BF199" i="2"/>
  <c r="AO203" i="2"/>
  <c r="AX203" i="2" s="1"/>
  <c r="AN203" i="2"/>
  <c r="AW203" i="2" s="1"/>
  <c r="BH203" i="2"/>
  <c r="BG203" i="2"/>
  <c r="BF203" i="2"/>
  <c r="AO207" i="2"/>
  <c r="AX207" i="2" s="1"/>
  <c r="AN207" i="2"/>
  <c r="AW207" i="2" s="1"/>
  <c r="BH207" i="2"/>
  <c r="BG207" i="2"/>
  <c r="BF207" i="2"/>
  <c r="AO211" i="2"/>
  <c r="AX211" i="2" s="1"/>
  <c r="AN211" i="2"/>
  <c r="AW211" i="2" s="1"/>
  <c r="BH211" i="2"/>
  <c r="BF211" i="2"/>
  <c r="BG211" i="2"/>
  <c r="AO215" i="2"/>
  <c r="AX215" i="2" s="1"/>
  <c r="AN215" i="2"/>
  <c r="AW215" i="2" s="1"/>
  <c r="BH215" i="2"/>
  <c r="BG215" i="2"/>
  <c r="BF215" i="2"/>
  <c r="AO219" i="2"/>
  <c r="AX219" i="2" s="1"/>
  <c r="AN219" i="2"/>
  <c r="AW219" i="2" s="1"/>
  <c r="BH219" i="2"/>
  <c r="BF219" i="2"/>
  <c r="BG219" i="2"/>
  <c r="AO223" i="2"/>
  <c r="AX223" i="2" s="1"/>
  <c r="AN223" i="2"/>
  <c r="AW223" i="2" s="1"/>
  <c r="BH223" i="2"/>
  <c r="BG223" i="2"/>
  <c r="BF223" i="2"/>
  <c r="AO227" i="2"/>
  <c r="AX227" i="2" s="1"/>
  <c r="AN227" i="2"/>
  <c r="AW227" i="2" s="1"/>
  <c r="BH227" i="2"/>
  <c r="BG227" i="2"/>
  <c r="BF227" i="2"/>
  <c r="AO231" i="2"/>
  <c r="AX231" i="2" s="1"/>
  <c r="AN231" i="2"/>
  <c r="AW231" i="2" s="1"/>
  <c r="BH231" i="2"/>
  <c r="BG231" i="2"/>
  <c r="BF231" i="2"/>
  <c r="AO235" i="2"/>
  <c r="AX235" i="2" s="1"/>
  <c r="AN235" i="2"/>
  <c r="AW235" i="2" s="1"/>
  <c r="BH235" i="2"/>
  <c r="BG235" i="2"/>
  <c r="BF235" i="2"/>
  <c r="AO239" i="2"/>
  <c r="AX239" i="2" s="1"/>
  <c r="AN239" i="2"/>
  <c r="AW239" i="2" s="1"/>
  <c r="BH239" i="2"/>
  <c r="BG239" i="2"/>
  <c r="BF239" i="2"/>
  <c r="AO243" i="2"/>
  <c r="AX243" i="2" s="1"/>
  <c r="AN243" i="2"/>
  <c r="AW243" i="2" s="1"/>
  <c r="BH243" i="2"/>
  <c r="BG243" i="2"/>
  <c r="BF243" i="2"/>
  <c r="AO247" i="2"/>
  <c r="AX247" i="2" s="1"/>
  <c r="AN247" i="2"/>
  <c r="AW247" i="2" s="1"/>
  <c r="BH247" i="2"/>
  <c r="BG247" i="2"/>
  <c r="BF247" i="2"/>
  <c r="AO251" i="2"/>
  <c r="AX251" i="2" s="1"/>
  <c r="AN251" i="2"/>
  <c r="AW251" i="2" s="1"/>
  <c r="BH251" i="2"/>
  <c r="BG251" i="2"/>
  <c r="BF251" i="2"/>
  <c r="AO255" i="2"/>
  <c r="AX255" i="2" s="1"/>
  <c r="AN255" i="2"/>
  <c r="AW255" i="2" s="1"/>
  <c r="BH255" i="2"/>
  <c r="BG255" i="2"/>
  <c r="BF255" i="2"/>
  <c r="AO259" i="2"/>
  <c r="AX259" i="2" s="1"/>
  <c r="AN259" i="2"/>
  <c r="AW259" i="2" s="1"/>
  <c r="BH259" i="2"/>
  <c r="BF259" i="2"/>
  <c r="BG259" i="2"/>
  <c r="AO263" i="2"/>
  <c r="AX263" i="2" s="1"/>
  <c r="AN263" i="2"/>
  <c r="AW263" i="2" s="1"/>
  <c r="BH263" i="2"/>
  <c r="BG263" i="2"/>
  <c r="BF263" i="2"/>
  <c r="AO267" i="2"/>
  <c r="AX267" i="2" s="1"/>
  <c r="AN267" i="2"/>
  <c r="AW267" i="2" s="1"/>
  <c r="BH267" i="2"/>
  <c r="BG267" i="2"/>
  <c r="BF267" i="2"/>
  <c r="AO271" i="2"/>
  <c r="AX271" i="2" s="1"/>
  <c r="AN271" i="2"/>
  <c r="AW271" i="2" s="1"/>
  <c r="BH271" i="2"/>
  <c r="BG271" i="2"/>
  <c r="BF271" i="2"/>
  <c r="AO275" i="2"/>
  <c r="AX275" i="2" s="1"/>
  <c r="AN275" i="2"/>
  <c r="AW275" i="2" s="1"/>
  <c r="BH275" i="2"/>
  <c r="BG275" i="2"/>
  <c r="BF275" i="2"/>
  <c r="AO279" i="2"/>
  <c r="AX279" i="2" s="1"/>
  <c r="AN279" i="2"/>
  <c r="AW279" i="2" s="1"/>
  <c r="BH279" i="2"/>
  <c r="BG279" i="2"/>
  <c r="BF279" i="2"/>
  <c r="AO283" i="2"/>
  <c r="AX283" i="2" s="1"/>
  <c r="AN283" i="2"/>
  <c r="AW283" i="2" s="1"/>
  <c r="BH283" i="2"/>
  <c r="BF283" i="2"/>
  <c r="BG283" i="2"/>
  <c r="AO287" i="2"/>
  <c r="AX287" i="2" s="1"/>
  <c r="AN287" i="2"/>
  <c r="AW287" i="2" s="1"/>
  <c r="BH287" i="2"/>
  <c r="BG287" i="2"/>
  <c r="BF287" i="2"/>
  <c r="AO291" i="2"/>
  <c r="AX291" i="2" s="1"/>
  <c r="AN291" i="2"/>
  <c r="AW291" i="2" s="1"/>
  <c r="BH291" i="2"/>
  <c r="BG291" i="2"/>
  <c r="BF291" i="2"/>
  <c r="AO295" i="2"/>
  <c r="AX295" i="2" s="1"/>
  <c r="AN295" i="2"/>
  <c r="AW295" i="2" s="1"/>
  <c r="BH295" i="2"/>
  <c r="BG295" i="2"/>
  <c r="BF295" i="2"/>
  <c r="AO299" i="2"/>
  <c r="AX299" i="2" s="1"/>
  <c r="AN299" i="2"/>
  <c r="AW299" i="2" s="1"/>
  <c r="BH299" i="2"/>
  <c r="BF299" i="2"/>
  <c r="BG299" i="2"/>
  <c r="AO303" i="2"/>
  <c r="AX303" i="2" s="1"/>
  <c r="AN303" i="2"/>
  <c r="AW303" i="2" s="1"/>
  <c r="BH303" i="2"/>
  <c r="BG303" i="2"/>
  <c r="BF303" i="2"/>
  <c r="AO307" i="2"/>
  <c r="AX307" i="2" s="1"/>
  <c r="AN307" i="2"/>
  <c r="AW307" i="2" s="1"/>
  <c r="BH307" i="2"/>
  <c r="BG307" i="2"/>
  <c r="BF307" i="2"/>
  <c r="AO311" i="2"/>
  <c r="AX311" i="2" s="1"/>
  <c r="AN311" i="2"/>
  <c r="AW311" i="2" s="1"/>
  <c r="BH311" i="2"/>
  <c r="BG311" i="2"/>
  <c r="BF311" i="2"/>
  <c r="AO315" i="2"/>
  <c r="AX315" i="2" s="1"/>
  <c r="AN315" i="2"/>
  <c r="AW315" i="2" s="1"/>
  <c r="BH315" i="2"/>
  <c r="BG315" i="2"/>
  <c r="BF315" i="2"/>
  <c r="AO319" i="2"/>
  <c r="AX319" i="2" s="1"/>
  <c r="BG319" i="2"/>
  <c r="AN319" i="2"/>
  <c r="AW319" i="2" s="1"/>
  <c r="BF319" i="2"/>
  <c r="BH319" i="2"/>
  <c r="AO323" i="2"/>
  <c r="AX323" i="2" s="1"/>
  <c r="BG323" i="2"/>
  <c r="AN323" i="2"/>
  <c r="AW323" i="2" s="1"/>
  <c r="BF323" i="2"/>
  <c r="BH323" i="2"/>
  <c r="AO327" i="2"/>
  <c r="AX327" i="2" s="1"/>
  <c r="BG327" i="2"/>
  <c r="AN327" i="2"/>
  <c r="AW327" i="2" s="1"/>
  <c r="BF327" i="2"/>
  <c r="BH327" i="2"/>
  <c r="AO331" i="2"/>
  <c r="AX331" i="2" s="1"/>
  <c r="BG331" i="2"/>
  <c r="AN331" i="2"/>
  <c r="AW331" i="2" s="1"/>
  <c r="BF331" i="2"/>
  <c r="BH331" i="2"/>
  <c r="AO335" i="2"/>
  <c r="AX335" i="2" s="1"/>
  <c r="BG335" i="2"/>
  <c r="AN335" i="2"/>
  <c r="AW335" i="2" s="1"/>
  <c r="BF335" i="2"/>
  <c r="BH335" i="2"/>
  <c r="AO339" i="2"/>
  <c r="AX339" i="2" s="1"/>
  <c r="BG339" i="2"/>
  <c r="AN339" i="2"/>
  <c r="AW339" i="2" s="1"/>
  <c r="BF339" i="2"/>
  <c r="BH339" i="2"/>
  <c r="AO343" i="2"/>
  <c r="AX343" i="2" s="1"/>
  <c r="BG343" i="2"/>
  <c r="AN343" i="2"/>
  <c r="AW343" i="2" s="1"/>
  <c r="BF343" i="2"/>
  <c r="BH343" i="2"/>
  <c r="AO347" i="2"/>
  <c r="AX347" i="2" s="1"/>
  <c r="BG347" i="2"/>
  <c r="AN347" i="2"/>
  <c r="AW347" i="2" s="1"/>
  <c r="BF347" i="2"/>
  <c r="BH347" i="2"/>
  <c r="AO351" i="2"/>
  <c r="AX351" i="2" s="1"/>
  <c r="BG351" i="2"/>
  <c r="AN351" i="2"/>
  <c r="AW351" i="2" s="1"/>
  <c r="BF351" i="2"/>
  <c r="BH351" i="2"/>
  <c r="AO355" i="2"/>
  <c r="AX355" i="2" s="1"/>
  <c r="BG355" i="2"/>
  <c r="AN355" i="2"/>
  <c r="AW355" i="2" s="1"/>
  <c r="BF355" i="2"/>
  <c r="BH355" i="2"/>
  <c r="AO359" i="2"/>
  <c r="AX359" i="2" s="1"/>
  <c r="BG359" i="2"/>
  <c r="AN359" i="2"/>
  <c r="AW359" i="2" s="1"/>
  <c r="BF359" i="2"/>
  <c r="BH359" i="2"/>
  <c r="AO363" i="2"/>
  <c r="AX363" i="2" s="1"/>
  <c r="BG363" i="2"/>
  <c r="AN363" i="2"/>
  <c r="AW363" i="2" s="1"/>
  <c r="BF363" i="2"/>
  <c r="BH363" i="2"/>
  <c r="AO367" i="2"/>
  <c r="AX367" i="2" s="1"/>
  <c r="BG367" i="2"/>
  <c r="AN367" i="2"/>
  <c r="AW367" i="2" s="1"/>
  <c r="BF367" i="2"/>
  <c r="BH367" i="2"/>
  <c r="AO371" i="2"/>
  <c r="AX371" i="2" s="1"/>
  <c r="BG371" i="2"/>
  <c r="AN371" i="2"/>
  <c r="AW371" i="2" s="1"/>
  <c r="BF371" i="2"/>
  <c r="BH371" i="2"/>
  <c r="AO375" i="2"/>
  <c r="AX375" i="2" s="1"/>
  <c r="BG375" i="2"/>
  <c r="AN375" i="2"/>
  <c r="AW375" i="2" s="1"/>
  <c r="BF375" i="2"/>
  <c r="BH375" i="2"/>
  <c r="AO379" i="2"/>
  <c r="AX379" i="2" s="1"/>
  <c r="BG379" i="2"/>
  <c r="AN379" i="2"/>
  <c r="AW379" i="2" s="1"/>
  <c r="BF379" i="2"/>
  <c r="BH379" i="2"/>
  <c r="AO383" i="2"/>
  <c r="AX383" i="2" s="1"/>
  <c r="BG383" i="2"/>
  <c r="AN383" i="2"/>
  <c r="AW383" i="2" s="1"/>
  <c r="BF383" i="2"/>
  <c r="BH383" i="2"/>
  <c r="AO387" i="2"/>
  <c r="AX387" i="2" s="1"/>
  <c r="BG387" i="2"/>
  <c r="AN387" i="2"/>
  <c r="AW387" i="2" s="1"/>
  <c r="BF387" i="2"/>
  <c r="BH387" i="2"/>
  <c r="AO391" i="2"/>
  <c r="AX391" i="2" s="1"/>
  <c r="BG391" i="2"/>
  <c r="AN391" i="2"/>
  <c r="AW391" i="2" s="1"/>
  <c r="BF391" i="2"/>
  <c r="BH391" i="2"/>
  <c r="AO395" i="2"/>
  <c r="AX395" i="2" s="1"/>
  <c r="BG395" i="2"/>
  <c r="AN395" i="2"/>
  <c r="AW395" i="2" s="1"/>
  <c r="BF395" i="2"/>
  <c r="BH395" i="2"/>
  <c r="AO399" i="2"/>
  <c r="AX399" i="2" s="1"/>
  <c r="BG399" i="2"/>
  <c r="AN399" i="2"/>
  <c r="AW399" i="2" s="1"/>
  <c r="BF399" i="2"/>
  <c r="BH399" i="2"/>
  <c r="AO403" i="2"/>
  <c r="AX403" i="2" s="1"/>
  <c r="BG403" i="2"/>
  <c r="AN403" i="2"/>
  <c r="AW403" i="2" s="1"/>
  <c r="BF403" i="2"/>
  <c r="BH403" i="2"/>
  <c r="AO407" i="2"/>
  <c r="AX407" i="2" s="1"/>
  <c r="BG407" i="2"/>
  <c r="AN407" i="2"/>
  <c r="AW407" i="2" s="1"/>
  <c r="BF407" i="2"/>
  <c r="BH407" i="2"/>
  <c r="AO411" i="2"/>
  <c r="AX411" i="2" s="1"/>
  <c r="BG411" i="2"/>
  <c r="AN411" i="2"/>
  <c r="AW411" i="2" s="1"/>
  <c r="BF411" i="2"/>
  <c r="BH411" i="2"/>
  <c r="AO415" i="2"/>
  <c r="AX415" i="2" s="1"/>
  <c r="BG415" i="2"/>
  <c r="AN415" i="2"/>
  <c r="AW415" i="2" s="1"/>
  <c r="BF415" i="2"/>
  <c r="BH415" i="2"/>
  <c r="AO419" i="2"/>
  <c r="AX419" i="2" s="1"/>
  <c r="BG419" i="2"/>
  <c r="AN419" i="2"/>
  <c r="AW419" i="2" s="1"/>
  <c r="BF419" i="2"/>
  <c r="BH419" i="2"/>
  <c r="AO423" i="2"/>
  <c r="AX423" i="2" s="1"/>
  <c r="BG423" i="2"/>
  <c r="AN423" i="2"/>
  <c r="AW423" i="2" s="1"/>
  <c r="BF423" i="2"/>
  <c r="BH423" i="2"/>
  <c r="AO427" i="2"/>
  <c r="AX427" i="2" s="1"/>
  <c r="BG427" i="2"/>
  <c r="AN427" i="2"/>
  <c r="AW427" i="2" s="1"/>
  <c r="BF427" i="2"/>
  <c r="BH427" i="2"/>
  <c r="AO431" i="2"/>
  <c r="AX431" i="2" s="1"/>
  <c r="BG431" i="2"/>
  <c r="AN431" i="2"/>
  <c r="AW431" i="2" s="1"/>
  <c r="BF431" i="2"/>
  <c r="BH431" i="2"/>
  <c r="AO435" i="2"/>
  <c r="AX435" i="2" s="1"/>
  <c r="BG435" i="2"/>
  <c r="AN435" i="2"/>
  <c r="AW435" i="2" s="1"/>
  <c r="BF435" i="2"/>
  <c r="BH435" i="2"/>
  <c r="AO439" i="2"/>
  <c r="AX439" i="2" s="1"/>
  <c r="BG439" i="2"/>
  <c r="AN439" i="2"/>
  <c r="AW439" i="2" s="1"/>
  <c r="BF439" i="2"/>
  <c r="BH439" i="2"/>
  <c r="AO443" i="2"/>
  <c r="AX443" i="2" s="1"/>
  <c r="BG443" i="2"/>
  <c r="AN443" i="2"/>
  <c r="AW443" i="2" s="1"/>
  <c r="BF443" i="2"/>
  <c r="BH443" i="2"/>
  <c r="AO447" i="2"/>
  <c r="AX447" i="2" s="1"/>
  <c r="BG447" i="2"/>
  <c r="AN447" i="2"/>
  <c r="AW447" i="2" s="1"/>
  <c r="BF447" i="2"/>
  <c r="BH447" i="2"/>
  <c r="AO451" i="2"/>
  <c r="AX451" i="2" s="1"/>
  <c r="BG451" i="2"/>
  <c r="AN451" i="2"/>
  <c r="AW451" i="2" s="1"/>
  <c r="BF451" i="2"/>
  <c r="BH451" i="2"/>
  <c r="AO455" i="2"/>
  <c r="AX455" i="2" s="1"/>
  <c r="BG455" i="2"/>
  <c r="AN455" i="2"/>
  <c r="AW455" i="2" s="1"/>
  <c r="BF455" i="2"/>
  <c r="BH455" i="2"/>
  <c r="AO459" i="2"/>
  <c r="AX459" i="2" s="1"/>
  <c r="BG459" i="2"/>
  <c r="BF459" i="2"/>
  <c r="AN459" i="2"/>
  <c r="AW459" i="2" s="1"/>
  <c r="BH459" i="2"/>
  <c r="AO463" i="2"/>
  <c r="AX463" i="2" s="1"/>
  <c r="AN463" i="2"/>
  <c r="AW463" i="2" s="1"/>
  <c r="BG463" i="2"/>
  <c r="BF463" i="2"/>
  <c r="BH463" i="2"/>
  <c r="AO467" i="2"/>
  <c r="AX467" i="2" s="1"/>
  <c r="BG467" i="2"/>
  <c r="BF467" i="2"/>
  <c r="AN467" i="2"/>
  <c r="AW467" i="2" s="1"/>
  <c r="BH467" i="2"/>
  <c r="AO471" i="2"/>
  <c r="AX471" i="2" s="1"/>
  <c r="AN471" i="2"/>
  <c r="AW471" i="2" s="1"/>
  <c r="BG471" i="2"/>
  <c r="BF471" i="2"/>
  <c r="BH471" i="2"/>
  <c r="AO475" i="2"/>
  <c r="AX475" i="2" s="1"/>
  <c r="BG475" i="2"/>
  <c r="BF475" i="2"/>
  <c r="AN475" i="2"/>
  <c r="AW475" i="2" s="1"/>
  <c r="BH475" i="2"/>
  <c r="AO479" i="2"/>
  <c r="AX479" i="2" s="1"/>
  <c r="AN479" i="2"/>
  <c r="AW479" i="2" s="1"/>
  <c r="BG479" i="2"/>
  <c r="BF479" i="2"/>
  <c r="BH479" i="2"/>
  <c r="AO483" i="2"/>
  <c r="AX483" i="2" s="1"/>
  <c r="BG483" i="2"/>
  <c r="BF483" i="2"/>
  <c r="AN483" i="2"/>
  <c r="AW483" i="2" s="1"/>
  <c r="BH483" i="2"/>
  <c r="AO487" i="2"/>
  <c r="AX487" i="2" s="1"/>
  <c r="AN487" i="2"/>
  <c r="AW487" i="2" s="1"/>
  <c r="BG487" i="2"/>
  <c r="BF487" i="2"/>
  <c r="BH487" i="2"/>
  <c r="AO491" i="2"/>
  <c r="AX491" i="2" s="1"/>
  <c r="BG491" i="2"/>
  <c r="BF491" i="2"/>
  <c r="AN491" i="2"/>
  <c r="AW491" i="2" s="1"/>
  <c r="BH491" i="2"/>
  <c r="AO495" i="2"/>
  <c r="AX495" i="2" s="1"/>
  <c r="AN495" i="2"/>
  <c r="AW495" i="2" s="1"/>
  <c r="BG495" i="2"/>
  <c r="BF495" i="2"/>
  <c r="BH495" i="2"/>
  <c r="AO499" i="2"/>
  <c r="AX499" i="2" s="1"/>
  <c r="BG499" i="2"/>
  <c r="BF499" i="2"/>
  <c r="AN499" i="2"/>
  <c r="AW499" i="2" s="1"/>
  <c r="BH499" i="2"/>
  <c r="AO503" i="2"/>
  <c r="AX503" i="2" s="1"/>
  <c r="AN503" i="2"/>
  <c r="AW503" i="2" s="1"/>
  <c r="BG503" i="2"/>
  <c r="BF503" i="2"/>
  <c r="BH503" i="2"/>
  <c r="AO507" i="2"/>
  <c r="AX507" i="2" s="1"/>
  <c r="BG507" i="2"/>
  <c r="BF507" i="2"/>
  <c r="AN507" i="2"/>
  <c r="AW507" i="2" s="1"/>
  <c r="BH507" i="2"/>
  <c r="AO511" i="2"/>
  <c r="AX511" i="2" s="1"/>
  <c r="AN511" i="2"/>
  <c r="AW511" i="2" s="1"/>
  <c r="BG511" i="2"/>
  <c r="BF511" i="2"/>
  <c r="BH511" i="2"/>
  <c r="AO33" i="2"/>
  <c r="AX33" i="2" s="1"/>
  <c r="AN33" i="2"/>
  <c r="AW33" i="2" s="1"/>
  <c r="BH33" i="2"/>
  <c r="BG33" i="2"/>
  <c r="BF33" i="2"/>
  <c r="BH37" i="2"/>
  <c r="AO37" i="2"/>
  <c r="AX37" i="2" s="1"/>
  <c r="AN37" i="2"/>
  <c r="AW37" i="2" s="1"/>
  <c r="BG37" i="2"/>
  <c r="BF37" i="2"/>
  <c r="AO45" i="2"/>
  <c r="AX45" i="2" s="1"/>
  <c r="BH45" i="2"/>
  <c r="BG45" i="2"/>
  <c r="BF45" i="2"/>
  <c r="AN45" i="2"/>
  <c r="AW45" i="2" s="1"/>
  <c r="AO49" i="2"/>
  <c r="AX49" i="2" s="1"/>
  <c r="AN49" i="2"/>
  <c r="AW49" i="2" s="1"/>
  <c r="BH49" i="2"/>
  <c r="BG49" i="2"/>
  <c r="BF49" i="2"/>
  <c r="AO53" i="2"/>
  <c r="AX53" i="2" s="1"/>
  <c r="BH53" i="2"/>
  <c r="AN53" i="2"/>
  <c r="AW53" i="2" s="1"/>
  <c r="BG53" i="2"/>
  <c r="BF53" i="2"/>
  <c r="AO61" i="2"/>
  <c r="AX61" i="2" s="1"/>
  <c r="BH61" i="2"/>
  <c r="AN61" i="2"/>
  <c r="AW61" i="2" s="1"/>
  <c r="BG61" i="2"/>
  <c r="BF61" i="2"/>
  <c r="BH69" i="2"/>
  <c r="AO69" i="2"/>
  <c r="AX69" i="2" s="1"/>
  <c r="AN69" i="2"/>
  <c r="AW69" i="2" s="1"/>
  <c r="BG69" i="2"/>
  <c r="BF69" i="2"/>
  <c r="AO73" i="2"/>
  <c r="AX73" i="2" s="1"/>
  <c r="AN73" i="2"/>
  <c r="AW73" i="2" s="1"/>
  <c r="BH73" i="2"/>
  <c r="BG73" i="2"/>
  <c r="BF73" i="2"/>
  <c r="AO81" i="2"/>
  <c r="AX81" i="2" s="1"/>
  <c r="AN81" i="2"/>
  <c r="AW81" i="2" s="1"/>
  <c r="BH81" i="2"/>
  <c r="BG81" i="2"/>
  <c r="BF81" i="2"/>
  <c r="AO85" i="2"/>
  <c r="AX85" i="2" s="1"/>
  <c r="BH85" i="2"/>
  <c r="AN85" i="2"/>
  <c r="AW85" i="2" s="1"/>
  <c r="BG85" i="2"/>
  <c r="BF85" i="2"/>
  <c r="AO93" i="2"/>
  <c r="AX93" i="2" s="1"/>
  <c r="BG93" i="2"/>
  <c r="BF93" i="2"/>
  <c r="AN93" i="2"/>
  <c r="AW93" i="2" s="1"/>
  <c r="BH93" i="2"/>
  <c r="AO97" i="2"/>
  <c r="AX97" i="2" s="1"/>
  <c r="BG97" i="2"/>
  <c r="AN97" i="2"/>
  <c r="AW97" i="2" s="1"/>
  <c r="BF97" i="2"/>
  <c r="BH97" i="2"/>
  <c r="AO105" i="2"/>
  <c r="AX105" i="2" s="1"/>
  <c r="BG105" i="2"/>
  <c r="AN105" i="2"/>
  <c r="AW105" i="2" s="1"/>
  <c r="BF105" i="2"/>
  <c r="BH105" i="2"/>
  <c r="AO109" i="2"/>
  <c r="AX109" i="2" s="1"/>
  <c r="BG109" i="2"/>
  <c r="BF109" i="2"/>
  <c r="AN109" i="2"/>
  <c r="AW109" i="2" s="1"/>
  <c r="BH109" i="2"/>
  <c r="BG117" i="2"/>
  <c r="BF117" i="2"/>
  <c r="AO117" i="2"/>
  <c r="AX117" i="2" s="1"/>
  <c r="AN117" i="2"/>
  <c r="AW117" i="2" s="1"/>
  <c r="BH117" i="2"/>
  <c r="AO121" i="2"/>
  <c r="AX121" i="2" s="1"/>
  <c r="BG121" i="2"/>
  <c r="AN121" i="2"/>
  <c r="AW121" i="2" s="1"/>
  <c r="BF121" i="2"/>
  <c r="BH121" i="2"/>
  <c r="AO129" i="2"/>
  <c r="AX129" i="2" s="1"/>
  <c r="BG129" i="2"/>
  <c r="AN129" i="2"/>
  <c r="AW129" i="2" s="1"/>
  <c r="BF129" i="2"/>
  <c r="BH129" i="2"/>
  <c r="BG133" i="2"/>
  <c r="BF133" i="2"/>
  <c r="AO133" i="2"/>
  <c r="AX133" i="2" s="1"/>
  <c r="AN133" i="2"/>
  <c r="AW133" i="2" s="1"/>
  <c r="BH133" i="2"/>
  <c r="AO141" i="2"/>
  <c r="AX141" i="2" s="1"/>
  <c r="BG141" i="2"/>
  <c r="BF141" i="2"/>
  <c r="AN141" i="2"/>
  <c r="AW141" i="2" s="1"/>
  <c r="BH141" i="2"/>
  <c r="AO145" i="2"/>
  <c r="AX145" i="2" s="1"/>
  <c r="BG145" i="2"/>
  <c r="AN145" i="2"/>
  <c r="AW145" i="2" s="1"/>
  <c r="BF145" i="2"/>
  <c r="BH145" i="2"/>
  <c r="AO153" i="2"/>
  <c r="AX153" i="2" s="1"/>
  <c r="BG153" i="2"/>
  <c r="AN153" i="2"/>
  <c r="AW153" i="2" s="1"/>
  <c r="BF153" i="2"/>
  <c r="BH153" i="2"/>
  <c r="AO157" i="2"/>
  <c r="AX157" i="2" s="1"/>
  <c r="BG157" i="2"/>
  <c r="BF157" i="2"/>
  <c r="AN157" i="2"/>
  <c r="AW157" i="2" s="1"/>
  <c r="BH157" i="2"/>
  <c r="BG165" i="2"/>
  <c r="BF165" i="2"/>
  <c r="AO165" i="2"/>
  <c r="AX165" i="2" s="1"/>
  <c r="BH165" i="2"/>
  <c r="AN165" i="2"/>
  <c r="AW165" i="2" s="1"/>
  <c r="AO169" i="2"/>
  <c r="AX169" i="2" s="1"/>
  <c r="BG169" i="2"/>
  <c r="AN169" i="2"/>
  <c r="AW169" i="2" s="1"/>
  <c r="BF169" i="2"/>
  <c r="BH169" i="2"/>
  <c r="BG181" i="2"/>
  <c r="BF181" i="2"/>
  <c r="AO181" i="2"/>
  <c r="AX181" i="2" s="1"/>
  <c r="AN181" i="2"/>
  <c r="AW181" i="2" s="1"/>
  <c r="BH181" i="2"/>
  <c r="AO185" i="2"/>
  <c r="AX185" i="2" s="1"/>
  <c r="BG185" i="2"/>
  <c r="AN185" i="2"/>
  <c r="AW185" i="2" s="1"/>
  <c r="BF185" i="2"/>
  <c r="BH185" i="2"/>
  <c r="AO193" i="2"/>
  <c r="AX193" i="2" s="1"/>
  <c r="BG193" i="2"/>
  <c r="AN193" i="2"/>
  <c r="AW193" i="2" s="1"/>
  <c r="BF193" i="2"/>
  <c r="BH193" i="2"/>
  <c r="AO201" i="2"/>
  <c r="AX201" i="2" s="1"/>
  <c r="BG201" i="2"/>
  <c r="AN201" i="2"/>
  <c r="AW201" i="2" s="1"/>
  <c r="BF201" i="2"/>
  <c r="BH201" i="2"/>
  <c r="AO209" i="2"/>
  <c r="AX209" i="2" s="1"/>
  <c r="BG209" i="2"/>
  <c r="AN209" i="2"/>
  <c r="AW209" i="2" s="1"/>
  <c r="BF209" i="2"/>
  <c r="BH209" i="2"/>
  <c r="AO217" i="2"/>
  <c r="AX217" i="2" s="1"/>
  <c r="BG217" i="2"/>
  <c r="AN217" i="2"/>
  <c r="AW217" i="2" s="1"/>
  <c r="BF217" i="2"/>
  <c r="BH217" i="2"/>
  <c r="AO225" i="2"/>
  <c r="AX225" i="2" s="1"/>
  <c r="BG225" i="2"/>
  <c r="AN225" i="2"/>
  <c r="AW225" i="2" s="1"/>
  <c r="BF225" i="2"/>
  <c r="BH225" i="2"/>
  <c r="AO233" i="2"/>
  <c r="AX233" i="2" s="1"/>
  <c r="BG233" i="2"/>
  <c r="AN233" i="2"/>
  <c r="AW233" i="2" s="1"/>
  <c r="BF233" i="2"/>
  <c r="BH233" i="2"/>
  <c r="AO237" i="2"/>
  <c r="AX237" i="2" s="1"/>
  <c r="BG237" i="2"/>
  <c r="BF237" i="2"/>
  <c r="BH237" i="2"/>
  <c r="AN237" i="2"/>
  <c r="AW237" i="2" s="1"/>
  <c r="BG245" i="2"/>
  <c r="BF245" i="2"/>
  <c r="AO245" i="2"/>
  <c r="AX245" i="2" s="1"/>
  <c r="AN245" i="2"/>
  <c r="AW245" i="2" s="1"/>
  <c r="BH245" i="2"/>
  <c r="AO253" i="2"/>
  <c r="AX253" i="2" s="1"/>
  <c r="BG253" i="2"/>
  <c r="BF253" i="2"/>
  <c r="AN253" i="2"/>
  <c r="AW253" i="2" s="1"/>
  <c r="BH253" i="2"/>
  <c r="AO257" i="2"/>
  <c r="AX257" i="2" s="1"/>
  <c r="BG257" i="2"/>
  <c r="AN257" i="2"/>
  <c r="AW257" i="2" s="1"/>
  <c r="BF257" i="2"/>
  <c r="BH257" i="2"/>
  <c r="AO265" i="2"/>
  <c r="AX265" i="2" s="1"/>
  <c r="BG265" i="2"/>
  <c r="AN265" i="2"/>
  <c r="AW265" i="2" s="1"/>
  <c r="BF265" i="2"/>
  <c r="BH265" i="2"/>
  <c r="AO269" i="2"/>
  <c r="AX269" i="2" s="1"/>
  <c r="BG269" i="2"/>
  <c r="BF269" i="2"/>
  <c r="BH269" i="2"/>
  <c r="AN269" i="2"/>
  <c r="AW269" i="2" s="1"/>
  <c r="BG277" i="2"/>
  <c r="BF277" i="2"/>
  <c r="AO277" i="2"/>
  <c r="AX277" i="2" s="1"/>
  <c r="BH277" i="2"/>
  <c r="AN277" i="2"/>
  <c r="AW277" i="2" s="1"/>
  <c r="AO281" i="2"/>
  <c r="AX281" i="2" s="1"/>
  <c r="BG281" i="2"/>
  <c r="AN281" i="2"/>
  <c r="AW281" i="2" s="1"/>
  <c r="BF281" i="2"/>
  <c r="BH281" i="2"/>
  <c r="AO289" i="2"/>
  <c r="AX289" i="2" s="1"/>
  <c r="BG289" i="2"/>
  <c r="AN289" i="2"/>
  <c r="AW289" i="2" s="1"/>
  <c r="BF289" i="2"/>
  <c r="BH289" i="2"/>
  <c r="AO297" i="2"/>
  <c r="AX297" i="2" s="1"/>
  <c r="BG297" i="2"/>
  <c r="AN297" i="2"/>
  <c r="AW297" i="2" s="1"/>
  <c r="BF297" i="2"/>
  <c r="BH297" i="2"/>
  <c r="AO305" i="2"/>
  <c r="AX305" i="2" s="1"/>
  <c r="BG305" i="2"/>
  <c r="AN305" i="2"/>
  <c r="AW305" i="2" s="1"/>
  <c r="BF305" i="2"/>
  <c r="BH305" i="2"/>
  <c r="BG313" i="2"/>
  <c r="AN313" i="2"/>
  <c r="AW313" i="2" s="1"/>
  <c r="BF313" i="2"/>
  <c r="AO313" i="2"/>
  <c r="AX313" i="2" s="1"/>
  <c r="BH313" i="2"/>
  <c r="AO321" i="2"/>
  <c r="AX321" i="2" s="1"/>
  <c r="BH321" i="2"/>
  <c r="AN321" i="2"/>
  <c r="AW321" i="2" s="1"/>
  <c r="BG321" i="2"/>
  <c r="BF321" i="2"/>
  <c r="BH329" i="2"/>
  <c r="AO329" i="2"/>
  <c r="AX329" i="2" s="1"/>
  <c r="AN329" i="2"/>
  <c r="AW329" i="2" s="1"/>
  <c r="BG329" i="2"/>
  <c r="BF329" i="2"/>
  <c r="AO337" i="2"/>
  <c r="AX337" i="2" s="1"/>
  <c r="BH337" i="2"/>
  <c r="AN337" i="2"/>
  <c r="AW337" i="2" s="1"/>
  <c r="BG337" i="2"/>
  <c r="BF337" i="2"/>
  <c r="BH345" i="2"/>
  <c r="AN345" i="2"/>
  <c r="AW345" i="2" s="1"/>
  <c r="AO345" i="2"/>
  <c r="AX345" i="2" s="1"/>
  <c r="BG345" i="2"/>
  <c r="BF345" i="2"/>
  <c r="AO353" i="2"/>
  <c r="AX353" i="2" s="1"/>
  <c r="BH353" i="2"/>
  <c r="AN353" i="2"/>
  <c r="AW353" i="2" s="1"/>
  <c r="BG353" i="2"/>
  <c r="BF353" i="2"/>
  <c r="BH361" i="2"/>
  <c r="AO361" i="2"/>
  <c r="AX361" i="2" s="1"/>
  <c r="AN361" i="2"/>
  <c r="AW361" i="2" s="1"/>
  <c r="BG361" i="2"/>
  <c r="BF361" i="2"/>
  <c r="AO369" i="2"/>
  <c r="AX369" i="2" s="1"/>
  <c r="BH369" i="2"/>
  <c r="AN369" i="2"/>
  <c r="AW369" i="2" s="1"/>
  <c r="BG369" i="2"/>
  <c r="BF369" i="2"/>
  <c r="BH377" i="2"/>
  <c r="AN377" i="2"/>
  <c r="AW377" i="2" s="1"/>
  <c r="AO377" i="2"/>
  <c r="AX377" i="2" s="1"/>
  <c r="BG377" i="2"/>
  <c r="BF377" i="2"/>
  <c r="AO381" i="2"/>
  <c r="AX381" i="2" s="1"/>
  <c r="BH381" i="2"/>
  <c r="BG381" i="2"/>
  <c r="BF381" i="2"/>
  <c r="AN381" i="2"/>
  <c r="AW381" i="2" s="1"/>
  <c r="AO389" i="2"/>
  <c r="AX389" i="2" s="1"/>
  <c r="BH389" i="2"/>
  <c r="BG389" i="2"/>
  <c r="BF389" i="2"/>
  <c r="AN389" i="2"/>
  <c r="AW389" i="2" s="1"/>
  <c r="BH393" i="2"/>
  <c r="AO393" i="2"/>
  <c r="AX393" i="2" s="1"/>
  <c r="AN393" i="2"/>
  <c r="AW393" i="2" s="1"/>
  <c r="BG393" i="2"/>
  <c r="BF393" i="2"/>
  <c r="AO401" i="2"/>
  <c r="AX401" i="2" s="1"/>
  <c r="BH401" i="2"/>
  <c r="AN401" i="2"/>
  <c r="AW401" i="2" s="1"/>
  <c r="BG401" i="2"/>
  <c r="BF401" i="2"/>
  <c r="AO405" i="2"/>
  <c r="AX405" i="2" s="1"/>
  <c r="BH405" i="2"/>
  <c r="BG405" i="2"/>
  <c r="BF405" i="2"/>
  <c r="AN405" i="2"/>
  <c r="AW405" i="2" s="1"/>
  <c r="AO413" i="2"/>
  <c r="AX413" i="2" s="1"/>
  <c r="BH413" i="2"/>
  <c r="BG413" i="2"/>
  <c r="BF413" i="2"/>
  <c r="AN413" i="2"/>
  <c r="AW413" i="2" s="1"/>
  <c r="AO421" i="2"/>
  <c r="AX421" i="2" s="1"/>
  <c r="BH421" i="2"/>
  <c r="BG421" i="2"/>
  <c r="BF421" i="2"/>
  <c r="AN421" i="2"/>
  <c r="AW421" i="2" s="1"/>
  <c r="BH425" i="2"/>
  <c r="AO425" i="2"/>
  <c r="AX425" i="2" s="1"/>
  <c r="AN425" i="2"/>
  <c r="AW425" i="2" s="1"/>
  <c r="BG425" i="2"/>
  <c r="BF425" i="2"/>
  <c r="AO433" i="2"/>
  <c r="AX433" i="2" s="1"/>
  <c r="BH433" i="2"/>
  <c r="AN433" i="2"/>
  <c r="AW433" i="2" s="1"/>
  <c r="BG433" i="2"/>
  <c r="BF433" i="2"/>
  <c r="AO449" i="2"/>
  <c r="AX449" i="2" s="1"/>
  <c r="BH449" i="2"/>
  <c r="AN449" i="2"/>
  <c r="AW449" i="2" s="1"/>
  <c r="BG449" i="2"/>
  <c r="BF449" i="2"/>
  <c r="AA23" i="2"/>
  <c r="AO30" i="2"/>
  <c r="AN30" i="2"/>
  <c r="AO34" i="2"/>
  <c r="AX34" i="2" s="1"/>
  <c r="AN34" i="2"/>
  <c r="AW34" i="2" s="1"/>
  <c r="BG34" i="2"/>
  <c r="BH34" i="2"/>
  <c r="BF34" i="2"/>
  <c r="AO38" i="2"/>
  <c r="AX38" i="2" s="1"/>
  <c r="AN38" i="2"/>
  <c r="AW38" i="2" s="1"/>
  <c r="BG38" i="2"/>
  <c r="BH38" i="2"/>
  <c r="BF38" i="2"/>
  <c r="AO42" i="2"/>
  <c r="AX42" i="2" s="1"/>
  <c r="AN42" i="2"/>
  <c r="AW42" i="2" s="1"/>
  <c r="BH42" i="2"/>
  <c r="BG42" i="2"/>
  <c r="BF42" i="2"/>
  <c r="AO58" i="2"/>
  <c r="AX58" i="2" s="1"/>
  <c r="AN58" i="2"/>
  <c r="AW58" i="2" s="1"/>
  <c r="BG58" i="2"/>
  <c r="BH58" i="2"/>
  <c r="BF58" i="2"/>
  <c r="AO62" i="2"/>
  <c r="AX62" i="2" s="1"/>
  <c r="BG62" i="2"/>
  <c r="BH62" i="2"/>
  <c r="AN62" i="2"/>
  <c r="AW62" i="2" s="1"/>
  <c r="BF62" i="2"/>
  <c r="AO70" i="2"/>
  <c r="AX70" i="2" s="1"/>
  <c r="AN70" i="2"/>
  <c r="AW70" i="2" s="1"/>
  <c r="BG70" i="2"/>
  <c r="BF70" i="2"/>
  <c r="BH70" i="2"/>
  <c r="AO78" i="2"/>
  <c r="AX78" i="2" s="1"/>
  <c r="AN78" i="2"/>
  <c r="AW78" i="2" s="1"/>
  <c r="BG78" i="2"/>
  <c r="BH78" i="2"/>
  <c r="BF78" i="2"/>
  <c r="AO86" i="2"/>
  <c r="AX86" i="2" s="1"/>
  <c r="AN86" i="2"/>
  <c r="AW86" i="2" s="1"/>
  <c r="BG86" i="2"/>
  <c r="BF86" i="2"/>
  <c r="BH86" i="2"/>
  <c r="AO94" i="2"/>
  <c r="AX94" i="2" s="1"/>
  <c r="BH94" i="2"/>
  <c r="BG94" i="2"/>
  <c r="AN94" i="2"/>
  <c r="AW94" i="2" s="1"/>
  <c r="BF94" i="2"/>
  <c r="AO102" i="2"/>
  <c r="AX102" i="2" s="1"/>
  <c r="BH102" i="2"/>
  <c r="BG102" i="2"/>
  <c r="AN102" i="2"/>
  <c r="AW102" i="2" s="1"/>
  <c r="BF102" i="2"/>
  <c r="AO106" i="2"/>
  <c r="AX106" i="2" s="1"/>
  <c r="AN106" i="2"/>
  <c r="AW106" i="2" s="1"/>
  <c r="BH106" i="2"/>
  <c r="BG106" i="2"/>
  <c r="BF106" i="2"/>
  <c r="AO118" i="2"/>
  <c r="AX118" i="2" s="1"/>
  <c r="BH118" i="2"/>
  <c r="BG118" i="2"/>
  <c r="AN118" i="2"/>
  <c r="AW118" i="2" s="1"/>
  <c r="BF118" i="2"/>
  <c r="AO126" i="2"/>
  <c r="AX126" i="2" s="1"/>
  <c r="BH126" i="2"/>
  <c r="BG126" i="2"/>
  <c r="AN126" i="2"/>
  <c r="AW126" i="2" s="1"/>
  <c r="BF126" i="2"/>
  <c r="AO134" i="2"/>
  <c r="AX134" i="2" s="1"/>
  <c r="BH134" i="2"/>
  <c r="BG134" i="2"/>
  <c r="AN134" i="2"/>
  <c r="AW134" i="2" s="1"/>
  <c r="BF134" i="2"/>
  <c r="AO142" i="2"/>
  <c r="AX142" i="2" s="1"/>
  <c r="BH142" i="2"/>
  <c r="BG142" i="2"/>
  <c r="AN142" i="2"/>
  <c r="AW142" i="2" s="1"/>
  <c r="BF142" i="2"/>
  <c r="AO150" i="2"/>
  <c r="AX150" i="2" s="1"/>
  <c r="BH150" i="2"/>
  <c r="BG150" i="2"/>
  <c r="AN150" i="2"/>
  <c r="AW150" i="2" s="1"/>
  <c r="BF150" i="2"/>
  <c r="AO158" i="2"/>
  <c r="AX158" i="2" s="1"/>
  <c r="BH158" i="2"/>
  <c r="BG158" i="2"/>
  <c r="AN158" i="2"/>
  <c r="AW158" i="2" s="1"/>
  <c r="BF158" i="2"/>
  <c r="AO166" i="2"/>
  <c r="AX166" i="2" s="1"/>
  <c r="BH166" i="2"/>
  <c r="BG166" i="2"/>
  <c r="AN166" i="2"/>
  <c r="AW166" i="2" s="1"/>
  <c r="BF166" i="2"/>
  <c r="AO174" i="2"/>
  <c r="AX174" i="2" s="1"/>
  <c r="BH174" i="2"/>
  <c r="BG174" i="2"/>
  <c r="AN174" i="2"/>
  <c r="AW174" i="2" s="1"/>
  <c r="BF174" i="2"/>
  <c r="AO182" i="2"/>
  <c r="AX182" i="2" s="1"/>
  <c r="BH182" i="2"/>
  <c r="BG182" i="2"/>
  <c r="AN182" i="2"/>
  <c r="AW182" i="2" s="1"/>
  <c r="BF182" i="2"/>
  <c r="AO190" i="2"/>
  <c r="AX190" i="2" s="1"/>
  <c r="BH190" i="2"/>
  <c r="BG190" i="2"/>
  <c r="AN190" i="2"/>
  <c r="AW190" i="2" s="1"/>
  <c r="BF190" i="2"/>
  <c r="AO198" i="2"/>
  <c r="AX198" i="2" s="1"/>
  <c r="BH198" i="2"/>
  <c r="BG198" i="2"/>
  <c r="AN198" i="2"/>
  <c r="AW198" i="2" s="1"/>
  <c r="BF198" i="2"/>
  <c r="AO206" i="2"/>
  <c r="AX206" i="2" s="1"/>
  <c r="BH206" i="2"/>
  <c r="BG206" i="2"/>
  <c r="AN206" i="2"/>
  <c r="AW206" i="2" s="1"/>
  <c r="BF206" i="2"/>
  <c r="AO210" i="2"/>
  <c r="AX210" i="2" s="1"/>
  <c r="AN210" i="2"/>
  <c r="AW210" i="2" s="1"/>
  <c r="BH210" i="2"/>
  <c r="BG210" i="2"/>
  <c r="BF210" i="2"/>
  <c r="AO218" i="2"/>
  <c r="AX218" i="2" s="1"/>
  <c r="AN218" i="2"/>
  <c r="AW218" i="2" s="1"/>
  <c r="BH218" i="2"/>
  <c r="BG218" i="2"/>
  <c r="BF218" i="2"/>
  <c r="AO226" i="2"/>
  <c r="AX226" i="2" s="1"/>
  <c r="AN226" i="2"/>
  <c r="AW226" i="2" s="1"/>
  <c r="BH226" i="2"/>
  <c r="BG226" i="2"/>
  <c r="BF226" i="2"/>
  <c r="AO230" i="2"/>
  <c r="AX230" i="2" s="1"/>
  <c r="BH230" i="2"/>
  <c r="BG230" i="2"/>
  <c r="AN230" i="2"/>
  <c r="AW230" i="2" s="1"/>
  <c r="BF230" i="2"/>
  <c r="AO238" i="2"/>
  <c r="AX238" i="2" s="1"/>
  <c r="BH238" i="2"/>
  <c r="BG238" i="2"/>
  <c r="AN238" i="2"/>
  <c r="AW238" i="2" s="1"/>
  <c r="BF238" i="2"/>
  <c r="AO242" i="2"/>
  <c r="AX242" i="2" s="1"/>
  <c r="AN242" i="2"/>
  <c r="AW242" i="2" s="1"/>
  <c r="BH242" i="2"/>
  <c r="BG242" i="2"/>
  <c r="BF242" i="2"/>
  <c r="AO250" i="2"/>
  <c r="AX250" i="2" s="1"/>
  <c r="AN250" i="2"/>
  <c r="AW250" i="2" s="1"/>
  <c r="BH250" i="2"/>
  <c r="BG250" i="2"/>
  <c r="BF250" i="2"/>
  <c r="AO254" i="2"/>
  <c r="AX254" i="2" s="1"/>
  <c r="BH254" i="2"/>
  <c r="BG254" i="2"/>
  <c r="AN254" i="2"/>
  <c r="AW254" i="2" s="1"/>
  <c r="BF254" i="2"/>
  <c r="AO262" i="2"/>
  <c r="AX262" i="2" s="1"/>
  <c r="BH262" i="2"/>
  <c r="BG262" i="2"/>
  <c r="AN262" i="2"/>
  <c r="AW262" i="2" s="1"/>
  <c r="BF262" i="2"/>
  <c r="AO270" i="2"/>
  <c r="AX270" i="2" s="1"/>
  <c r="BH270" i="2"/>
  <c r="BG270" i="2"/>
  <c r="AN270" i="2"/>
  <c r="AW270" i="2" s="1"/>
  <c r="BF270" i="2"/>
  <c r="AO274" i="2"/>
  <c r="AX274" i="2" s="1"/>
  <c r="AN274" i="2"/>
  <c r="AW274" i="2" s="1"/>
  <c r="BH274" i="2"/>
  <c r="BG274" i="2"/>
  <c r="BF274" i="2"/>
  <c r="AO282" i="2"/>
  <c r="AX282" i="2" s="1"/>
  <c r="AN282" i="2"/>
  <c r="AW282" i="2" s="1"/>
  <c r="BH282" i="2"/>
  <c r="BG282" i="2"/>
  <c r="BF282" i="2"/>
  <c r="AO290" i="2"/>
  <c r="AX290" i="2" s="1"/>
  <c r="AN290" i="2"/>
  <c r="AW290" i="2" s="1"/>
  <c r="BH290" i="2"/>
  <c r="BG290" i="2"/>
  <c r="BF290" i="2"/>
  <c r="AO298" i="2"/>
  <c r="AX298" i="2" s="1"/>
  <c r="AN298" i="2"/>
  <c r="AW298" i="2" s="1"/>
  <c r="BH298" i="2"/>
  <c r="BG298" i="2"/>
  <c r="BF298" i="2"/>
  <c r="AO302" i="2"/>
  <c r="AX302" i="2" s="1"/>
  <c r="BH302" i="2"/>
  <c r="BG302" i="2"/>
  <c r="AN302" i="2"/>
  <c r="AW302" i="2" s="1"/>
  <c r="BF302" i="2"/>
  <c r="AO310" i="2"/>
  <c r="AX310" i="2" s="1"/>
  <c r="BH310" i="2"/>
  <c r="BG310" i="2"/>
  <c r="AN310" i="2"/>
  <c r="AW310" i="2" s="1"/>
  <c r="BF310" i="2"/>
  <c r="AO318" i="2"/>
  <c r="AX318" i="2" s="1"/>
  <c r="BF318" i="2"/>
  <c r="AN318" i="2"/>
  <c r="AW318" i="2" s="1"/>
  <c r="BH318" i="2"/>
  <c r="BG318" i="2"/>
  <c r="AO326" i="2"/>
  <c r="AX326" i="2" s="1"/>
  <c r="BF326" i="2"/>
  <c r="AN326" i="2"/>
  <c r="AW326" i="2" s="1"/>
  <c r="BH326" i="2"/>
  <c r="BG326" i="2"/>
  <c r="AO334" i="2"/>
  <c r="AX334" i="2" s="1"/>
  <c r="BF334" i="2"/>
  <c r="AN334" i="2"/>
  <c r="AW334" i="2" s="1"/>
  <c r="BH334" i="2"/>
  <c r="BG334" i="2"/>
  <c r="AO342" i="2"/>
  <c r="AX342" i="2" s="1"/>
  <c r="BF342" i="2"/>
  <c r="AN342" i="2"/>
  <c r="AW342" i="2" s="1"/>
  <c r="BH342" i="2"/>
  <c r="BG342" i="2"/>
  <c r="AO350" i="2"/>
  <c r="AX350" i="2" s="1"/>
  <c r="BF350" i="2"/>
  <c r="AN350" i="2"/>
  <c r="AW350" i="2" s="1"/>
  <c r="BH350" i="2"/>
  <c r="BG350" i="2"/>
  <c r="AO358" i="2"/>
  <c r="AX358" i="2" s="1"/>
  <c r="BF358" i="2"/>
  <c r="AN358" i="2"/>
  <c r="AW358" i="2" s="1"/>
  <c r="BH358" i="2"/>
  <c r="BG358" i="2"/>
  <c r="AO366" i="2"/>
  <c r="AX366" i="2" s="1"/>
  <c r="BF366" i="2"/>
  <c r="BG366" i="2"/>
  <c r="AN366" i="2"/>
  <c r="AW366" i="2" s="1"/>
  <c r="BH366" i="2"/>
  <c r="AO374" i="2"/>
  <c r="AX374" i="2" s="1"/>
  <c r="BF374" i="2"/>
  <c r="AN374" i="2"/>
  <c r="AW374" i="2" s="1"/>
  <c r="BH374" i="2"/>
  <c r="BG374" i="2"/>
  <c r="AO382" i="2"/>
  <c r="AX382" i="2" s="1"/>
  <c r="BF382" i="2"/>
  <c r="AN382" i="2"/>
  <c r="AW382" i="2" s="1"/>
  <c r="BG382" i="2"/>
  <c r="BH382" i="2"/>
  <c r="AO386" i="2"/>
  <c r="AX386" i="2" s="1"/>
  <c r="BF386" i="2"/>
  <c r="AN386" i="2"/>
  <c r="AW386" i="2" s="1"/>
  <c r="BH386" i="2"/>
  <c r="BG386" i="2"/>
  <c r="AO394" i="2"/>
  <c r="AX394" i="2" s="1"/>
  <c r="BF394" i="2"/>
  <c r="AN394" i="2"/>
  <c r="AW394" i="2" s="1"/>
  <c r="BH394" i="2"/>
  <c r="BG394" i="2"/>
  <c r="AO402" i="2"/>
  <c r="AX402" i="2" s="1"/>
  <c r="BF402" i="2"/>
  <c r="AN402" i="2"/>
  <c r="AW402" i="2" s="1"/>
  <c r="BH402" i="2"/>
  <c r="BG402" i="2"/>
  <c r="AO406" i="2"/>
  <c r="AX406" i="2" s="1"/>
  <c r="BF406" i="2"/>
  <c r="AN406" i="2"/>
  <c r="AW406" i="2" s="1"/>
  <c r="BH406" i="2"/>
  <c r="BG406" i="2"/>
  <c r="AO414" i="2"/>
  <c r="AX414" i="2" s="1"/>
  <c r="BF414" i="2"/>
  <c r="AN414" i="2"/>
  <c r="AW414" i="2" s="1"/>
  <c r="BH414" i="2"/>
  <c r="BG414" i="2"/>
  <c r="AO422" i="2"/>
  <c r="AX422" i="2" s="1"/>
  <c r="BF422" i="2"/>
  <c r="AN422" i="2"/>
  <c r="AW422" i="2" s="1"/>
  <c r="BH422" i="2"/>
  <c r="BG422" i="2"/>
  <c r="AO426" i="2"/>
  <c r="AX426" i="2" s="1"/>
  <c r="BF426" i="2"/>
  <c r="AN426" i="2"/>
  <c r="AW426" i="2" s="1"/>
  <c r="BH426" i="2"/>
  <c r="BG426" i="2"/>
  <c r="AO434" i="2"/>
  <c r="AX434" i="2" s="1"/>
  <c r="BF434" i="2"/>
  <c r="AN434" i="2"/>
  <c r="AW434" i="2" s="1"/>
  <c r="BH434" i="2"/>
  <c r="BG434" i="2"/>
  <c r="AO438" i="2"/>
  <c r="AX438" i="2" s="1"/>
  <c r="BF438" i="2"/>
  <c r="AN438" i="2"/>
  <c r="AW438" i="2" s="1"/>
  <c r="BH438" i="2"/>
  <c r="BG438" i="2"/>
  <c r="AO446" i="2"/>
  <c r="AX446" i="2" s="1"/>
  <c r="BF446" i="2"/>
  <c r="AN446" i="2"/>
  <c r="AW446" i="2" s="1"/>
  <c r="BH446" i="2"/>
  <c r="BG446" i="2"/>
  <c r="AO454" i="2"/>
  <c r="AX454" i="2" s="1"/>
  <c r="BF454" i="2"/>
  <c r="AN454" i="2"/>
  <c r="AW454" i="2" s="1"/>
  <c r="BH454" i="2"/>
  <c r="BG454" i="2"/>
  <c r="AO458" i="2"/>
  <c r="AX458" i="2" s="1"/>
  <c r="BF458" i="2"/>
  <c r="BH458" i="2"/>
  <c r="AN458" i="2"/>
  <c r="AW458" i="2" s="1"/>
  <c r="BG458" i="2"/>
  <c r="AO466" i="2"/>
  <c r="AX466" i="2" s="1"/>
  <c r="BF466" i="2"/>
  <c r="BH466" i="2"/>
  <c r="BG466" i="2"/>
  <c r="AN466" i="2"/>
  <c r="AW466" i="2" s="1"/>
  <c r="AO470" i="2"/>
  <c r="AX470" i="2" s="1"/>
  <c r="BF470" i="2"/>
  <c r="AN470" i="2"/>
  <c r="AW470" i="2" s="1"/>
  <c r="BH470" i="2"/>
  <c r="BG470" i="2"/>
  <c r="AO478" i="2"/>
  <c r="AX478" i="2" s="1"/>
  <c r="BF478" i="2"/>
  <c r="AN478" i="2"/>
  <c r="AW478" i="2" s="1"/>
  <c r="BH478" i="2"/>
  <c r="BG478" i="2"/>
  <c r="AO486" i="2"/>
  <c r="AX486" i="2" s="1"/>
  <c r="BF486" i="2"/>
  <c r="AN486" i="2"/>
  <c r="AW486" i="2" s="1"/>
  <c r="BH486" i="2"/>
  <c r="BG486" i="2"/>
  <c r="AO494" i="2"/>
  <c r="AX494" i="2" s="1"/>
  <c r="BF494" i="2"/>
  <c r="AN494" i="2"/>
  <c r="AW494" i="2" s="1"/>
  <c r="BH494" i="2"/>
  <c r="BG494" i="2"/>
  <c r="AO502" i="2"/>
  <c r="AX502" i="2" s="1"/>
  <c r="BF502" i="2"/>
  <c r="AN502" i="2"/>
  <c r="AW502" i="2" s="1"/>
  <c r="BH502" i="2"/>
  <c r="BG502" i="2"/>
  <c r="AO510" i="2"/>
  <c r="AX510" i="2" s="1"/>
  <c r="BF510" i="2"/>
  <c r="AN510" i="2"/>
  <c r="AW510" i="2" s="1"/>
  <c r="BH510" i="2"/>
  <c r="BG510" i="2"/>
  <c r="AA24" i="2"/>
  <c r="AA25" i="2"/>
  <c r="AO28" i="2"/>
  <c r="AN32" i="2"/>
  <c r="AW32" i="2" s="1"/>
  <c r="AO32" i="2"/>
  <c r="AX32" i="2" s="1"/>
  <c r="BG32" i="2"/>
  <c r="BH32" i="2"/>
  <c r="BF32" i="2"/>
  <c r="AN36" i="2"/>
  <c r="AW36" i="2" s="1"/>
  <c r="BG36" i="2"/>
  <c r="BF36" i="2"/>
  <c r="AO36" i="2"/>
  <c r="AX36" i="2" s="1"/>
  <c r="BH36" i="2"/>
  <c r="AN40" i="2"/>
  <c r="AW40" i="2" s="1"/>
  <c r="AO40" i="2"/>
  <c r="AX40" i="2" s="1"/>
  <c r="BG40" i="2"/>
  <c r="BF40" i="2"/>
  <c r="BH40" i="2"/>
  <c r="AN44" i="2"/>
  <c r="AW44" i="2" s="1"/>
  <c r="AO44" i="2"/>
  <c r="AX44" i="2" s="1"/>
  <c r="BG44" i="2"/>
  <c r="BF44" i="2"/>
  <c r="BH44" i="2"/>
  <c r="AN48" i="2"/>
  <c r="AW48" i="2" s="1"/>
  <c r="AO48" i="2"/>
  <c r="AX48" i="2" s="1"/>
  <c r="BG48" i="2"/>
  <c r="BF48" i="2"/>
  <c r="BH48" i="2"/>
  <c r="AN52" i="2"/>
  <c r="AW52" i="2" s="1"/>
  <c r="BG52" i="2"/>
  <c r="BH52" i="2"/>
  <c r="AO52" i="2"/>
  <c r="AX52" i="2" s="1"/>
  <c r="BF52" i="2"/>
  <c r="AN56" i="2"/>
  <c r="AW56" i="2" s="1"/>
  <c r="AO56" i="2"/>
  <c r="AX56" i="2" s="1"/>
  <c r="BG56" i="2"/>
  <c r="BF56" i="2"/>
  <c r="BH56" i="2"/>
  <c r="AN60" i="2"/>
  <c r="AW60" i="2" s="1"/>
  <c r="AO60" i="2"/>
  <c r="AX60" i="2" s="1"/>
  <c r="BG60" i="2"/>
  <c r="BF60" i="2"/>
  <c r="BH60" i="2"/>
  <c r="AN64" i="2"/>
  <c r="AW64" i="2" s="1"/>
  <c r="AO64" i="2"/>
  <c r="AX64" i="2" s="1"/>
  <c r="BG64" i="2"/>
  <c r="BF64" i="2"/>
  <c r="BH64" i="2"/>
  <c r="AN68" i="2"/>
  <c r="AW68" i="2" s="1"/>
  <c r="BG68" i="2"/>
  <c r="BF68" i="2"/>
  <c r="AO68" i="2"/>
  <c r="AX68" i="2" s="1"/>
  <c r="BH68" i="2"/>
  <c r="AN72" i="2"/>
  <c r="AW72" i="2" s="1"/>
  <c r="AO72" i="2"/>
  <c r="AX72" i="2" s="1"/>
  <c r="BG72" i="2"/>
  <c r="BH72" i="2"/>
  <c r="BF72" i="2"/>
  <c r="AN76" i="2"/>
  <c r="AW76" i="2" s="1"/>
  <c r="AO76" i="2"/>
  <c r="AX76" i="2" s="1"/>
  <c r="BG76" i="2"/>
  <c r="BH76" i="2"/>
  <c r="BF76" i="2"/>
  <c r="AN80" i="2"/>
  <c r="AW80" i="2" s="1"/>
  <c r="AO80" i="2"/>
  <c r="AX80" i="2" s="1"/>
  <c r="BG80" i="2"/>
  <c r="BF80" i="2"/>
  <c r="BH80" i="2"/>
  <c r="AN84" i="2"/>
  <c r="AW84" i="2" s="1"/>
  <c r="BG84" i="2"/>
  <c r="AO84" i="2"/>
  <c r="AX84" i="2" s="1"/>
  <c r="BF84" i="2"/>
  <c r="BH84" i="2"/>
  <c r="AN88" i="2"/>
  <c r="AW88" i="2" s="1"/>
  <c r="AO88" i="2"/>
  <c r="AX88" i="2" s="1"/>
  <c r="BG88" i="2"/>
  <c r="BF88" i="2"/>
  <c r="BH88" i="2"/>
  <c r="AN92" i="2"/>
  <c r="AW92" i="2" s="1"/>
  <c r="BF92" i="2"/>
  <c r="AO92" i="2"/>
  <c r="AX92" i="2" s="1"/>
  <c r="BH92" i="2"/>
  <c r="BG92" i="2"/>
  <c r="AN96" i="2"/>
  <c r="AW96" i="2" s="1"/>
  <c r="AO96" i="2"/>
  <c r="AX96" i="2" s="1"/>
  <c r="BF96" i="2"/>
  <c r="BH96" i="2"/>
  <c r="BG96" i="2"/>
  <c r="AN100" i="2"/>
  <c r="AW100" i="2" s="1"/>
  <c r="BF100" i="2"/>
  <c r="BH100" i="2"/>
  <c r="AO100" i="2"/>
  <c r="AX100" i="2" s="1"/>
  <c r="BG100" i="2"/>
  <c r="AN104" i="2"/>
  <c r="AW104" i="2" s="1"/>
  <c r="AO104" i="2"/>
  <c r="AX104" i="2" s="1"/>
  <c r="BF104" i="2"/>
  <c r="BH104" i="2"/>
  <c r="BG104" i="2"/>
  <c r="AN108" i="2"/>
  <c r="AW108" i="2" s="1"/>
  <c r="BF108" i="2"/>
  <c r="AO108" i="2"/>
  <c r="AX108" i="2" s="1"/>
  <c r="BH108" i="2"/>
  <c r="BG108" i="2"/>
  <c r="AN112" i="2"/>
  <c r="AW112" i="2" s="1"/>
  <c r="AO112" i="2"/>
  <c r="AX112" i="2" s="1"/>
  <c r="BF112" i="2"/>
  <c r="BG112" i="2"/>
  <c r="BH112" i="2"/>
  <c r="AN116" i="2"/>
  <c r="AW116" i="2" s="1"/>
  <c r="BF116" i="2"/>
  <c r="BH116" i="2"/>
  <c r="AO116" i="2"/>
  <c r="AX116" i="2" s="1"/>
  <c r="BG116" i="2"/>
  <c r="AN120" i="2"/>
  <c r="AW120" i="2" s="1"/>
  <c r="AO120" i="2"/>
  <c r="AX120" i="2" s="1"/>
  <c r="BF120" i="2"/>
  <c r="BG120" i="2"/>
  <c r="BH120" i="2"/>
  <c r="AN124" i="2"/>
  <c r="AW124" i="2" s="1"/>
  <c r="BF124" i="2"/>
  <c r="AO124" i="2"/>
  <c r="AX124" i="2" s="1"/>
  <c r="BH124" i="2"/>
  <c r="BG124" i="2"/>
  <c r="AN128" i="2"/>
  <c r="AW128" i="2" s="1"/>
  <c r="AO128" i="2"/>
  <c r="AX128" i="2" s="1"/>
  <c r="BF128" i="2"/>
  <c r="BH128" i="2"/>
  <c r="BG128" i="2"/>
  <c r="AN132" i="2"/>
  <c r="AW132" i="2" s="1"/>
  <c r="BF132" i="2"/>
  <c r="BH132" i="2"/>
  <c r="BG132" i="2"/>
  <c r="AO132" i="2"/>
  <c r="AX132" i="2" s="1"/>
  <c r="AN136" i="2"/>
  <c r="AW136" i="2" s="1"/>
  <c r="AO136" i="2"/>
  <c r="AX136" i="2" s="1"/>
  <c r="BF136" i="2"/>
  <c r="BH136" i="2"/>
  <c r="BG136" i="2"/>
  <c r="AN140" i="2"/>
  <c r="AW140" i="2" s="1"/>
  <c r="BF140" i="2"/>
  <c r="AO140" i="2"/>
  <c r="AX140" i="2" s="1"/>
  <c r="BH140" i="2"/>
  <c r="BG140" i="2"/>
  <c r="AN144" i="2"/>
  <c r="AW144" i="2" s="1"/>
  <c r="AO144" i="2"/>
  <c r="AX144" i="2" s="1"/>
  <c r="BF144" i="2"/>
  <c r="BH144" i="2"/>
  <c r="BG144" i="2"/>
  <c r="AN148" i="2"/>
  <c r="AW148" i="2" s="1"/>
  <c r="BF148" i="2"/>
  <c r="BH148" i="2"/>
  <c r="AO148" i="2"/>
  <c r="AX148" i="2" s="1"/>
  <c r="BG148" i="2"/>
  <c r="AN152" i="2"/>
  <c r="AW152" i="2" s="1"/>
  <c r="AO152" i="2"/>
  <c r="AX152" i="2" s="1"/>
  <c r="BF152" i="2"/>
  <c r="BH152" i="2"/>
  <c r="BG152" i="2"/>
  <c r="AN156" i="2"/>
  <c r="AW156" i="2" s="1"/>
  <c r="BF156" i="2"/>
  <c r="AO156" i="2"/>
  <c r="AX156" i="2" s="1"/>
  <c r="BH156" i="2"/>
  <c r="BG156" i="2"/>
  <c r="AN160" i="2"/>
  <c r="AW160" i="2" s="1"/>
  <c r="AO160" i="2"/>
  <c r="AX160" i="2" s="1"/>
  <c r="BF160" i="2"/>
  <c r="BH160" i="2"/>
  <c r="BG160" i="2"/>
  <c r="AN164" i="2"/>
  <c r="AW164" i="2" s="1"/>
  <c r="BF164" i="2"/>
  <c r="BH164" i="2"/>
  <c r="AO164" i="2"/>
  <c r="AX164" i="2" s="1"/>
  <c r="BG164" i="2"/>
  <c r="AN168" i="2"/>
  <c r="AW168" i="2" s="1"/>
  <c r="AO168" i="2"/>
  <c r="AX168" i="2" s="1"/>
  <c r="BF168" i="2"/>
  <c r="BH168" i="2"/>
  <c r="BG168" i="2"/>
  <c r="AN172" i="2"/>
  <c r="AW172" i="2" s="1"/>
  <c r="BF172" i="2"/>
  <c r="AO172" i="2"/>
  <c r="AX172" i="2" s="1"/>
  <c r="BH172" i="2"/>
  <c r="BG172" i="2"/>
  <c r="AN176" i="2"/>
  <c r="AW176" i="2" s="1"/>
  <c r="AO176" i="2"/>
  <c r="AX176" i="2" s="1"/>
  <c r="BF176" i="2"/>
  <c r="BH176" i="2"/>
  <c r="BG176" i="2"/>
  <c r="AN180" i="2"/>
  <c r="AW180" i="2" s="1"/>
  <c r="BF180" i="2"/>
  <c r="BH180" i="2"/>
  <c r="AO180" i="2"/>
  <c r="AX180" i="2" s="1"/>
  <c r="BG180" i="2"/>
  <c r="AN184" i="2"/>
  <c r="AW184" i="2" s="1"/>
  <c r="AO184" i="2"/>
  <c r="AX184" i="2" s="1"/>
  <c r="BF184" i="2"/>
  <c r="BH184" i="2"/>
  <c r="BG184" i="2"/>
  <c r="AN188" i="2"/>
  <c r="AW188" i="2" s="1"/>
  <c r="BF188" i="2"/>
  <c r="AO188" i="2"/>
  <c r="AX188" i="2" s="1"/>
  <c r="BH188" i="2"/>
  <c r="BG188" i="2"/>
  <c r="AN192" i="2"/>
  <c r="AW192" i="2" s="1"/>
  <c r="AO192" i="2"/>
  <c r="AX192" i="2" s="1"/>
  <c r="BF192" i="2"/>
  <c r="BH192" i="2"/>
  <c r="BG192" i="2"/>
  <c r="AN196" i="2"/>
  <c r="AW196" i="2" s="1"/>
  <c r="BF196" i="2"/>
  <c r="BH196" i="2"/>
  <c r="BG196" i="2"/>
  <c r="AO196" i="2"/>
  <c r="AX196" i="2" s="1"/>
  <c r="AN200" i="2"/>
  <c r="AW200" i="2" s="1"/>
  <c r="AO200" i="2"/>
  <c r="AX200" i="2" s="1"/>
  <c r="BF200" i="2"/>
  <c r="BG200" i="2"/>
  <c r="BH200" i="2"/>
  <c r="AN204" i="2"/>
  <c r="AW204" i="2" s="1"/>
  <c r="BF204" i="2"/>
  <c r="AO204" i="2"/>
  <c r="AX204" i="2" s="1"/>
  <c r="BH204" i="2"/>
  <c r="BG204" i="2"/>
  <c r="AN208" i="2"/>
  <c r="AW208" i="2" s="1"/>
  <c r="AO208" i="2"/>
  <c r="AX208" i="2" s="1"/>
  <c r="BF208" i="2"/>
  <c r="BH208" i="2"/>
  <c r="BG208" i="2"/>
  <c r="AN212" i="2"/>
  <c r="AW212" i="2" s="1"/>
  <c r="BF212" i="2"/>
  <c r="BH212" i="2"/>
  <c r="AO212" i="2"/>
  <c r="AX212" i="2" s="1"/>
  <c r="BG212" i="2"/>
  <c r="AN216" i="2"/>
  <c r="AW216" i="2" s="1"/>
  <c r="AO216" i="2"/>
  <c r="AX216" i="2" s="1"/>
  <c r="BF216" i="2"/>
  <c r="BH216" i="2"/>
  <c r="BG216" i="2"/>
  <c r="AN220" i="2"/>
  <c r="AW220" i="2" s="1"/>
  <c r="BF220" i="2"/>
  <c r="AO220" i="2"/>
  <c r="AX220" i="2" s="1"/>
  <c r="BH220" i="2"/>
  <c r="BG220" i="2"/>
  <c r="AN224" i="2"/>
  <c r="AW224" i="2" s="1"/>
  <c r="AO224" i="2"/>
  <c r="AX224" i="2" s="1"/>
  <c r="BF224" i="2"/>
  <c r="BG224" i="2"/>
  <c r="BH224" i="2"/>
  <c r="AN228" i="2"/>
  <c r="AW228" i="2" s="1"/>
  <c r="BF228" i="2"/>
  <c r="BH228" i="2"/>
  <c r="BG228" i="2"/>
  <c r="AO228" i="2"/>
  <c r="AX228" i="2" s="1"/>
  <c r="AN232" i="2"/>
  <c r="AW232" i="2" s="1"/>
  <c r="AO232" i="2"/>
  <c r="AX232" i="2" s="1"/>
  <c r="BF232" i="2"/>
  <c r="BG232" i="2"/>
  <c r="BH232" i="2"/>
  <c r="AN236" i="2"/>
  <c r="AW236" i="2" s="1"/>
  <c r="BF236" i="2"/>
  <c r="AO236" i="2"/>
  <c r="AX236" i="2" s="1"/>
  <c r="BH236" i="2"/>
  <c r="BG236" i="2"/>
  <c r="AN240" i="2"/>
  <c r="AW240" i="2" s="1"/>
  <c r="AO240" i="2"/>
  <c r="AX240" i="2" s="1"/>
  <c r="BF240" i="2"/>
  <c r="BH240" i="2"/>
  <c r="BG240" i="2"/>
  <c r="AN244" i="2"/>
  <c r="AW244" i="2" s="1"/>
  <c r="BF244" i="2"/>
  <c r="BH244" i="2"/>
  <c r="AO244" i="2"/>
  <c r="AX244" i="2" s="1"/>
  <c r="BG244" i="2"/>
  <c r="AN248" i="2"/>
  <c r="AW248" i="2" s="1"/>
  <c r="AO248" i="2"/>
  <c r="AX248" i="2" s="1"/>
  <c r="BF248" i="2"/>
  <c r="BH248" i="2"/>
  <c r="BG248" i="2"/>
  <c r="AN252" i="2"/>
  <c r="AW252" i="2" s="1"/>
  <c r="BF252" i="2"/>
  <c r="AO252" i="2"/>
  <c r="AX252" i="2" s="1"/>
  <c r="BH252" i="2"/>
  <c r="BG252" i="2"/>
  <c r="AN256" i="2"/>
  <c r="AW256" i="2" s="1"/>
  <c r="AO256" i="2"/>
  <c r="AX256" i="2" s="1"/>
  <c r="BF256" i="2"/>
  <c r="BH256" i="2"/>
  <c r="BG256" i="2"/>
  <c r="AN260" i="2"/>
  <c r="AW260" i="2" s="1"/>
  <c r="BF260" i="2"/>
  <c r="BH260" i="2"/>
  <c r="AO260" i="2"/>
  <c r="AX260" i="2" s="1"/>
  <c r="BG260" i="2"/>
  <c r="AN264" i="2"/>
  <c r="AW264" i="2" s="1"/>
  <c r="AO264" i="2"/>
  <c r="AX264" i="2" s="1"/>
  <c r="BF264" i="2"/>
  <c r="BH264" i="2"/>
  <c r="BG264" i="2"/>
  <c r="AN268" i="2"/>
  <c r="AW268" i="2" s="1"/>
  <c r="BF268" i="2"/>
  <c r="AO268" i="2"/>
  <c r="AX268" i="2" s="1"/>
  <c r="BH268" i="2"/>
  <c r="BG268" i="2"/>
  <c r="AN272" i="2"/>
  <c r="AW272" i="2" s="1"/>
  <c r="AO272" i="2"/>
  <c r="AX272" i="2" s="1"/>
  <c r="BF272" i="2"/>
  <c r="BH272" i="2"/>
  <c r="BG272" i="2"/>
  <c r="AN276" i="2"/>
  <c r="AW276" i="2" s="1"/>
  <c r="BF276" i="2"/>
  <c r="BH276" i="2"/>
  <c r="AO276" i="2"/>
  <c r="AX276" i="2" s="1"/>
  <c r="BG276" i="2"/>
  <c r="AN280" i="2"/>
  <c r="AW280" i="2" s="1"/>
  <c r="AO280" i="2"/>
  <c r="AX280" i="2" s="1"/>
  <c r="BF280" i="2"/>
  <c r="BH280" i="2"/>
  <c r="BG280" i="2"/>
  <c r="AN284" i="2"/>
  <c r="AW284" i="2" s="1"/>
  <c r="BF284" i="2"/>
  <c r="AO284" i="2"/>
  <c r="AX284" i="2" s="1"/>
  <c r="BH284" i="2"/>
  <c r="BG284" i="2"/>
  <c r="AN288" i="2"/>
  <c r="AW288" i="2" s="1"/>
  <c r="AO288" i="2"/>
  <c r="AX288" i="2" s="1"/>
  <c r="BF288" i="2"/>
  <c r="BG288" i="2"/>
  <c r="BH288" i="2"/>
  <c r="AN292" i="2"/>
  <c r="AW292" i="2" s="1"/>
  <c r="BF292" i="2"/>
  <c r="BH292" i="2"/>
  <c r="BG292" i="2"/>
  <c r="AO292" i="2"/>
  <c r="AX292" i="2" s="1"/>
  <c r="AN296" i="2"/>
  <c r="AW296" i="2" s="1"/>
  <c r="AO296" i="2"/>
  <c r="AX296" i="2" s="1"/>
  <c r="BF296" i="2"/>
  <c r="BH296" i="2"/>
  <c r="BG296" i="2"/>
  <c r="AN300" i="2"/>
  <c r="AW300" i="2" s="1"/>
  <c r="BF300" i="2"/>
  <c r="AO300" i="2"/>
  <c r="AX300" i="2" s="1"/>
  <c r="BH300" i="2"/>
  <c r="BG300" i="2"/>
  <c r="AN304" i="2"/>
  <c r="AW304" i="2" s="1"/>
  <c r="AO304" i="2"/>
  <c r="AX304" i="2" s="1"/>
  <c r="BF304" i="2"/>
  <c r="BH304" i="2"/>
  <c r="BG304" i="2"/>
  <c r="AO308" i="2"/>
  <c r="AX308" i="2" s="1"/>
  <c r="AN308" i="2"/>
  <c r="AW308" i="2" s="1"/>
  <c r="BF308" i="2"/>
  <c r="BH308" i="2"/>
  <c r="BG308" i="2"/>
  <c r="AN312" i="2"/>
  <c r="AW312" i="2" s="1"/>
  <c r="BF312" i="2"/>
  <c r="AO312" i="2"/>
  <c r="AX312" i="2" s="1"/>
  <c r="BH312" i="2"/>
  <c r="BG312" i="2"/>
  <c r="AO316" i="2"/>
  <c r="AX316" i="2" s="1"/>
  <c r="AN316" i="2"/>
  <c r="AW316" i="2" s="1"/>
  <c r="BF316" i="2"/>
  <c r="BH316" i="2"/>
  <c r="BG316" i="2"/>
  <c r="AN320" i="2"/>
  <c r="AW320" i="2" s="1"/>
  <c r="BH320" i="2"/>
  <c r="AO320" i="2"/>
  <c r="AX320" i="2" s="1"/>
  <c r="BG320" i="2"/>
  <c r="BF320" i="2"/>
  <c r="AO324" i="2"/>
  <c r="AX324" i="2" s="1"/>
  <c r="AN324" i="2"/>
  <c r="AW324" i="2" s="1"/>
  <c r="BH324" i="2"/>
  <c r="BG324" i="2"/>
  <c r="BF324" i="2"/>
  <c r="AN328" i="2"/>
  <c r="AW328" i="2" s="1"/>
  <c r="BH328" i="2"/>
  <c r="BG328" i="2"/>
  <c r="BF328" i="2"/>
  <c r="AO328" i="2"/>
  <c r="AX328" i="2" s="1"/>
  <c r="AO332" i="2"/>
  <c r="AX332" i="2" s="1"/>
  <c r="AN332" i="2"/>
  <c r="AW332" i="2" s="1"/>
  <c r="BH332" i="2"/>
  <c r="BG332" i="2"/>
  <c r="BF332" i="2"/>
  <c r="AN336" i="2"/>
  <c r="AW336" i="2" s="1"/>
  <c r="BH336" i="2"/>
  <c r="AO336" i="2"/>
  <c r="AX336" i="2" s="1"/>
  <c r="BG336" i="2"/>
  <c r="BF336" i="2"/>
  <c r="AO340" i="2"/>
  <c r="AX340" i="2" s="1"/>
  <c r="AN340" i="2"/>
  <c r="AW340" i="2" s="1"/>
  <c r="BH340" i="2"/>
  <c r="BG340" i="2"/>
  <c r="BF340" i="2"/>
  <c r="AN344" i="2"/>
  <c r="AW344" i="2" s="1"/>
  <c r="BH344" i="2"/>
  <c r="BG344" i="2"/>
  <c r="BF344" i="2"/>
  <c r="AO344" i="2"/>
  <c r="AX344" i="2" s="1"/>
  <c r="AO348" i="2"/>
  <c r="AX348" i="2" s="1"/>
  <c r="AN348" i="2"/>
  <c r="AW348" i="2" s="1"/>
  <c r="BH348" i="2"/>
  <c r="BG348" i="2"/>
  <c r="BF348" i="2"/>
  <c r="AN352" i="2"/>
  <c r="AW352" i="2" s="1"/>
  <c r="BH352" i="2"/>
  <c r="AO352" i="2"/>
  <c r="AX352" i="2" s="1"/>
  <c r="BG352" i="2"/>
  <c r="BF352" i="2"/>
  <c r="AO356" i="2"/>
  <c r="AX356" i="2" s="1"/>
  <c r="AN356" i="2"/>
  <c r="AW356" i="2" s="1"/>
  <c r="BH356" i="2"/>
  <c r="BG356" i="2"/>
  <c r="BF356" i="2"/>
  <c r="AN360" i="2"/>
  <c r="AW360" i="2" s="1"/>
  <c r="BH360" i="2"/>
  <c r="BG360" i="2"/>
  <c r="BF360" i="2"/>
  <c r="AO360" i="2"/>
  <c r="AX360" i="2" s="1"/>
  <c r="AO364" i="2"/>
  <c r="AX364" i="2" s="1"/>
  <c r="AN364" i="2"/>
  <c r="AW364" i="2" s="1"/>
  <c r="BH364" i="2"/>
  <c r="BG364" i="2"/>
  <c r="BF364" i="2"/>
  <c r="AN368" i="2"/>
  <c r="AW368" i="2" s="1"/>
  <c r="BH368" i="2"/>
  <c r="AO368" i="2"/>
  <c r="AX368" i="2" s="1"/>
  <c r="BG368" i="2"/>
  <c r="BF368" i="2"/>
  <c r="AO372" i="2"/>
  <c r="AX372" i="2" s="1"/>
  <c r="AN372" i="2"/>
  <c r="AW372" i="2" s="1"/>
  <c r="BH372" i="2"/>
  <c r="BG372" i="2"/>
  <c r="BF372" i="2"/>
  <c r="AN376" i="2"/>
  <c r="AW376" i="2" s="1"/>
  <c r="BH376" i="2"/>
  <c r="BG376" i="2"/>
  <c r="BF376" i="2"/>
  <c r="AO376" i="2"/>
  <c r="AX376" i="2" s="1"/>
  <c r="AO380" i="2"/>
  <c r="AX380" i="2" s="1"/>
  <c r="AN380" i="2"/>
  <c r="AW380" i="2" s="1"/>
  <c r="BH380" i="2"/>
  <c r="BG380" i="2"/>
  <c r="BF380" i="2"/>
  <c r="AN384" i="2"/>
  <c r="AW384" i="2" s="1"/>
  <c r="BH384" i="2"/>
  <c r="AO384" i="2"/>
  <c r="AX384" i="2" s="1"/>
  <c r="BG384" i="2"/>
  <c r="BF384" i="2"/>
  <c r="AO388" i="2"/>
  <c r="AX388" i="2" s="1"/>
  <c r="AN388" i="2"/>
  <c r="AW388" i="2" s="1"/>
  <c r="BH388" i="2"/>
  <c r="BG388" i="2"/>
  <c r="BF388" i="2"/>
  <c r="AN392" i="2"/>
  <c r="AW392" i="2" s="1"/>
  <c r="BH392" i="2"/>
  <c r="BG392" i="2"/>
  <c r="BF392" i="2"/>
  <c r="AO392" i="2"/>
  <c r="AX392" i="2" s="1"/>
  <c r="AO396" i="2"/>
  <c r="AX396" i="2" s="1"/>
  <c r="AN396" i="2"/>
  <c r="AW396" i="2" s="1"/>
  <c r="BH396" i="2"/>
  <c r="BG396" i="2"/>
  <c r="BF396" i="2"/>
  <c r="AN400" i="2"/>
  <c r="AW400" i="2" s="1"/>
  <c r="BH400" i="2"/>
  <c r="AO400" i="2"/>
  <c r="AX400" i="2" s="1"/>
  <c r="BG400" i="2"/>
  <c r="BF400" i="2"/>
  <c r="AO404" i="2"/>
  <c r="AX404" i="2" s="1"/>
  <c r="AN404" i="2"/>
  <c r="AW404" i="2" s="1"/>
  <c r="BH404" i="2"/>
  <c r="BG404" i="2"/>
  <c r="BF404" i="2"/>
  <c r="AN408" i="2"/>
  <c r="AW408" i="2" s="1"/>
  <c r="BH408" i="2"/>
  <c r="BG408" i="2"/>
  <c r="BF408" i="2"/>
  <c r="AO408" i="2"/>
  <c r="AX408" i="2" s="1"/>
  <c r="AO412" i="2"/>
  <c r="AX412" i="2" s="1"/>
  <c r="AN412" i="2"/>
  <c r="AW412" i="2" s="1"/>
  <c r="BH412" i="2"/>
  <c r="BG412" i="2"/>
  <c r="BF412" i="2"/>
  <c r="AN416" i="2"/>
  <c r="AW416" i="2" s="1"/>
  <c r="BH416" i="2"/>
  <c r="AO416" i="2"/>
  <c r="AX416" i="2" s="1"/>
  <c r="BG416" i="2"/>
  <c r="BF416" i="2"/>
  <c r="AO420" i="2"/>
  <c r="AX420" i="2" s="1"/>
  <c r="AN420" i="2"/>
  <c r="AW420" i="2" s="1"/>
  <c r="BH420" i="2"/>
  <c r="BG420" i="2"/>
  <c r="BF420" i="2"/>
  <c r="AN424" i="2"/>
  <c r="AW424" i="2" s="1"/>
  <c r="BH424" i="2"/>
  <c r="BG424" i="2"/>
  <c r="BF424" i="2"/>
  <c r="AO424" i="2"/>
  <c r="AX424" i="2" s="1"/>
  <c r="AO428" i="2"/>
  <c r="AX428" i="2" s="1"/>
  <c r="AN428" i="2"/>
  <c r="AW428" i="2" s="1"/>
  <c r="BH428" i="2"/>
  <c r="BG428" i="2"/>
  <c r="BF428" i="2"/>
  <c r="AN432" i="2"/>
  <c r="AW432" i="2" s="1"/>
  <c r="BH432" i="2"/>
  <c r="AO432" i="2"/>
  <c r="AX432" i="2" s="1"/>
  <c r="BG432" i="2"/>
  <c r="BF432" i="2"/>
  <c r="AO436" i="2"/>
  <c r="AX436" i="2" s="1"/>
  <c r="AN436" i="2"/>
  <c r="AW436" i="2" s="1"/>
  <c r="BH436" i="2"/>
  <c r="BG436" i="2"/>
  <c r="BF436" i="2"/>
  <c r="AN440" i="2"/>
  <c r="AW440" i="2" s="1"/>
  <c r="BH440" i="2"/>
  <c r="BG440" i="2"/>
  <c r="BF440" i="2"/>
  <c r="AO440" i="2"/>
  <c r="AX440" i="2" s="1"/>
  <c r="AO444" i="2"/>
  <c r="AX444" i="2" s="1"/>
  <c r="AN444" i="2"/>
  <c r="AW444" i="2" s="1"/>
  <c r="BH444" i="2"/>
  <c r="BG444" i="2"/>
  <c r="BF444" i="2"/>
  <c r="AN448" i="2"/>
  <c r="AW448" i="2" s="1"/>
  <c r="BH448" i="2"/>
  <c r="AO448" i="2"/>
  <c r="AX448" i="2" s="1"/>
  <c r="BG448" i="2"/>
  <c r="BF448" i="2"/>
  <c r="AO452" i="2"/>
  <c r="AX452" i="2" s="1"/>
  <c r="AN452" i="2"/>
  <c r="AW452" i="2" s="1"/>
  <c r="BH452" i="2"/>
  <c r="BG452" i="2"/>
  <c r="BF452" i="2"/>
  <c r="AN456" i="2"/>
  <c r="AW456" i="2" s="1"/>
  <c r="BH456" i="2"/>
  <c r="BG456" i="2"/>
  <c r="BF456" i="2"/>
  <c r="AO456" i="2"/>
  <c r="AX456" i="2" s="1"/>
  <c r="AO460" i="2"/>
  <c r="AX460" i="2" s="1"/>
  <c r="AN460" i="2"/>
  <c r="AW460" i="2" s="1"/>
  <c r="BH460" i="2"/>
  <c r="BG460" i="2"/>
  <c r="BF460" i="2"/>
  <c r="AN464" i="2"/>
  <c r="AW464" i="2" s="1"/>
  <c r="BH464" i="2"/>
  <c r="AO464" i="2"/>
  <c r="AX464" i="2" s="1"/>
  <c r="BG464" i="2"/>
  <c r="BF464" i="2"/>
  <c r="AO468" i="2"/>
  <c r="AX468" i="2" s="1"/>
  <c r="AN468" i="2"/>
  <c r="AW468" i="2" s="1"/>
  <c r="BH468" i="2"/>
  <c r="BG468" i="2"/>
  <c r="BF468" i="2"/>
  <c r="AN472" i="2"/>
  <c r="AW472" i="2" s="1"/>
  <c r="BH472" i="2"/>
  <c r="BG472" i="2"/>
  <c r="BF472" i="2"/>
  <c r="AO472" i="2"/>
  <c r="AX472" i="2" s="1"/>
  <c r="AO476" i="2"/>
  <c r="AX476" i="2" s="1"/>
  <c r="AN476" i="2"/>
  <c r="AW476" i="2" s="1"/>
  <c r="BH476" i="2"/>
  <c r="BG476" i="2"/>
  <c r="BF476" i="2"/>
  <c r="AN480" i="2"/>
  <c r="AW480" i="2" s="1"/>
  <c r="BH480" i="2"/>
  <c r="AO480" i="2"/>
  <c r="AX480" i="2" s="1"/>
  <c r="BG480" i="2"/>
  <c r="BF480" i="2"/>
  <c r="AO484" i="2"/>
  <c r="AX484" i="2" s="1"/>
  <c r="AN484" i="2"/>
  <c r="AW484" i="2" s="1"/>
  <c r="BH484" i="2"/>
  <c r="BG484" i="2"/>
  <c r="BF484" i="2"/>
  <c r="AN488" i="2"/>
  <c r="AW488" i="2" s="1"/>
  <c r="BH488" i="2"/>
  <c r="BG488" i="2"/>
  <c r="BF488" i="2"/>
  <c r="AO488" i="2"/>
  <c r="AX488" i="2" s="1"/>
  <c r="AO492" i="2"/>
  <c r="AX492" i="2" s="1"/>
  <c r="AN492" i="2"/>
  <c r="AW492" i="2" s="1"/>
  <c r="BH492" i="2"/>
  <c r="BG492" i="2"/>
  <c r="BF492" i="2"/>
  <c r="AN496" i="2"/>
  <c r="AW496" i="2" s="1"/>
  <c r="BH496" i="2"/>
  <c r="AO496" i="2"/>
  <c r="AX496" i="2" s="1"/>
  <c r="BG496" i="2"/>
  <c r="BF496" i="2"/>
  <c r="AO500" i="2"/>
  <c r="AX500" i="2" s="1"/>
  <c r="AN500" i="2"/>
  <c r="AW500" i="2" s="1"/>
  <c r="BH500" i="2"/>
  <c r="BG500" i="2"/>
  <c r="BF500" i="2"/>
  <c r="AN504" i="2"/>
  <c r="AW504" i="2" s="1"/>
  <c r="BH504" i="2"/>
  <c r="BG504" i="2"/>
  <c r="BF504" i="2"/>
  <c r="AO504" i="2"/>
  <c r="AX504" i="2" s="1"/>
  <c r="AO508" i="2"/>
  <c r="AX508" i="2" s="1"/>
  <c r="AN508" i="2"/>
  <c r="AW508" i="2" s="1"/>
  <c r="BH508" i="2"/>
  <c r="BG508" i="2"/>
  <c r="BF508" i="2"/>
  <c r="AA15" i="3"/>
  <c r="BB16" i="3" s="1"/>
  <c r="AA21" i="2"/>
  <c r="AA20" i="2"/>
  <c r="AA19" i="2"/>
  <c r="AD19" i="2" s="1"/>
  <c r="AA17" i="2"/>
  <c r="AA13" i="3"/>
  <c r="BB15" i="3" s="1"/>
  <c r="L15" i="3"/>
  <c r="BB9" i="3" s="1"/>
  <c r="L11" i="3"/>
  <c r="BB8" i="3" s="1"/>
  <c r="AA11" i="3"/>
  <c r="BB14" i="3" s="1"/>
  <c r="AA7" i="3"/>
  <c r="BB13" i="3" s="1"/>
  <c r="L7" i="3"/>
  <c r="BB7" i="3" s="1"/>
  <c r="AA15" i="2"/>
  <c r="AA16" i="2"/>
  <c r="AA14" i="2"/>
  <c r="AQ18" i="2"/>
  <c r="BJ18" i="2"/>
  <c r="AR18" i="2"/>
  <c r="AU18" i="2"/>
  <c r="AS18" i="2"/>
  <c r="AQ38" i="2"/>
  <c r="BJ38" i="2"/>
  <c r="AR38" i="2"/>
  <c r="AV38" i="2"/>
  <c r="AT38" i="2"/>
  <c r="AU38" i="2"/>
  <c r="AS38" i="2"/>
  <c r="BB38" i="2"/>
  <c r="AQ50" i="2"/>
  <c r="BJ50" i="2"/>
  <c r="BB50" i="2"/>
  <c r="AR50" i="2"/>
  <c r="AV50" i="2"/>
  <c r="AT50" i="2"/>
  <c r="AU50" i="2"/>
  <c r="AS50" i="2"/>
  <c r="AQ62" i="2"/>
  <c r="BJ62" i="2"/>
  <c r="BB62" i="2"/>
  <c r="AR62" i="2"/>
  <c r="AV62" i="2"/>
  <c r="AT62" i="2"/>
  <c r="AU62" i="2"/>
  <c r="AS62" i="2"/>
  <c r="AQ70" i="2"/>
  <c r="BJ70" i="2"/>
  <c r="AR70" i="2"/>
  <c r="BB70" i="2"/>
  <c r="AV70" i="2"/>
  <c r="AT70" i="2"/>
  <c r="AU70" i="2"/>
  <c r="AS70" i="2"/>
  <c r="AQ86" i="2"/>
  <c r="BJ86" i="2"/>
  <c r="AU86" i="2"/>
  <c r="BB86" i="2"/>
  <c r="AR86" i="2"/>
  <c r="AT86" i="2"/>
  <c r="AV86" i="2"/>
  <c r="AS86" i="2"/>
  <c r="AQ98" i="2"/>
  <c r="BJ98" i="2"/>
  <c r="BB98" i="2"/>
  <c r="AV98" i="2"/>
  <c r="AR98" i="2"/>
  <c r="AU98" i="2"/>
  <c r="AT98" i="2"/>
  <c r="AS98" i="2"/>
  <c r="AQ110" i="2"/>
  <c r="BJ110" i="2"/>
  <c r="BB110" i="2"/>
  <c r="AU110" i="2"/>
  <c r="AR110" i="2"/>
  <c r="AT110" i="2"/>
  <c r="AS110" i="2"/>
  <c r="AV110" i="2"/>
  <c r="AQ122" i="2"/>
  <c r="BJ122" i="2"/>
  <c r="BB122" i="2"/>
  <c r="AV122" i="2"/>
  <c r="AR122" i="2"/>
  <c r="AT122" i="2"/>
  <c r="AS122" i="2"/>
  <c r="AU122" i="2"/>
  <c r="AQ130" i="2"/>
  <c r="BJ130" i="2"/>
  <c r="BB130" i="2"/>
  <c r="AV130" i="2"/>
  <c r="AR130" i="2"/>
  <c r="AU130" i="2"/>
  <c r="AT130" i="2"/>
  <c r="AS130" i="2"/>
  <c r="AQ138" i="2"/>
  <c r="BJ138" i="2"/>
  <c r="AV138" i="2"/>
  <c r="AR138" i="2"/>
  <c r="BB138" i="2"/>
  <c r="AT138" i="2"/>
  <c r="AS138" i="2"/>
  <c r="AU138" i="2"/>
  <c r="AQ154" i="2"/>
  <c r="BJ154" i="2"/>
  <c r="BB154" i="2"/>
  <c r="AV154" i="2"/>
  <c r="AR154" i="2"/>
  <c r="AT154" i="2"/>
  <c r="AS154" i="2"/>
  <c r="AU154" i="2"/>
  <c r="AQ166" i="2"/>
  <c r="AU166" i="2"/>
  <c r="AR166" i="2"/>
  <c r="AT166" i="2"/>
  <c r="AV166" i="2"/>
  <c r="AS166" i="2"/>
  <c r="BJ166" i="2"/>
  <c r="BB166" i="2"/>
  <c r="AQ178" i="2"/>
  <c r="BJ178" i="2"/>
  <c r="BB178" i="2"/>
  <c r="AV178" i="2"/>
  <c r="AR178" i="2"/>
  <c r="AU178" i="2"/>
  <c r="AT178" i="2"/>
  <c r="AS178" i="2"/>
  <c r="AQ190" i="2"/>
  <c r="BJ190" i="2"/>
  <c r="BB190" i="2"/>
  <c r="AU190" i="2"/>
  <c r="AR190" i="2"/>
  <c r="AT190" i="2"/>
  <c r="AS190" i="2"/>
  <c r="AV190" i="2"/>
  <c r="AQ198" i="2"/>
  <c r="BJ198" i="2"/>
  <c r="AU198" i="2"/>
  <c r="AR198" i="2"/>
  <c r="BB198" i="2"/>
  <c r="AT198" i="2"/>
  <c r="AV198" i="2"/>
  <c r="AS198" i="2"/>
  <c r="AQ210" i="2"/>
  <c r="BJ210" i="2"/>
  <c r="BB210" i="2"/>
  <c r="AV210" i="2"/>
  <c r="AR210" i="2"/>
  <c r="AU210" i="2"/>
  <c r="AT210" i="2"/>
  <c r="AS210" i="2"/>
  <c r="AQ222" i="2"/>
  <c r="BJ222" i="2"/>
  <c r="BB222" i="2"/>
  <c r="AU222" i="2"/>
  <c r="AR222" i="2"/>
  <c r="AT222" i="2"/>
  <c r="AS222" i="2"/>
  <c r="AV222" i="2"/>
  <c r="AQ234" i="2"/>
  <c r="BJ234" i="2"/>
  <c r="BB234" i="2"/>
  <c r="AV234" i="2"/>
  <c r="AR234" i="2"/>
  <c r="AT234" i="2"/>
  <c r="AS234" i="2"/>
  <c r="AU234" i="2"/>
  <c r="AQ246" i="2"/>
  <c r="BJ246" i="2"/>
  <c r="AU246" i="2"/>
  <c r="BB246" i="2"/>
  <c r="AR246" i="2"/>
  <c r="AT246" i="2"/>
  <c r="AV246" i="2"/>
  <c r="AS246" i="2"/>
  <c r="AQ258" i="2"/>
  <c r="BJ258" i="2"/>
  <c r="BB258" i="2"/>
  <c r="AV258" i="2"/>
  <c r="AR258" i="2"/>
  <c r="AU258" i="2"/>
  <c r="AT258" i="2"/>
  <c r="AS258" i="2"/>
  <c r="AQ270" i="2"/>
  <c r="BJ270" i="2"/>
  <c r="BB270" i="2"/>
  <c r="AU270" i="2"/>
  <c r="AR270" i="2"/>
  <c r="AT270" i="2"/>
  <c r="AS270" i="2"/>
  <c r="AV270" i="2"/>
  <c r="AQ278" i="2"/>
  <c r="BJ278" i="2"/>
  <c r="AU278" i="2"/>
  <c r="BB278" i="2"/>
  <c r="AR278" i="2"/>
  <c r="AT278" i="2"/>
  <c r="AV278" i="2"/>
  <c r="AS278" i="2"/>
  <c r="AQ286" i="2"/>
  <c r="BJ286" i="2"/>
  <c r="BB286" i="2"/>
  <c r="AU286" i="2"/>
  <c r="AR286" i="2"/>
  <c r="AT286" i="2"/>
  <c r="AS286" i="2"/>
  <c r="AV286" i="2"/>
  <c r="AQ298" i="2"/>
  <c r="BJ298" i="2"/>
  <c r="BB298" i="2"/>
  <c r="AV298" i="2"/>
  <c r="AR298" i="2"/>
  <c r="AT298" i="2"/>
  <c r="AS298" i="2"/>
  <c r="AU298" i="2"/>
  <c r="AQ310" i="2"/>
  <c r="AU310" i="2"/>
  <c r="BJ310" i="2"/>
  <c r="BB310" i="2"/>
  <c r="AR310" i="2"/>
  <c r="AT310" i="2"/>
  <c r="AV310" i="2"/>
  <c r="AS310" i="2"/>
  <c r="AQ326" i="2"/>
  <c r="BJ326" i="2"/>
  <c r="AU326" i="2"/>
  <c r="AR326" i="2"/>
  <c r="BB326" i="2"/>
  <c r="AT326" i="2"/>
  <c r="AV326" i="2"/>
  <c r="AS326" i="2"/>
  <c r="AQ338" i="2"/>
  <c r="BJ338" i="2"/>
  <c r="BB338" i="2"/>
  <c r="AV338" i="2"/>
  <c r="AR338" i="2"/>
  <c r="AU338" i="2"/>
  <c r="AT338" i="2"/>
  <c r="AS338" i="2"/>
  <c r="AQ350" i="2"/>
  <c r="BJ350" i="2"/>
  <c r="BB350" i="2"/>
  <c r="AU350" i="2"/>
  <c r="AR350" i="2"/>
  <c r="AT350" i="2"/>
  <c r="AS350" i="2"/>
  <c r="AV350" i="2"/>
  <c r="AQ358" i="2"/>
  <c r="BJ358" i="2"/>
  <c r="AU358" i="2"/>
  <c r="AR358" i="2"/>
  <c r="AT358" i="2"/>
  <c r="BB358" i="2"/>
  <c r="AV358" i="2"/>
  <c r="AS358" i="2"/>
  <c r="AQ370" i="2"/>
  <c r="BJ370" i="2"/>
  <c r="BB370" i="2"/>
  <c r="AV370" i="2"/>
  <c r="AR370" i="2"/>
  <c r="AU370" i="2"/>
  <c r="AT370" i="2"/>
  <c r="AS370" i="2"/>
  <c r="AQ386" i="2"/>
  <c r="BJ386" i="2"/>
  <c r="BB386" i="2"/>
  <c r="AV386" i="2"/>
  <c r="AR386" i="2"/>
  <c r="AU386" i="2"/>
  <c r="AT386" i="2"/>
  <c r="AS386" i="2"/>
  <c r="AQ398" i="2"/>
  <c r="BJ398" i="2"/>
  <c r="BB398" i="2"/>
  <c r="AU398" i="2"/>
  <c r="AR398" i="2"/>
  <c r="AT398" i="2"/>
  <c r="AS398" i="2"/>
  <c r="AV398" i="2"/>
  <c r="AQ410" i="2"/>
  <c r="BJ410" i="2"/>
  <c r="BB410" i="2"/>
  <c r="AV410" i="2"/>
  <c r="AR410" i="2"/>
  <c r="AT410" i="2"/>
  <c r="AS410" i="2"/>
  <c r="AU410" i="2"/>
  <c r="AQ422" i="2"/>
  <c r="BJ422" i="2"/>
  <c r="AU422" i="2"/>
  <c r="AR422" i="2"/>
  <c r="AT422" i="2"/>
  <c r="AV422" i="2"/>
  <c r="AS422" i="2"/>
  <c r="BB422" i="2"/>
  <c r="AQ434" i="2"/>
  <c r="BJ434" i="2"/>
  <c r="BB434" i="2"/>
  <c r="AV434" i="2"/>
  <c r="AR434" i="2"/>
  <c r="AU434" i="2"/>
  <c r="AT434" i="2"/>
  <c r="AS434" i="2"/>
  <c r="AQ446" i="2"/>
  <c r="BJ446" i="2"/>
  <c r="BB446" i="2"/>
  <c r="AU446" i="2"/>
  <c r="AR446" i="2"/>
  <c r="AT446" i="2"/>
  <c r="AS446" i="2"/>
  <c r="AV446" i="2"/>
  <c r="AQ454" i="2"/>
  <c r="BJ454" i="2"/>
  <c r="AU454" i="2"/>
  <c r="AR454" i="2"/>
  <c r="BB454" i="2"/>
  <c r="AT454" i="2"/>
  <c r="AV454" i="2"/>
  <c r="AS454" i="2"/>
  <c r="AQ462" i="2"/>
  <c r="BJ462" i="2"/>
  <c r="BB462" i="2"/>
  <c r="AU462" i="2"/>
  <c r="AR462" i="2"/>
  <c r="AT462" i="2"/>
  <c r="AS462" i="2"/>
  <c r="AV462" i="2"/>
  <c r="AQ474" i="2"/>
  <c r="BJ474" i="2"/>
  <c r="BB474" i="2"/>
  <c r="AV474" i="2"/>
  <c r="AR474" i="2"/>
  <c r="AU474" i="2"/>
  <c r="AT474" i="2"/>
  <c r="AS474" i="2"/>
  <c r="AQ482" i="2"/>
  <c r="BJ482" i="2"/>
  <c r="BB482" i="2"/>
  <c r="AV482" i="2"/>
  <c r="AR482" i="2"/>
  <c r="AU482" i="2"/>
  <c r="AT482" i="2"/>
  <c r="AS482" i="2"/>
  <c r="AQ494" i="2"/>
  <c r="BJ494" i="2"/>
  <c r="BB494" i="2"/>
  <c r="AU494" i="2"/>
  <c r="AR494" i="2"/>
  <c r="AT494" i="2"/>
  <c r="AS494" i="2"/>
  <c r="AV494" i="2"/>
  <c r="AQ506" i="2"/>
  <c r="BJ506" i="2"/>
  <c r="AU506" i="2"/>
  <c r="BB506" i="2"/>
  <c r="AR506" i="2"/>
  <c r="AV506" i="2"/>
  <c r="AT506" i="2"/>
  <c r="AS506" i="2"/>
  <c r="AQ31" i="2"/>
  <c r="BJ31" i="2"/>
  <c r="BB31" i="2"/>
  <c r="AV31" i="2"/>
  <c r="AT31" i="2"/>
  <c r="AR31" i="2"/>
  <c r="AU31" i="2"/>
  <c r="AS31" i="2"/>
  <c r="AQ35" i="2"/>
  <c r="BJ35" i="2"/>
  <c r="BB35" i="2"/>
  <c r="AV35" i="2"/>
  <c r="AT35" i="2"/>
  <c r="AR35" i="2"/>
  <c r="AU35" i="2"/>
  <c r="AS35" i="2"/>
  <c r="AQ39" i="2"/>
  <c r="BJ39" i="2"/>
  <c r="BB39" i="2"/>
  <c r="AV39" i="2"/>
  <c r="AT39" i="2"/>
  <c r="AR39" i="2"/>
  <c r="AU39" i="2"/>
  <c r="AS39" i="2"/>
  <c r="AQ43" i="2"/>
  <c r="BJ43" i="2"/>
  <c r="BB43" i="2"/>
  <c r="AV43" i="2"/>
  <c r="AT43" i="2"/>
  <c r="AR43" i="2"/>
  <c r="AU43" i="2"/>
  <c r="AS43" i="2"/>
  <c r="AQ47" i="2"/>
  <c r="BJ47" i="2"/>
  <c r="BB47" i="2"/>
  <c r="AV47" i="2"/>
  <c r="AT47" i="2"/>
  <c r="AR47" i="2"/>
  <c r="AU47" i="2"/>
  <c r="AS47" i="2"/>
  <c r="AQ51" i="2"/>
  <c r="BJ51" i="2"/>
  <c r="BB51" i="2"/>
  <c r="AV51" i="2"/>
  <c r="AT51" i="2"/>
  <c r="AR51" i="2"/>
  <c r="AU51" i="2"/>
  <c r="AS51" i="2"/>
  <c r="AQ55" i="2"/>
  <c r="BJ55" i="2"/>
  <c r="BB55" i="2"/>
  <c r="AV55" i="2"/>
  <c r="AT55" i="2"/>
  <c r="AR55" i="2"/>
  <c r="AU55" i="2"/>
  <c r="AS55" i="2"/>
  <c r="AQ59" i="2"/>
  <c r="BJ59" i="2"/>
  <c r="BB59" i="2"/>
  <c r="AV59" i="2"/>
  <c r="AT59" i="2"/>
  <c r="AR59" i="2"/>
  <c r="AU59" i="2"/>
  <c r="AS59" i="2"/>
  <c r="AQ63" i="2"/>
  <c r="BJ63" i="2"/>
  <c r="BB63" i="2"/>
  <c r="AV63" i="2"/>
  <c r="AT63" i="2"/>
  <c r="AR63" i="2"/>
  <c r="AU63" i="2"/>
  <c r="AS63" i="2"/>
  <c r="AQ67" i="2"/>
  <c r="BJ67" i="2"/>
  <c r="BB67" i="2"/>
  <c r="AV67" i="2"/>
  <c r="AT67" i="2"/>
  <c r="AR67" i="2"/>
  <c r="AU67" i="2"/>
  <c r="AS67" i="2"/>
  <c r="AQ71" i="2"/>
  <c r="BJ71" i="2"/>
  <c r="BB71" i="2"/>
  <c r="AV71" i="2"/>
  <c r="AT71" i="2"/>
  <c r="AR71" i="2"/>
  <c r="AU71" i="2"/>
  <c r="AS71" i="2"/>
  <c r="AQ75" i="2"/>
  <c r="BJ75" i="2"/>
  <c r="BB75" i="2"/>
  <c r="AV75" i="2"/>
  <c r="AT75" i="2"/>
  <c r="AR75" i="2"/>
  <c r="AU75" i="2"/>
  <c r="AS75" i="2"/>
  <c r="AQ79" i="2"/>
  <c r="BJ79" i="2"/>
  <c r="BB79" i="2"/>
  <c r="AV79" i="2"/>
  <c r="AT79" i="2"/>
  <c r="AR79" i="2"/>
  <c r="AU79" i="2"/>
  <c r="AS79" i="2"/>
  <c r="AQ83" i="2"/>
  <c r="BJ83" i="2"/>
  <c r="BB83" i="2"/>
  <c r="AV83" i="2"/>
  <c r="AT83" i="2"/>
  <c r="AR83" i="2"/>
  <c r="AU83" i="2"/>
  <c r="AS83" i="2"/>
  <c r="AQ87" i="2"/>
  <c r="BJ87" i="2"/>
  <c r="BB87" i="2"/>
  <c r="AU87" i="2"/>
  <c r="AT87" i="2"/>
  <c r="AR87" i="2"/>
  <c r="AS87" i="2"/>
  <c r="AV87" i="2"/>
  <c r="AQ91" i="2"/>
  <c r="BJ91" i="2"/>
  <c r="BB91" i="2"/>
  <c r="AU91" i="2"/>
  <c r="AV91" i="2"/>
  <c r="AT91" i="2"/>
  <c r="AR91" i="2"/>
  <c r="AS91" i="2"/>
  <c r="AQ95" i="2"/>
  <c r="BJ95" i="2"/>
  <c r="BB95" i="2"/>
  <c r="AU95" i="2"/>
  <c r="AT95" i="2"/>
  <c r="AR95" i="2"/>
  <c r="AS95" i="2"/>
  <c r="AV95" i="2"/>
  <c r="AQ99" i="2"/>
  <c r="BJ99" i="2"/>
  <c r="BB99" i="2"/>
  <c r="AU99" i="2"/>
  <c r="AV99" i="2"/>
  <c r="AT99" i="2"/>
  <c r="AR99" i="2"/>
  <c r="AS99" i="2"/>
  <c r="AQ103" i="2"/>
  <c r="BJ103" i="2"/>
  <c r="BB103" i="2"/>
  <c r="AU103" i="2"/>
  <c r="AT103" i="2"/>
  <c r="AR103" i="2"/>
  <c r="AS103" i="2"/>
  <c r="AV103" i="2"/>
  <c r="AQ107" i="2"/>
  <c r="BJ107" i="2"/>
  <c r="BB107" i="2"/>
  <c r="AU107" i="2"/>
  <c r="AV107" i="2"/>
  <c r="AT107" i="2"/>
  <c r="AR107" i="2"/>
  <c r="AS107" i="2"/>
  <c r="AQ111" i="2"/>
  <c r="BJ111" i="2"/>
  <c r="BB111" i="2"/>
  <c r="AU111" i="2"/>
  <c r="AT111" i="2"/>
  <c r="AR111" i="2"/>
  <c r="AS111" i="2"/>
  <c r="AV111" i="2"/>
  <c r="AQ115" i="2"/>
  <c r="BJ115" i="2"/>
  <c r="BB115" i="2"/>
  <c r="AU115" i="2"/>
  <c r="AV115" i="2"/>
  <c r="AT115" i="2"/>
  <c r="AR115" i="2"/>
  <c r="AS115" i="2"/>
  <c r="AQ119" i="2"/>
  <c r="BJ119" i="2"/>
  <c r="BB119" i="2"/>
  <c r="AU119" i="2"/>
  <c r="AT119" i="2"/>
  <c r="AR119" i="2"/>
  <c r="AS119" i="2"/>
  <c r="AV119" i="2"/>
  <c r="AQ123" i="2"/>
  <c r="BJ123" i="2"/>
  <c r="BB123" i="2"/>
  <c r="AU123" i="2"/>
  <c r="AV123" i="2"/>
  <c r="AT123" i="2"/>
  <c r="AR123" i="2"/>
  <c r="AS123" i="2"/>
  <c r="AQ127" i="2"/>
  <c r="BJ127" i="2"/>
  <c r="BB127" i="2"/>
  <c r="AU127" i="2"/>
  <c r="AT127" i="2"/>
  <c r="AR127" i="2"/>
  <c r="AS127" i="2"/>
  <c r="AV127" i="2"/>
  <c r="AQ131" i="2"/>
  <c r="BJ131" i="2"/>
  <c r="BB131" i="2"/>
  <c r="AU131" i="2"/>
  <c r="AV131" i="2"/>
  <c r="AT131" i="2"/>
  <c r="AR131" i="2"/>
  <c r="AS131" i="2"/>
  <c r="AQ135" i="2"/>
  <c r="BJ135" i="2"/>
  <c r="BB135" i="2"/>
  <c r="AU135" i="2"/>
  <c r="AT135" i="2"/>
  <c r="AR135" i="2"/>
  <c r="AS135" i="2"/>
  <c r="AV135" i="2"/>
  <c r="AQ139" i="2"/>
  <c r="BJ139" i="2"/>
  <c r="BB139" i="2"/>
  <c r="AU139" i="2"/>
  <c r="AV139" i="2"/>
  <c r="AT139" i="2"/>
  <c r="AR139" i="2"/>
  <c r="AS139" i="2"/>
  <c r="AQ143" i="2"/>
  <c r="BJ143" i="2"/>
  <c r="BB143" i="2"/>
  <c r="AU143" i="2"/>
  <c r="AT143" i="2"/>
  <c r="AR143" i="2"/>
  <c r="AS143" i="2"/>
  <c r="AV143" i="2"/>
  <c r="AQ147" i="2"/>
  <c r="BJ147" i="2"/>
  <c r="BB147" i="2"/>
  <c r="AU147" i="2"/>
  <c r="AV147" i="2"/>
  <c r="AT147" i="2"/>
  <c r="AR147" i="2"/>
  <c r="AS147" i="2"/>
  <c r="AQ151" i="2"/>
  <c r="BB151" i="2"/>
  <c r="BJ151" i="2"/>
  <c r="AU151" i="2"/>
  <c r="AT151" i="2"/>
  <c r="AR151" i="2"/>
  <c r="AS151" i="2"/>
  <c r="AV151" i="2"/>
  <c r="AQ155" i="2"/>
  <c r="BB155" i="2"/>
  <c r="BJ155" i="2"/>
  <c r="AU155" i="2"/>
  <c r="AV155" i="2"/>
  <c r="AT155" i="2"/>
  <c r="AR155" i="2"/>
  <c r="AS155" i="2"/>
  <c r="AQ159" i="2"/>
  <c r="BJ159" i="2"/>
  <c r="BB159" i="2"/>
  <c r="AU159" i="2"/>
  <c r="AT159" i="2"/>
  <c r="AR159" i="2"/>
  <c r="AS159" i="2"/>
  <c r="AV159" i="2"/>
  <c r="AQ163" i="2"/>
  <c r="BJ163" i="2"/>
  <c r="BB163" i="2"/>
  <c r="AU163" i="2"/>
  <c r="AV163" i="2"/>
  <c r="AT163" i="2"/>
  <c r="AR163" i="2"/>
  <c r="AS163" i="2"/>
  <c r="AQ167" i="2"/>
  <c r="BB167" i="2"/>
  <c r="BJ167" i="2"/>
  <c r="AU167" i="2"/>
  <c r="AT167" i="2"/>
  <c r="AR167" i="2"/>
  <c r="AS167" i="2"/>
  <c r="AV167" i="2"/>
  <c r="AQ171" i="2"/>
  <c r="BB171" i="2"/>
  <c r="AU171" i="2"/>
  <c r="BJ171" i="2"/>
  <c r="AV171" i="2"/>
  <c r="AT171" i="2"/>
  <c r="AR171" i="2"/>
  <c r="AS171" i="2"/>
  <c r="AQ175" i="2"/>
  <c r="BJ175" i="2"/>
  <c r="BB175" i="2"/>
  <c r="AU175" i="2"/>
  <c r="AT175" i="2"/>
  <c r="AR175" i="2"/>
  <c r="AS175" i="2"/>
  <c r="AV175" i="2"/>
  <c r="AQ179" i="2"/>
  <c r="BJ179" i="2"/>
  <c r="BB179" i="2"/>
  <c r="AU179" i="2"/>
  <c r="AV179" i="2"/>
  <c r="AT179" i="2"/>
  <c r="AR179" i="2"/>
  <c r="AS179" i="2"/>
  <c r="AQ183" i="2"/>
  <c r="BB183" i="2"/>
  <c r="BJ183" i="2"/>
  <c r="AU183" i="2"/>
  <c r="AT183" i="2"/>
  <c r="AR183" i="2"/>
  <c r="AS183" i="2"/>
  <c r="AV183" i="2"/>
  <c r="AQ187" i="2"/>
  <c r="BB187" i="2"/>
  <c r="AU187" i="2"/>
  <c r="AV187" i="2"/>
  <c r="AT187" i="2"/>
  <c r="AR187" i="2"/>
  <c r="BJ187" i="2"/>
  <c r="AS187" i="2"/>
  <c r="AQ191" i="2"/>
  <c r="BJ191" i="2"/>
  <c r="BB191" i="2"/>
  <c r="AU191" i="2"/>
  <c r="AT191" i="2"/>
  <c r="AR191" i="2"/>
  <c r="AS191" i="2"/>
  <c r="AV191" i="2"/>
  <c r="AQ195" i="2"/>
  <c r="BJ195" i="2"/>
  <c r="BB195" i="2"/>
  <c r="AU195" i="2"/>
  <c r="AV195" i="2"/>
  <c r="AT195" i="2"/>
  <c r="AR195" i="2"/>
  <c r="AS195" i="2"/>
  <c r="AQ199" i="2"/>
  <c r="BB199" i="2"/>
  <c r="BJ199" i="2"/>
  <c r="AU199" i="2"/>
  <c r="AT199" i="2"/>
  <c r="AR199" i="2"/>
  <c r="AS199" i="2"/>
  <c r="AV199" i="2"/>
  <c r="AQ203" i="2"/>
  <c r="BB203" i="2"/>
  <c r="AU203" i="2"/>
  <c r="BJ203" i="2"/>
  <c r="AV203" i="2"/>
  <c r="AT203" i="2"/>
  <c r="AR203" i="2"/>
  <c r="AS203" i="2"/>
  <c r="AQ207" i="2"/>
  <c r="BJ207" i="2"/>
  <c r="BB207" i="2"/>
  <c r="AU207" i="2"/>
  <c r="AT207" i="2"/>
  <c r="AR207" i="2"/>
  <c r="AS207" i="2"/>
  <c r="AV207" i="2"/>
  <c r="AQ211" i="2"/>
  <c r="BJ211" i="2"/>
  <c r="BB211" i="2"/>
  <c r="AU211" i="2"/>
  <c r="AV211" i="2"/>
  <c r="AT211" i="2"/>
  <c r="AR211" i="2"/>
  <c r="AS211" i="2"/>
  <c r="AQ215" i="2"/>
  <c r="BB215" i="2"/>
  <c r="BJ215" i="2"/>
  <c r="AU215" i="2"/>
  <c r="AT215" i="2"/>
  <c r="AR215" i="2"/>
  <c r="AS215" i="2"/>
  <c r="AV215" i="2"/>
  <c r="AQ219" i="2"/>
  <c r="BB219" i="2"/>
  <c r="BJ219" i="2"/>
  <c r="AU219" i="2"/>
  <c r="AV219" i="2"/>
  <c r="AT219" i="2"/>
  <c r="AR219" i="2"/>
  <c r="AS219" i="2"/>
  <c r="AQ223" i="2"/>
  <c r="BJ223" i="2"/>
  <c r="BB223" i="2"/>
  <c r="AU223" i="2"/>
  <c r="AT223" i="2"/>
  <c r="AR223" i="2"/>
  <c r="AS223" i="2"/>
  <c r="AV223" i="2"/>
  <c r="AQ227" i="2"/>
  <c r="BJ227" i="2"/>
  <c r="BB227" i="2"/>
  <c r="AU227" i="2"/>
  <c r="AV227" i="2"/>
  <c r="AT227" i="2"/>
  <c r="AR227" i="2"/>
  <c r="AS227" i="2"/>
  <c r="AQ231" i="2"/>
  <c r="BB231" i="2"/>
  <c r="BJ231" i="2"/>
  <c r="AU231" i="2"/>
  <c r="AT231" i="2"/>
  <c r="AR231" i="2"/>
  <c r="AS231" i="2"/>
  <c r="AV231" i="2"/>
  <c r="AQ235" i="2"/>
  <c r="BB235" i="2"/>
  <c r="AU235" i="2"/>
  <c r="BJ235" i="2"/>
  <c r="AV235" i="2"/>
  <c r="AT235" i="2"/>
  <c r="AR235" i="2"/>
  <c r="AS235" i="2"/>
  <c r="AQ239" i="2"/>
  <c r="BJ239" i="2"/>
  <c r="BB239" i="2"/>
  <c r="AU239" i="2"/>
  <c r="AT239" i="2"/>
  <c r="AR239" i="2"/>
  <c r="AS239" i="2"/>
  <c r="AV239" i="2"/>
  <c r="AQ243" i="2"/>
  <c r="BJ243" i="2"/>
  <c r="BB243" i="2"/>
  <c r="AU243" i="2"/>
  <c r="AV243" i="2"/>
  <c r="AT243" i="2"/>
  <c r="AR243" i="2"/>
  <c r="AS243" i="2"/>
  <c r="AQ247" i="2"/>
  <c r="BB247" i="2"/>
  <c r="BJ247" i="2"/>
  <c r="AU247" i="2"/>
  <c r="AT247" i="2"/>
  <c r="AR247" i="2"/>
  <c r="AS247" i="2"/>
  <c r="AV247" i="2"/>
  <c r="AQ251" i="2"/>
  <c r="BB251" i="2"/>
  <c r="AU251" i="2"/>
  <c r="AV251" i="2"/>
  <c r="AT251" i="2"/>
  <c r="AR251" i="2"/>
  <c r="AS251" i="2"/>
  <c r="BJ251" i="2"/>
  <c r="AQ255" i="2"/>
  <c r="BJ255" i="2"/>
  <c r="BB255" i="2"/>
  <c r="AU255" i="2"/>
  <c r="AT255" i="2"/>
  <c r="AR255" i="2"/>
  <c r="AS255" i="2"/>
  <c r="AV255" i="2"/>
  <c r="AQ259" i="2"/>
  <c r="BJ259" i="2"/>
  <c r="BB259" i="2"/>
  <c r="AU259" i="2"/>
  <c r="AV259" i="2"/>
  <c r="AT259" i="2"/>
  <c r="AR259" i="2"/>
  <c r="AS259" i="2"/>
  <c r="AQ263" i="2"/>
  <c r="BB263" i="2"/>
  <c r="BJ263" i="2"/>
  <c r="AU263" i="2"/>
  <c r="AT263" i="2"/>
  <c r="AR263" i="2"/>
  <c r="AS263" i="2"/>
  <c r="AV263" i="2"/>
  <c r="AQ267" i="2"/>
  <c r="BB267" i="2"/>
  <c r="AU267" i="2"/>
  <c r="AV267" i="2"/>
  <c r="AT267" i="2"/>
  <c r="AR267" i="2"/>
  <c r="AS267" i="2"/>
  <c r="BJ267" i="2"/>
  <c r="AQ271" i="2"/>
  <c r="BJ271" i="2"/>
  <c r="BB271" i="2"/>
  <c r="AU271" i="2"/>
  <c r="AT271" i="2"/>
  <c r="AR271" i="2"/>
  <c r="AS271" i="2"/>
  <c r="AV271" i="2"/>
  <c r="AQ275" i="2"/>
  <c r="BJ275" i="2"/>
  <c r="BB275" i="2"/>
  <c r="AU275" i="2"/>
  <c r="AV275" i="2"/>
  <c r="AT275" i="2"/>
  <c r="AR275" i="2"/>
  <c r="AS275" i="2"/>
  <c r="AQ279" i="2"/>
  <c r="BB279" i="2"/>
  <c r="BJ279" i="2"/>
  <c r="AU279" i="2"/>
  <c r="AT279" i="2"/>
  <c r="AR279" i="2"/>
  <c r="AS279" i="2"/>
  <c r="AV279" i="2"/>
  <c r="AQ283" i="2"/>
  <c r="BB283" i="2"/>
  <c r="BJ283" i="2"/>
  <c r="AU283" i="2"/>
  <c r="AV283" i="2"/>
  <c r="AT283" i="2"/>
  <c r="AR283" i="2"/>
  <c r="AS283" i="2"/>
  <c r="AQ287" i="2"/>
  <c r="BJ287" i="2"/>
  <c r="BB287" i="2"/>
  <c r="AU287" i="2"/>
  <c r="AT287" i="2"/>
  <c r="AR287" i="2"/>
  <c r="AS287" i="2"/>
  <c r="AV287" i="2"/>
  <c r="AQ291" i="2"/>
  <c r="BJ291" i="2"/>
  <c r="BB291" i="2"/>
  <c r="AU291" i="2"/>
  <c r="AV291" i="2"/>
  <c r="AT291" i="2"/>
  <c r="AR291" i="2"/>
  <c r="AS291" i="2"/>
  <c r="AQ295" i="2"/>
  <c r="BB295" i="2"/>
  <c r="BJ295" i="2"/>
  <c r="AU295" i="2"/>
  <c r="AT295" i="2"/>
  <c r="AR295" i="2"/>
  <c r="AS295" i="2"/>
  <c r="AV295" i="2"/>
  <c r="AQ299" i="2"/>
  <c r="BB299" i="2"/>
  <c r="AU299" i="2"/>
  <c r="BJ299" i="2"/>
  <c r="AV299" i="2"/>
  <c r="AT299" i="2"/>
  <c r="AR299" i="2"/>
  <c r="AS299" i="2"/>
  <c r="AQ303" i="2"/>
  <c r="BJ303" i="2"/>
  <c r="BB303" i="2"/>
  <c r="AU303" i="2"/>
  <c r="AT303" i="2"/>
  <c r="AR303" i="2"/>
  <c r="AS303" i="2"/>
  <c r="AV303" i="2"/>
  <c r="AQ307" i="2"/>
  <c r="BJ307" i="2"/>
  <c r="BB307" i="2"/>
  <c r="AU307" i="2"/>
  <c r="AV307" i="2"/>
  <c r="AT307" i="2"/>
  <c r="AR307" i="2"/>
  <c r="AS307" i="2"/>
  <c r="AQ311" i="2"/>
  <c r="BB311" i="2"/>
  <c r="BJ311" i="2"/>
  <c r="AU311" i="2"/>
  <c r="AT311" i="2"/>
  <c r="AR311" i="2"/>
  <c r="AS311" i="2"/>
  <c r="AV311" i="2"/>
  <c r="AQ315" i="2"/>
  <c r="BB315" i="2"/>
  <c r="AU315" i="2"/>
  <c r="AV315" i="2"/>
  <c r="AT315" i="2"/>
  <c r="AR315" i="2"/>
  <c r="BJ315" i="2"/>
  <c r="AS315" i="2"/>
  <c r="AQ319" i="2"/>
  <c r="BJ319" i="2"/>
  <c r="BB319" i="2"/>
  <c r="AU319" i="2"/>
  <c r="AT319" i="2"/>
  <c r="AR319" i="2"/>
  <c r="AS319" i="2"/>
  <c r="AV319" i="2"/>
  <c r="AQ323" i="2"/>
  <c r="BJ323" i="2"/>
  <c r="BB323" i="2"/>
  <c r="AU323" i="2"/>
  <c r="AV323" i="2"/>
  <c r="AT323" i="2"/>
  <c r="AR323" i="2"/>
  <c r="AS323" i="2"/>
  <c r="AQ327" i="2"/>
  <c r="BB327" i="2"/>
  <c r="BJ327" i="2"/>
  <c r="AU327" i="2"/>
  <c r="AT327" i="2"/>
  <c r="AR327" i="2"/>
  <c r="AS327" i="2"/>
  <c r="AV327" i="2"/>
  <c r="AQ331" i="2"/>
  <c r="BJ331" i="2"/>
  <c r="BB331" i="2"/>
  <c r="AU331" i="2"/>
  <c r="AV331" i="2"/>
  <c r="AT331" i="2"/>
  <c r="AR331" i="2"/>
  <c r="AS331" i="2"/>
  <c r="AQ335" i="2"/>
  <c r="BB335" i="2"/>
  <c r="AU335" i="2"/>
  <c r="BJ335" i="2"/>
  <c r="AT335" i="2"/>
  <c r="AR335" i="2"/>
  <c r="AS335" i="2"/>
  <c r="AV335" i="2"/>
  <c r="AQ339" i="2"/>
  <c r="BJ339" i="2"/>
  <c r="BB339" i="2"/>
  <c r="AU339" i="2"/>
  <c r="AV339" i="2"/>
  <c r="AT339" i="2"/>
  <c r="AR339" i="2"/>
  <c r="AS339" i="2"/>
  <c r="AQ343" i="2"/>
  <c r="BB343" i="2"/>
  <c r="AU343" i="2"/>
  <c r="AT343" i="2"/>
  <c r="AR343" i="2"/>
  <c r="AS343" i="2"/>
  <c r="AV343" i="2"/>
  <c r="BJ343" i="2"/>
  <c r="AQ347" i="2"/>
  <c r="BJ347" i="2"/>
  <c r="BB347" i="2"/>
  <c r="AU347" i="2"/>
  <c r="AV347" i="2"/>
  <c r="AT347" i="2"/>
  <c r="AR347" i="2"/>
  <c r="AS347" i="2"/>
  <c r="AQ351" i="2"/>
  <c r="BB351" i="2"/>
  <c r="AU351" i="2"/>
  <c r="BJ351" i="2"/>
  <c r="AT351" i="2"/>
  <c r="AR351" i="2"/>
  <c r="AS351" i="2"/>
  <c r="AV351" i="2"/>
  <c r="AQ355" i="2"/>
  <c r="BJ355" i="2"/>
  <c r="BB355" i="2"/>
  <c r="AU355" i="2"/>
  <c r="AV355" i="2"/>
  <c r="AT355" i="2"/>
  <c r="AR355" i="2"/>
  <c r="AS355" i="2"/>
  <c r="AQ359" i="2"/>
  <c r="BB359" i="2"/>
  <c r="BJ359" i="2"/>
  <c r="AU359" i="2"/>
  <c r="AT359" i="2"/>
  <c r="AR359" i="2"/>
  <c r="AS359" i="2"/>
  <c r="AV359" i="2"/>
  <c r="AQ363" i="2"/>
  <c r="BJ363" i="2"/>
  <c r="BB363" i="2"/>
  <c r="AU363" i="2"/>
  <c r="AV363" i="2"/>
  <c r="AT363" i="2"/>
  <c r="AR363" i="2"/>
  <c r="AS363" i="2"/>
  <c r="AQ367" i="2"/>
  <c r="BB367" i="2"/>
  <c r="AU367" i="2"/>
  <c r="AT367" i="2"/>
  <c r="AR367" i="2"/>
  <c r="AS367" i="2"/>
  <c r="BJ367" i="2"/>
  <c r="AV367" i="2"/>
  <c r="AQ371" i="2"/>
  <c r="BJ371" i="2"/>
  <c r="BB371" i="2"/>
  <c r="AU371" i="2"/>
  <c r="AV371" i="2"/>
  <c r="AT371" i="2"/>
  <c r="AR371" i="2"/>
  <c r="AS371" i="2"/>
  <c r="AQ375" i="2"/>
  <c r="BB375" i="2"/>
  <c r="AU375" i="2"/>
  <c r="AT375" i="2"/>
  <c r="AR375" i="2"/>
  <c r="BJ375" i="2"/>
  <c r="AS375" i="2"/>
  <c r="AV375" i="2"/>
  <c r="AQ379" i="2"/>
  <c r="BJ379" i="2"/>
  <c r="BB379" i="2"/>
  <c r="AU379" i="2"/>
  <c r="AV379" i="2"/>
  <c r="AT379" i="2"/>
  <c r="AR379" i="2"/>
  <c r="AS379" i="2"/>
  <c r="AQ383" i="2"/>
  <c r="BB383" i="2"/>
  <c r="AU383" i="2"/>
  <c r="BJ383" i="2"/>
  <c r="AT383" i="2"/>
  <c r="AR383" i="2"/>
  <c r="AS383" i="2"/>
  <c r="AV383" i="2"/>
  <c r="AQ387" i="2"/>
  <c r="BJ387" i="2"/>
  <c r="BB387" i="2"/>
  <c r="AU387" i="2"/>
  <c r="AV387" i="2"/>
  <c r="AT387" i="2"/>
  <c r="AR387" i="2"/>
  <c r="AS387" i="2"/>
  <c r="AQ391" i="2"/>
  <c r="BB391" i="2"/>
  <c r="BJ391" i="2"/>
  <c r="AU391" i="2"/>
  <c r="AT391" i="2"/>
  <c r="AR391" i="2"/>
  <c r="AS391" i="2"/>
  <c r="AV391" i="2"/>
  <c r="AQ395" i="2"/>
  <c r="BJ395" i="2"/>
  <c r="BB395" i="2"/>
  <c r="AU395" i="2"/>
  <c r="AV395" i="2"/>
  <c r="AT395" i="2"/>
  <c r="AR395" i="2"/>
  <c r="AS395" i="2"/>
  <c r="AQ399" i="2"/>
  <c r="BB399" i="2"/>
  <c r="AU399" i="2"/>
  <c r="BJ399" i="2"/>
  <c r="AT399" i="2"/>
  <c r="AR399" i="2"/>
  <c r="AS399" i="2"/>
  <c r="AV399" i="2"/>
  <c r="AQ403" i="2"/>
  <c r="BJ403" i="2"/>
  <c r="BB403" i="2"/>
  <c r="AU403" i="2"/>
  <c r="AV403" i="2"/>
  <c r="AT403" i="2"/>
  <c r="AR403" i="2"/>
  <c r="AS403" i="2"/>
  <c r="AQ407" i="2"/>
  <c r="BB407" i="2"/>
  <c r="AU407" i="2"/>
  <c r="AT407" i="2"/>
  <c r="AR407" i="2"/>
  <c r="AS407" i="2"/>
  <c r="AV407" i="2"/>
  <c r="BJ407" i="2"/>
  <c r="AQ411" i="2"/>
  <c r="BJ411" i="2"/>
  <c r="BB411" i="2"/>
  <c r="AU411" i="2"/>
  <c r="AV411" i="2"/>
  <c r="AT411" i="2"/>
  <c r="AR411" i="2"/>
  <c r="AS411" i="2"/>
  <c r="AQ415" i="2"/>
  <c r="BB415" i="2"/>
  <c r="AU415" i="2"/>
  <c r="BJ415" i="2"/>
  <c r="AT415" i="2"/>
  <c r="AR415" i="2"/>
  <c r="AS415" i="2"/>
  <c r="AV415" i="2"/>
  <c r="AQ419" i="2"/>
  <c r="BJ419" i="2"/>
  <c r="BB419" i="2"/>
  <c r="AU419" i="2"/>
  <c r="AV419" i="2"/>
  <c r="AT419" i="2"/>
  <c r="AR419" i="2"/>
  <c r="AS419" i="2"/>
  <c r="AQ423" i="2"/>
  <c r="BB423" i="2"/>
  <c r="BJ423" i="2"/>
  <c r="AU423" i="2"/>
  <c r="AT423" i="2"/>
  <c r="AR423" i="2"/>
  <c r="AS423" i="2"/>
  <c r="AV423" i="2"/>
  <c r="AQ427" i="2"/>
  <c r="BJ427" i="2"/>
  <c r="BB427" i="2"/>
  <c r="AU427" i="2"/>
  <c r="AV427" i="2"/>
  <c r="AT427" i="2"/>
  <c r="AR427" i="2"/>
  <c r="AS427" i="2"/>
  <c r="AQ431" i="2"/>
  <c r="BB431" i="2"/>
  <c r="AU431" i="2"/>
  <c r="AT431" i="2"/>
  <c r="AR431" i="2"/>
  <c r="BJ431" i="2"/>
  <c r="AS431" i="2"/>
  <c r="AV431" i="2"/>
  <c r="AQ435" i="2"/>
  <c r="BJ435" i="2"/>
  <c r="BB435" i="2"/>
  <c r="AU435" i="2"/>
  <c r="AV435" i="2"/>
  <c r="AT435" i="2"/>
  <c r="AR435" i="2"/>
  <c r="AS435" i="2"/>
  <c r="AQ439" i="2"/>
  <c r="BB439" i="2"/>
  <c r="AU439" i="2"/>
  <c r="AT439" i="2"/>
  <c r="AR439" i="2"/>
  <c r="BJ439" i="2"/>
  <c r="AS439" i="2"/>
  <c r="AV439" i="2"/>
  <c r="AQ443" i="2"/>
  <c r="BJ443" i="2"/>
  <c r="BB443" i="2"/>
  <c r="AU443" i="2"/>
  <c r="AV443" i="2"/>
  <c r="AT443" i="2"/>
  <c r="AR443" i="2"/>
  <c r="AS443" i="2"/>
  <c r="AQ447" i="2"/>
  <c r="BB447" i="2"/>
  <c r="AU447" i="2"/>
  <c r="BJ447" i="2"/>
  <c r="AT447" i="2"/>
  <c r="AR447" i="2"/>
  <c r="AS447" i="2"/>
  <c r="AV447" i="2"/>
  <c r="AQ451" i="2"/>
  <c r="BJ451" i="2"/>
  <c r="BB451" i="2"/>
  <c r="AU451" i="2"/>
  <c r="AV451" i="2"/>
  <c r="AT451" i="2"/>
  <c r="AR451" i="2"/>
  <c r="AS451" i="2"/>
  <c r="AQ455" i="2"/>
  <c r="BB455" i="2"/>
  <c r="BJ455" i="2"/>
  <c r="AU455" i="2"/>
  <c r="AT455" i="2"/>
  <c r="AR455" i="2"/>
  <c r="AS455" i="2"/>
  <c r="AV455" i="2"/>
  <c r="AQ459" i="2"/>
  <c r="BJ459" i="2"/>
  <c r="BB459" i="2"/>
  <c r="AU459" i="2"/>
  <c r="AV459" i="2"/>
  <c r="AT459" i="2"/>
  <c r="AR459" i="2"/>
  <c r="AS459" i="2"/>
  <c r="AQ463" i="2"/>
  <c r="BB463" i="2"/>
  <c r="AU463" i="2"/>
  <c r="BJ463" i="2"/>
  <c r="AT463" i="2"/>
  <c r="AR463" i="2"/>
  <c r="AS463" i="2"/>
  <c r="AV463" i="2"/>
  <c r="AQ467" i="2"/>
  <c r="BJ467" i="2"/>
  <c r="BB467" i="2"/>
  <c r="AU467" i="2"/>
  <c r="AV467" i="2"/>
  <c r="AT467" i="2"/>
  <c r="AR467" i="2"/>
  <c r="AS467" i="2"/>
  <c r="AQ471" i="2"/>
  <c r="BB471" i="2"/>
  <c r="AU471" i="2"/>
  <c r="AT471" i="2"/>
  <c r="AR471" i="2"/>
  <c r="AS471" i="2"/>
  <c r="BJ471" i="2"/>
  <c r="AV471" i="2"/>
  <c r="AQ475" i="2"/>
  <c r="BJ475" i="2"/>
  <c r="BB475" i="2"/>
  <c r="AU475" i="2"/>
  <c r="AV475" i="2"/>
  <c r="AT475" i="2"/>
  <c r="AR475" i="2"/>
  <c r="AS475" i="2"/>
  <c r="AQ479" i="2"/>
  <c r="BB479" i="2"/>
  <c r="AU479" i="2"/>
  <c r="BJ479" i="2"/>
  <c r="AT479" i="2"/>
  <c r="AR479" i="2"/>
  <c r="AS479" i="2"/>
  <c r="AV479" i="2"/>
  <c r="AQ483" i="2"/>
  <c r="BJ483" i="2"/>
  <c r="BB483" i="2"/>
  <c r="AU483" i="2"/>
  <c r="AV483" i="2"/>
  <c r="AT483" i="2"/>
  <c r="AR483" i="2"/>
  <c r="AS483" i="2"/>
  <c r="AQ487" i="2"/>
  <c r="BB487" i="2"/>
  <c r="BJ487" i="2"/>
  <c r="AU487" i="2"/>
  <c r="AT487" i="2"/>
  <c r="AR487" i="2"/>
  <c r="AS487" i="2"/>
  <c r="AV487" i="2"/>
  <c r="AQ491" i="2"/>
  <c r="BJ491" i="2"/>
  <c r="BB491" i="2"/>
  <c r="AU491" i="2"/>
  <c r="AV491" i="2"/>
  <c r="AT491" i="2"/>
  <c r="AR491" i="2"/>
  <c r="AS491" i="2"/>
  <c r="AQ495" i="2"/>
  <c r="BB495" i="2"/>
  <c r="AV495" i="2"/>
  <c r="AU495" i="2"/>
  <c r="AT495" i="2"/>
  <c r="AR495" i="2"/>
  <c r="AS495" i="2"/>
  <c r="BJ495" i="2"/>
  <c r="AQ499" i="2"/>
  <c r="BJ499" i="2"/>
  <c r="BB499" i="2"/>
  <c r="AV499" i="2"/>
  <c r="AT499" i="2"/>
  <c r="AR499" i="2"/>
  <c r="AS499" i="2"/>
  <c r="AU499" i="2"/>
  <c r="AQ503" i="2"/>
  <c r="BB503" i="2"/>
  <c r="AV503" i="2"/>
  <c r="AU503" i="2"/>
  <c r="AT503" i="2"/>
  <c r="AR503" i="2"/>
  <c r="BJ503" i="2"/>
  <c r="AS503" i="2"/>
  <c r="AQ507" i="2"/>
  <c r="BJ507" i="2"/>
  <c r="BB507" i="2"/>
  <c r="AV507" i="2"/>
  <c r="AT507" i="2"/>
  <c r="AR507" i="2"/>
  <c r="AU507" i="2"/>
  <c r="AS507" i="2"/>
  <c r="AQ511" i="2"/>
  <c r="BB511" i="2"/>
  <c r="AV511" i="2"/>
  <c r="AU511" i="2"/>
  <c r="BJ511" i="2"/>
  <c r="AT511" i="2"/>
  <c r="AR511" i="2"/>
  <c r="AS511" i="2"/>
  <c r="AQ34" i="2"/>
  <c r="BJ34" i="2"/>
  <c r="BB34" i="2"/>
  <c r="AR34" i="2"/>
  <c r="AV34" i="2"/>
  <c r="AT34" i="2"/>
  <c r="AU34" i="2"/>
  <c r="AS34" i="2"/>
  <c r="AQ46" i="2"/>
  <c r="BJ46" i="2"/>
  <c r="BB46" i="2"/>
  <c r="AR46" i="2"/>
  <c r="AV46" i="2"/>
  <c r="AT46" i="2"/>
  <c r="AU46" i="2"/>
  <c r="AS46" i="2"/>
  <c r="AQ58" i="2"/>
  <c r="BJ58" i="2"/>
  <c r="BB58" i="2"/>
  <c r="AR58" i="2"/>
  <c r="AV58" i="2"/>
  <c r="AT58" i="2"/>
  <c r="AU58" i="2"/>
  <c r="AS58" i="2"/>
  <c r="AQ78" i="2"/>
  <c r="BJ78" i="2"/>
  <c r="BB78" i="2"/>
  <c r="AR78" i="2"/>
  <c r="AV78" i="2"/>
  <c r="AT78" i="2"/>
  <c r="AU78" i="2"/>
  <c r="AS78" i="2"/>
  <c r="AQ90" i="2"/>
  <c r="BJ90" i="2"/>
  <c r="BB90" i="2"/>
  <c r="AV90" i="2"/>
  <c r="AR90" i="2"/>
  <c r="AT90" i="2"/>
  <c r="AS90" i="2"/>
  <c r="AU90" i="2"/>
  <c r="AQ102" i="2"/>
  <c r="BJ102" i="2"/>
  <c r="AU102" i="2"/>
  <c r="AR102" i="2"/>
  <c r="AT102" i="2"/>
  <c r="BB102" i="2"/>
  <c r="AV102" i="2"/>
  <c r="AS102" i="2"/>
  <c r="AQ114" i="2"/>
  <c r="BJ114" i="2"/>
  <c r="BB114" i="2"/>
  <c r="AV114" i="2"/>
  <c r="AR114" i="2"/>
  <c r="AU114" i="2"/>
  <c r="AT114" i="2"/>
  <c r="AS114" i="2"/>
  <c r="AQ126" i="2"/>
  <c r="BJ126" i="2"/>
  <c r="BB126" i="2"/>
  <c r="AU126" i="2"/>
  <c r="AR126" i="2"/>
  <c r="AT126" i="2"/>
  <c r="AS126" i="2"/>
  <c r="AV126" i="2"/>
  <c r="AQ146" i="2"/>
  <c r="BJ146" i="2"/>
  <c r="BB146" i="2"/>
  <c r="AV146" i="2"/>
  <c r="AR146" i="2"/>
  <c r="AU146" i="2"/>
  <c r="AT146" i="2"/>
  <c r="AS146" i="2"/>
  <c r="AQ158" i="2"/>
  <c r="BJ158" i="2"/>
  <c r="BB158" i="2"/>
  <c r="AU158" i="2"/>
  <c r="AR158" i="2"/>
  <c r="AT158" i="2"/>
  <c r="AS158" i="2"/>
  <c r="AV158" i="2"/>
  <c r="AQ170" i="2"/>
  <c r="BJ170" i="2"/>
  <c r="AV170" i="2"/>
  <c r="AR170" i="2"/>
  <c r="BB170" i="2"/>
  <c r="AT170" i="2"/>
  <c r="AS170" i="2"/>
  <c r="AU170" i="2"/>
  <c r="AQ186" i="2"/>
  <c r="BJ186" i="2"/>
  <c r="BB186" i="2"/>
  <c r="AV186" i="2"/>
  <c r="AR186" i="2"/>
  <c r="AT186" i="2"/>
  <c r="AS186" i="2"/>
  <c r="AU186" i="2"/>
  <c r="AQ202" i="2"/>
  <c r="BJ202" i="2"/>
  <c r="BB202" i="2"/>
  <c r="AV202" i="2"/>
  <c r="AR202" i="2"/>
  <c r="AT202" i="2"/>
  <c r="AS202" i="2"/>
  <c r="AU202" i="2"/>
  <c r="AQ214" i="2"/>
  <c r="BJ214" i="2"/>
  <c r="AU214" i="2"/>
  <c r="BB214" i="2"/>
  <c r="AR214" i="2"/>
  <c r="AT214" i="2"/>
  <c r="AV214" i="2"/>
  <c r="AS214" i="2"/>
  <c r="AQ226" i="2"/>
  <c r="BJ226" i="2"/>
  <c r="BB226" i="2"/>
  <c r="AV226" i="2"/>
  <c r="AR226" i="2"/>
  <c r="AU226" i="2"/>
  <c r="AT226" i="2"/>
  <c r="AS226" i="2"/>
  <c r="AQ238" i="2"/>
  <c r="BJ238" i="2"/>
  <c r="BB238" i="2"/>
  <c r="AU238" i="2"/>
  <c r="AR238" i="2"/>
  <c r="AT238" i="2"/>
  <c r="AS238" i="2"/>
  <c r="AV238" i="2"/>
  <c r="AQ250" i="2"/>
  <c r="BJ250" i="2"/>
  <c r="BB250" i="2"/>
  <c r="AV250" i="2"/>
  <c r="AR250" i="2"/>
  <c r="AT250" i="2"/>
  <c r="AS250" i="2"/>
  <c r="AU250" i="2"/>
  <c r="AQ266" i="2"/>
  <c r="BJ266" i="2"/>
  <c r="AV266" i="2"/>
  <c r="AR266" i="2"/>
  <c r="BB266" i="2"/>
  <c r="AT266" i="2"/>
  <c r="AS266" i="2"/>
  <c r="AU266" i="2"/>
  <c r="AQ282" i="2"/>
  <c r="BJ282" i="2"/>
  <c r="BB282" i="2"/>
  <c r="AV282" i="2"/>
  <c r="AR282" i="2"/>
  <c r="AT282" i="2"/>
  <c r="AS282" i="2"/>
  <c r="AU282" i="2"/>
  <c r="AQ294" i="2"/>
  <c r="AU294" i="2"/>
  <c r="AR294" i="2"/>
  <c r="AT294" i="2"/>
  <c r="AV294" i="2"/>
  <c r="AS294" i="2"/>
  <c r="BB294" i="2"/>
  <c r="BJ294" i="2"/>
  <c r="AQ306" i="2"/>
  <c r="BJ306" i="2"/>
  <c r="BB306" i="2"/>
  <c r="AV306" i="2"/>
  <c r="AR306" i="2"/>
  <c r="AU306" i="2"/>
  <c r="AT306" i="2"/>
  <c r="AS306" i="2"/>
  <c r="AQ318" i="2"/>
  <c r="BJ318" i="2"/>
  <c r="BB318" i="2"/>
  <c r="AU318" i="2"/>
  <c r="AR318" i="2"/>
  <c r="AT318" i="2"/>
  <c r="AS318" i="2"/>
  <c r="AV318" i="2"/>
  <c r="AQ330" i="2"/>
  <c r="BJ330" i="2"/>
  <c r="BB330" i="2"/>
  <c r="AV330" i="2"/>
  <c r="AR330" i="2"/>
  <c r="AT330" i="2"/>
  <c r="AS330" i="2"/>
  <c r="AU330" i="2"/>
  <c r="AQ342" i="2"/>
  <c r="BJ342" i="2"/>
  <c r="AU342" i="2"/>
  <c r="AR342" i="2"/>
  <c r="BB342" i="2"/>
  <c r="AT342" i="2"/>
  <c r="AV342" i="2"/>
  <c r="AS342" i="2"/>
  <c r="AQ354" i="2"/>
  <c r="BJ354" i="2"/>
  <c r="BB354" i="2"/>
  <c r="AV354" i="2"/>
  <c r="AR354" i="2"/>
  <c r="AU354" i="2"/>
  <c r="AT354" i="2"/>
  <c r="AS354" i="2"/>
  <c r="AQ366" i="2"/>
  <c r="BJ366" i="2"/>
  <c r="BB366" i="2"/>
  <c r="AU366" i="2"/>
  <c r="AR366" i="2"/>
  <c r="AT366" i="2"/>
  <c r="AS366" i="2"/>
  <c r="AV366" i="2"/>
  <c r="AQ378" i="2"/>
  <c r="BJ378" i="2"/>
  <c r="BB378" i="2"/>
  <c r="AV378" i="2"/>
  <c r="AR378" i="2"/>
  <c r="AT378" i="2"/>
  <c r="AS378" i="2"/>
  <c r="AU378" i="2"/>
  <c r="AQ390" i="2"/>
  <c r="BJ390" i="2"/>
  <c r="AU390" i="2"/>
  <c r="AR390" i="2"/>
  <c r="AT390" i="2"/>
  <c r="AV390" i="2"/>
  <c r="AS390" i="2"/>
  <c r="BB390" i="2"/>
  <c r="AQ402" i="2"/>
  <c r="BJ402" i="2"/>
  <c r="BB402" i="2"/>
  <c r="AV402" i="2"/>
  <c r="AR402" i="2"/>
  <c r="AU402" i="2"/>
  <c r="AT402" i="2"/>
  <c r="AS402" i="2"/>
  <c r="AQ414" i="2"/>
  <c r="BJ414" i="2"/>
  <c r="BB414" i="2"/>
  <c r="AU414" i="2"/>
  <c r="AR414" i="2"/>
  <c r="AT414" i="2"/>
  <c r="AS414" i="2"/>
  <c r="AV414" i="2"/>
  <c r="AQ426" i="2"/>
  <c r="BJ426" i="2"/>
  <c r="AV426" i="2"/>
  <c r="AR426" i="2"/>
  <c r="BB426" i="2"/>
  <c r="AT426" i="2"/>
  <c r="AS426" i="2"/>
  <c r="AU426" i="2"/>
  <c r="AQ438" i="2"/>
  <c r="BJ438" i="2"/>
  <c r="AU438" i="2"/>
  <c r="BB438" i="2"/>
  <c r="AR438" i="2"/>
  <c r="AT438" i="2"/>
  <c r="AV438" i="2"/>
  <c r="AS438" i="2"/>
  <c r="AQ458" i="2"/>
  <c r="BJ458" i="2"/>
  <c r="AV458" i="2"/>
  <c r="AR458" i="2"/>
  <c r="BB458" i="2"/>
  <c r="AT458" i="2"/>
  <c r="AS458" i="2"/>
  <c r="AU458" i="2"/>
  <c r="AQ470" i="2"/>
  <c r="BJ470" i="2"/>
  <c r="AU470" i="2"/>
  <c r="BB470" i="2"/>
  <c r="AR470" i="2"/>
  <c r="AT470" i="2"/>
  <c r="AV470" i="2"/>
  <c r="AS470" i="2"/>
  <c r="AQ490" i="2"/>
  <c r="BJ490" i="2"/>
  <c r="AV490" i="2"/>
  <c r="AR490" i="2"/>
  <c r="BB490" i="2"/>
  <c r="AU490" i="2"/>
  <c r="AT490" i="2"/>
  <c r="AS490" i="2"/>
  <c r="AQ502" i="2"/>
  <c r="BJ502" i="2"/>
  <c r="AV502" i="2"/>
  <c r="BB502" i="2"/>
  <c r="AR502" i="2"/>
  <c r="AT502" i="2"/>
  <c r="AU502" i="2"/>
  <c r="AS502" i="2"/>
  <c r="AB12" i="2"/>
  <c r="AQ28" i="2"/>
  <c r="AR28" i="2"/>
  <c r="AS28" i="2"/>
  <c r="AT28" i="2"/>
  <c r="AU28" i="2"/>
  <c r="AQ32" i="2"/>
  <c r="BJ32" i="2"/>
  <c r="BB32" i="2"/>
  <c r="AU32" i="2"/>
  <c r="AR32" i="2"/>
  <c r="AT32" i="2"/>
  <c r="AS32" i="2"/>
  <c r="AV32" i="2"/>
  <c r="AQ36" i="2"/>
  <c r="BJ36" i="2"/>
  <c r="BB36" i="2"/>
  <c r="AR36" i="2"/>
  <c r="AV36" i="2"/>
  <c r="AS36" i="2"/>
  <c r="AU36" i="2"/>
  <c r="AT36" i="2"/>
  <c r="AQ40" i="2"/>
  <c r="BJ40" i="2"/>
  <c r="BB40" i="2"/>
  <c r="AV40" i="2"/>
  <c r="AU40" i="2"/>
  <c r="AT40" i="2"/>
  <c r="AR40" i="2"/>
  <c r="AS40" i="2"/>
  <c r="AQ44" i="2"/>
  <c r="BJ44" i="2"/>
  <c r="BB44" i="2"/>
  <c r="AR44" i="2"/>
  <c r="AV44" i="2"/>
  <c r="AU44" i="2"/>
  <c r="AS44" i="2"/>
  <c r="AT44" i="2"/>
  <c r="AQ48" i="2"/>
  <c r="BJ48" i="2"/>
  <c r="BB48" i="2"/>
  <c r="AV48" i="2"/>
  <c r="AR48" i="2"/>
  <c r="AS48" i="2"/>
  <c r="AU48" i="2"/>
  <c r="AT48" i="2"/>
  <c r="AQ52" i="2"/>
  <c r="BJ52" i="2"/>
  <c r="BB52" i="2"/>
  <c r="AR52" i="2"/>
  <c r="AV52" i="2"/>
  <c r="AS52" i="2"/>
  <c r="AT52" i="2"/>
  <c r="AU52" i="2"/>
  <c r="AQ56" i="2"/>
  <c r="BJ56" i="2"/>
  <c r="BB56" i="2"/>
  <c r="AV56" i="2"/>
  <c r="AT56" i="2"/>
  <c r="AU56" i="2"/>
  <c r="AS56" i="2"/>
  <c r="AR56" i="2"/>
  <c r="AQ60" i="2"/>
  <c r="BJ60" i="2"/>
  <c r="BB60" i="2"/>
  <c r="AR60" i="2"/>
  <c r="AV60" i="2"/>
  <c r="AU60" i="2"/>
  <c r="AS60" i="2"/>
  <c r="AT60" i="2"/>
  <c r="AQ64" i="2"/>
  <c r="BJ64" i="2"/>
  <c r="BB64" i="2"/>
  <c r="AV64" i="2"/>
  <c r="AR64" i="2"/>
  <c r="AS64" i="2"/>
  <c r="AU64" i="2"/>
  <c r="AT64" i="2"/>
  <c r="AQ68" i="2"/>
  <c r="BJ68" i="2"/>
  <c r="BB68" i="2"/>
  <c r="AR68" i="2"/>
  <c r="AV68" i="2"/>
  <c r="AS68" i="2"/>
  <c r="AU68" i="2"/>
  <c r="AT68" i="2"/>
  <c r="AQ72" i="2"/>
  <c r="BJ72" i="2"/>
  <c r="BB72" i="2"/>
  <c r="AV72" i="2"/>
  <c r="AU72" i="2"/>
  <c r="AT72" i="2"/>
  <c r="AR72" i="2"/>
  <c r="AS72" i="2"/>
  <c r="AQ76" i="2"/>
  <c r="BJ76" i="2"/>
  <c r="BB76" i="2"/>
  <c r="AR76" i="2"/>
  <c r="AV76" i="2"/>
  <c r="AU76" i="2"/>
  <c r="AS76" i="2"/>
  <c r="AT76" i="2"/>
  <c r="AQ80" i="2"/>
  <c r="BJ80" i="2"/>
  <c r="BB80" i="2"/>
  <c r="AV80" i="2"/>
  <c r="AR80" i="2"/>
  <c r="AS80" i="2"/>
  <c r="AU80" i="2"/>
  <c r="AT80" i="2"/>
  <c r="AQ84" i="2"/>
  <c r="BJ84" i="2"/>
  <c r="BB84" i="2"/>
  <c r="AR84" i="2"/>
  <c r="AV84" i="2"/>
  <c r="AS84" i="2"/>
  <c r="AT84" i="2"/>
  <c r="AU84" i="2"/>
  <c r="AQ88" i="2"/>
  <c r="BJ88" i="2"/>
  <c r="BB88" i="2"/>
  <c r="AV88" i="2"/>
  <c r="AU88" i="2"/>
  <c r="AT88" i="2"/>
  <c r="AS88" i="2"/>
  <c r="AR88" i="2"/>
  <c r="AQ92" i="2"/>
  <c r="BJ92" i="2"/>
  <c r="AV92" i="2"/>
  <c r="AU92" i="2"/>
  <c r="AR92" i="2"/>
  <c r="BB92" i="2"/>
  <c r="AS92" i="2"/>
  <c r="AT92" i="2"/>
  <c r="AQ96" i="2"/>
  <c r="BJ96" i="2"/>
  <c r="AV96" i="2"/>
  <c r="BB96" i="2"/>
  <c r="AU96" i="2"/>
  <c r="AR96" i="2"/>
  <c r="AT96" i="2"/>
  <c r="AS96" i="2"/>
  <c r="AQ100" i="2"/>
  <c r="BJ100" i="2"/>
  <c r="BB100" i="2"/>
  <c r="AR100" i="2"/>
  <c r="AV100" i="2"/>
  <c r="AS100" i="2"/>
  <c r="AU100" i="2"/>
  <c r="AT100" i="2"/>
  <c r="AQ104" i="2"/>
  <c r="BJ104" i="2"/>
  <c r="BB104" i="2"/>
  <c r="AV104" i="2"/>
  <c r="AU104" i="2"/>
  <c r="AS104" i="2"/>
  <c r="AR104" i="2"/>
  <c r="AT104" i="2"/>
  <c r="AQ108" i="2"/>
  <c r="BJ108" i="2"/>
  <c r="BB108" i="2"/>
  <c r="AV108" i="2"/>
  <c r="AU108" i="2"/>
  <c r="AR108" i="2"/>
  <c r="AS108" i="2"/>
  <c r="AT108" i="2"/>
  <c r="AQ112" i="2"/>
  <c r="BJ112" i="2"/>
  <c r="BB112" i="2"/>
  <c r="AV112" i="2"/>
  <c r="AU112" i="2"/>
  <c r="AR112" i="2"/>
  <c r="AT112" i="2"/>
  <c r="AS112" i="2"/>
  <c r="AQ116" i="2"/>
  <c r="BJ116" i="2"/>
  <c r="BB116" i="2"/>
  <c r="AR116" i="2"/>
  <c r="AV116" i="2"/>
  <c r="AU116" i="2"/>
  <c r="AS116" i="2"/>
  <c r="AT116" i="2"/>
  <c r="AQ120" i="2"/>
  <c r="BJ120" i="2"/>
  <c r="BB120" i="2"/>
  <c r="AV120" i="2"/>
  <c r="AU120" i="2"/>
  <c r="AS120" i="2"/>
  <c r="AT120" i="2"/>
  <c r="AR120" i="2"/>
  <c r="AQ124" i="2"/>
  <c r="BJ124" i="2"/>
  <c r="AV124" i="2"/>
  <c r="AU124" i="2"/>
  <c r="AR124" i="2"/>
  <c r="AS124" i="2"/>
  <c r="AT124" i="2"/>
  <c r="BB124" i="2"/>
  <c r="AQ128" i="2"/>
  <c r="BJ128" i="2"/>
  <c r="AV128" i="2"/>
  <c r="AU128" i="2"/>
  <c r="BB128" i="2"/>
  <c r="AR128" i="2"/>
  <c r="AS128" i="2"/>
  <c r="AT128" i="2"/>
  <c r="AQ132" i="2"/>
  <c r="BJ132" i="2"/>
  <c r="BB132" i="2"/>
  <c r="AR132" i="2"/>
  <c r="AV132" i="2"/>
  <c r="AS132" i="2"/>
  <c r="AU132" i="2"/>
  <c r="AT132" i="2"/>
  <c r="AQ136" i="2"/>
  <c r="BJ136" i="2"/>
  <c r="BB136" i="2"/>
  <c r="AV136" i="2"/>
  <c r="AU136" i="2"/>
  <c r="AT136" i="2"/>
  <c r="AR136" i="2"/>
  <c r="AS136" i="2"/>
  <c r="AQ140" i="2"/>
  <c r="BJ140" i="2"/>
  <c r="BB140" i="2"/>
  <c r="AV140" i="2"/>
  <c r="AU140" i="2"/>
  <c r="AR140" i="2"/>
  <c r="AS140" i="2"/>
  <c r="AT140" i="2"/>
  <c r="AQ144" i="2"/>
  <c r="BJ144" i="2"/>
  <c r="BB144" i="2"/>
  <c r="AV144" i="2"/>
  <c r="AU144" i="2"/>
  <c r="AR144" i="2"/>
  <c r="AT144" i="2"/>
  <c r="AS144" i="2"/>
  <c r="AQ148" i="2"/>
  <c r="BJ148" i="2"/>
  <c r="BB148" i="2"/>
  <c r="AR148" i="2"/>
  <c r="AV148" i="2"/>
  <c r="AS148" i="2"/>
  <c r="AU148" i="2"/>
  <c r="AT148" i="2"/>
  <c r="AQ152" i="2"/>
  <c r="BJ152" i="2"/>
  <c r="BB152" i="2"/>
  <c r="AV152" i="2"/>
  <c r="AU152" i="2"/>
  <c r="AT152" i="2"/>
  <c r="AS152" i="2"/>
  <c r="AR152" i="2"/>
  <c r="AQ156" i="2"/>
  <c r="BJ156" i="2"/>
  <c r="BB156" i="2"/>
  <c r="AV156" i="2"/>
  <c r="AU156" i="2"/>
  <c r="AR156" i="2"/>
  <c r="AS156" i="2"/>
  <c r="AT156" i="2"/>
  <c r="AQ160" i="2"/>
  <c r="BJ160" i="2"/>
  <c r="AV160" i="2"/>
  <c r="AU160" i="2"/>
  <c r="BB160" i="2"/>
  <c r="AR160" i="2"/>
  <c r="AT160" i="2"/>
  <c r="AS160" i="2"/>
  <c r="AQ164" i="2"/>
  <c r="BJ164" i="2"/>
  <c r="BB164" i="2"/>
  <c r="AR164" i="2"/>
  <c r="AV164" i="2"/>
  <c r="AS164" i="2"/>
  <c r="AU164" i="2"/>
  <c r="AT164" i="2"/>
  <c r="AQ168" i="2"/>
  <c r="BJ168" i="2"/>
  <c r="BB168" i="2"/>
  <c r="AV168" i="2"/>
  <c r="AU168" i="2"/>
  <c r="AR168" i="2"/>
  <c r="AT168" i="2"/>
  <c r="AS168" i="2"/>
  <c r="AQ172" i="2"/>
  <c r="BJ172" i="2"/>
  <c r="BB172" i="2"/>
  <c r="AV172" i="2"/>
  <c r="AU172" i="2"/>
  <c r="AR172" i="2"/>
  <c r="AS172" i="2"/>
  <c r="AT172" i="2"/>
  <c r="AQ176" i="2"/>
  <c r="BJ176" i="2"/>
  <c r="BB176" i="2"/>
  <c r="AV176" i="2"/>
  <c r="AU176" i="2"/>
  <c r="AR176" i="2"/>
  <c r="AS176" i="2"/>
  <c r="AT176" i="2"/>
  <c r="AQ180" i="2"/>
  <c r="BJ180" i="2"/>
  <c r="BB180" i="2"/>
  <c r="AR180" i="2"/>
  <c r="AV180" i="2"/>
  <c r="AU180" i="2"/>
  <c r="AS180" i="2"/>
  <c r="AT180" i="2"/>
  <c r="AQ184" i="2"/>
  <c r="BJ184" i="2"/>
  <c r="BB184" i="2"/>
  <c r="AV184" i="2"/>
  <c r="AU184" i="2"/>
  <c r="AT184" i="2"/>
  <c r="AS184" i="2"/>
  <c r="AR184" i="2"/>
  <c r="AQ188" i="2"/>
  <c r="BJ188" i="2"/>
  <c r="AV188" i="2"/>
  <c r="BB188" i="2"/>
  <c r="AU188" i="2"/>
  <c r="AR188" i="2"/>
  <c r="AS188" i="2"/>
  <c r="AT188" i="2"/>
  <c r="AQ192" i="2"/>
  <c r="BJ192" i="2"/>
  <c r="AV192" i="2"/>
  <c r="AU192" i="2"/>
  <c r="BB192" i="2"/>
  <c r="AR192" i="2"/>
  <c r="AS192" i="2"/>
  <c r="AT192" i="2"/>
  <c r="AQ196" i="2"/>
  <c r="BJ196" i="2"/>
  <c r="BB196" i="2"/>
  <c r="AR196" i="2"/>
  <c r="AV196" i="2"/>
  <c r="AS196" i="2"/>
  <c r="AT196" i="2"/>
  <c r="AU196" i="2"/>
  <c r="AQ200" i="2"/>
  <c r="BJ200" i="2"/>
  <c r="BB200" i="2"/>
  <c r="AV200" i="2"/>
  <c r="AU200" i="2"/>
  <c r="AT200" i="2"/>
  <c r="AR200" i="2"/>
  <c r="AS200" i="2"/>
  <c r="AQ204" i="2"/>
  <c r="BJ204" i="2"/>
  <c r="BB204" i="2"/>
  <c r="AV204" i="2"/>
  <c r="AU204" i="2"/>
  <c r="AR204" i="2"/>
  <c r="AS204" i="2"/>
  <c r="AT204" i="2"/>
  <c r="AQ208" i="2"/>
  <c r="BJ208" i="2"/>
  <c r="BB208" i="2"/>
  <c r="AV208" i="2"/>
  <c r="AU208" i="2"/>
  <c r="AR208" i="2"/>
  <c r="AS208" i="2"/>
  <c r="AT208" i="2"/>
  <c r="AQ212" i="2"/>
  <c r="BJ212" i="2"/>
  <c r="BB212" i="2"/>
  <c r="AR212" i="2"/>
  <c r="AV212" i="2"/>
  <c r="AS212" i="2"/>
  <c r="AT212" i="2"/>
  <c r="AU212" i="2"/>
  <c r="AQ216" i="2"/>
  <c r="BJ216" i="2"/>
  <c r="BB216" i="2"/>
  <c r="AV216" i="2"/>
  <c r="AU216" i="2"/>
  <c r="AT216" i="2"/>
  <c r="AS216" i="2"/>
  <c r="AR216" i="2"/>
  <c r="AQ220" i="2"/>
  <c r="BJ220" i="2"/>
  <c r="AV220" i="2"/>
  <c r="AU220" i="2"/>
  <c r="AR220" i="2"/>
  <c r="BB220" i="2"/>
  <c r="AS220" i="2"/>
  <c r="AT220" i="2"/>
  <c r="AQ224" i="2"/>
  <c r="BJ224" i="2"/>
  <c r="AV224" i="2"/>
  <c r="AU224" i="2"/>
  <c r="BB224" i="2"/>
  <c r="AR224" i="2"/>
  <c r="AT224" i="2"/>
  <c r="AS224" i="2"/>
  <c r="AQ228" i="2"/>
  <c r="BJ228" i="2"/>
  <c r="BB228" i="2"/>
  <c r="AR228" i="2"/>
  <c r="AV228" i="2"/>
  <c r="AS228" i="2"/>
  <c r="AU228" i="2"/>
  <c r="AT228" i="2"/>
  <c r="AQ232" i="2"/>
  <c r="BJ232" i="2"/>
  <c r="BB232" i="2"/>
  <c r="AV232" i="2"/>
  <c r="AU232" i="2"/>
  <c r="AR232" i="2"/>
  <c r="AT232" i="2"/>
  <c r="AS232" i="2"/>
  <c r="AQ236" i="2"/>
  <c r="BJ236" i="2"/>
  <c r="BB236" i="2"/>
  <c r="AV236" i="2"/>
  <c r="AU236" i="2"/>
  <c r="AR236" i="2"/>
  <c r="AS236" i="2"/>
  <c r="AT236" i="2"/>
  <c r="AQ240" i="2"/>
  <c r="BJ240" i="2"/>
  <c r="BB240" i="2"/>
  <c r="AV240" i="2"/>
  <c r="AU240" i="2"/>
  <c r="AR240" i="2"/>
  <c r="AT240" i="2"/>
  <c r="AS240" i="2"/>
  <c r="AQ244" i="2"/>
  <c r="BJ244" i="2"/>
  <c r="BB244" i="2"/>
  <c r="AR244" i="2"/>
  <c r="AV244" i="2"/>
  <c r="AU244" i="2"/>
  <c r="AS244" i="2"/>
  <c r="AT244" i="2"/>
  <c r="AQ248" i="2"/>
  <c r="BJ248" i="2"/>
  <c r="BB248" i="2"/>
  <c r="AV248" i="2"/>
  <c r="AU248" i="2"/>
  <c r="AT248" i="2"/>
  <c r="AS248" i="2"/>
  <c r="AR248" i="2"/>
  <c r="AQ252" i="2"/>
  <c r="BJ252" i="2"/>
  <c r="AV252" i="2"/>
  <c r="AU252" i="2"/>
  <c r="AR252" i="2"/>
  <c r="AS252" i="2"/>
  <c r="BB252" i="2"/>
  <c r="AT252" i="2"/>
  <c r="AQ256" i="2"/>
  <c r="BJ256" i="2"/>
  <c r="AV256" i="2"/>
  <c r="BB256" i="2"/>
  <c r="AU256" i="2"/>
  <c r="AR256" i="2"/>
  <c r="AT256" i="2"/>
  <c r="AS256" i="2"/>
  <c r="AQ260" i="2"/>
  <c r="BJ260" i="2"/>
  <c r="BB260" i="2"/>
  <c r="AR260" i="2"/>
  <c r="AV260" i="2"/>
  <c r="AS260" i="2"/>
  <c r="AU260" i="2"/>
  <c r="AT260" i="2"/>
  <c r="AQ264" i="2"/>
  <c r="BJ264" i="2"/>
  <c r="BB264" i="2"/>
  <c r="AV264" i="2"/>
  <c r="AU264" i="2"/>
  <c r="AR264" i="2"/>
  <c r="AT264" i="2"/>
  <c r="AS264" i="2"/>
  <c r="AQ268" i="2"/>
  <c r="BJ268" i="2"/>
  <c r="BB268" i="2"/>
  <c r="AV268" i="2"/>
  <c r="AU268" i="2"/>
  <c r="AR268" i="2"/>
  <c r="AS268" i="2"/>
  <c r="AT268" i="2"/>
  <c r="AQ272" i="2"/>
  <c r="BJ272" i="2"/>
  <c r="BB272" i="2"/>
  <c r="AV272" i="2"/>
  <c r="AU272" i="2"/>
  <c r="AR272" i="2"/>
  <c r="AT272" i="2"/>
  <c r="AS272" i="2"/>
  <c r="AQ276" i="2"/>
  <c r="BJ276" i="2"/>
  <c r="BB276" i="2"/>
  <c r="AR276" i="2"/>
  <c r="AV276" i="2"/>
  <c r="AS276" i="2"/>
  <c r="AU276" i="2"/>
  <c r="AT276" i="2"/>
  <c r="AQ280" i="2"/>
  <c r="BJ280" i="2"/>
  <c r="BB280" i="2"/>
  <c r="AV280" i="2"/>
  <c r="AU280" i="2"/>
  <c r="AT280" i="2"/>
  <c r="AS280" i="2"/>
  <c r="AR280" i="2"/>
  <c r="AQ284" i="2"/>
  <c r="BJ284" i="2"/>
  <c r="BB284" i="2"/>
  <c r="AV284" i="2"/>
  <c r="AU284" i="2"/>
  <c r="AR284" i="2"/>
  <c r="AS284" i="2"/>
  <c r="AT284" i="2"/>
  <c r="AQ288" i="2"/>
  <c r="BJ288" i="2"/>
  <c r="AV288" i="2"/>
  <c r="AU288" i="2"/>
  <c r="BB288" i="2"/>
  <c r="AR288" i="2"/>
  <c r="AT288" i="2"/>
  <c r="AS288" i="2"/>
  <c r="AQ292" i="2"/>
  <c r="BJ292" i="2"/>
  <c r="BB292" i="2"/>
  <c r="AR292" i="2"/>
  <c r="AV292" i="2"/>
  <c r="AS292" i="2"/>
  <c r="AU292" i="2"/>
  <c r="AT292" i="2"/>
  <c r="AQ296" i="2"/>
  <c r="BJ296" i="2"/>
  <c r="BB296" i="2"/>
  <c r="AV296" i="2"/>
  <c r="AU296" i="2"/>
  <c r="AR296" i="2"/>
  <c r="AT296" i="2"/>
  <c r="AS296" i="2"/>
  <c r="AQ300" i="2"/>
  <c r="BJ300" i="2"/>
  <c r="BB300" i="2"/>
  <c r="AV300" i="2"/>
  <c r="AU300" i="2"/>
  <c r="AR300" i="2"/>
  <c r="AS300" i="2"/>
  <c r="AT300" i="2"/>
  <c r="AQ304" i="2"/>
  <c r="BJ304" i="2"/>
  <c r="BB304" i="2"/>
  <c r="AV304" i="2"/>
  <c r="AU304" i="2"/>
  <c r="AR304" i="2"/>
  <c r="AT304" i="2"/>
  <c r="AS304" i="2"/>
  <c r="AQ308" i="2"/>
  <c r="BJ308" i="2"/>
  <c r="BB308" i="2"/>
  <c r="AR308" i="2"/>
  <c r="AV308" i="2"/>
  <c r="AU308" i="2"/>
  <c r="AS308" i="2"/>
  <c r="AT308" i="2"/>
  <c r="AQ312" i="2"/>
  <c r="BJ312" i="2"/>
  <c r="BB312" i="2"/>
  <c r="AV312" i="2"/>
  <c r="AU312" i="2"/>
  <c r="AT312" i="2"/>
  <c r="AS312" i="2"/>
  <c r="AR312" i="2"/>
  <c r="AQ316" i="2"/>
  <c r="BJ316" i="2"/>
  <c r="AV316" i="2"/>
  <c r="BB316" i="2"/>
  <c r="AU316" i="2"/>
  <c r="AR316" i="2"/>
  <c r="AS316" i="2"/>
  <c r="AT316" i="2"/>
  <c r="AQ320" i="2"/>
  <c r="BJ320" i="2"/>
  <c r="AV320" i="2"/>
  <c r="AU320" i="2"/>
  <c r="BB320" i="2"/>
  <c r="AR320" i="2"/>
  <c r="AS320" i="2"/>
  <c r="AT320" i="2"/>
  <c r="AQ324" i="2"/>
  <c r="BJ324" i="2"/>
  <c r="BB324" i="2"/>
  <c r="AR324" i="2"/>
  <c r="AV324" i="2"/>
  <c r="AS324" i="2"/>
  <c r="AT324" i="2"/>
  <c r="AU324" i="2"/>
  <c r="AQ328" i="2"/>
  <c r="BJ328" i="2"/>
  <c r="BB328" i="2"/>
  <c r="AV328" i="2"/>
  <c r="AU328" i="2"/>
  <c r="AT328" i="2"/>
  <c r="AR328" i="2"/>
  <c r="AS328" i="2"/>
  <c r="AQ332" i="2"/>
  <c r="BJ332" i="2"/>
  <c r="BB332" i="2"/>
  <c r="AV332" i="2"/>
  <c r="AU332" i="2"/>
  <c r="AR332" i="2"/>
  <c r="AS332" i="2"/>
  <c r="AT332" i="2"/>
  <c r="AQ336" i="2"/>
  <c r="BJ336" i="2"/>
  <c r="BB336" i="2"/>
  <c r="AV336" i="2"/>
  <c r="AU336" i="2"/>
  <c r="AR336" i="2"/>
  <c r="AS336" i="2"/>
  <c r="AT336" i="2"/>
  <c r="AQ340" i="2"/>
  <c r="BJ340" i="2"/>
  <c r="BB340" i="2"/>
  <c r="AR340" i="2"/>
  <c r="AV340" i="2"/>
  <c r="AS340" i="2"/>
  <c r="AT340" i="2"/>
  <c r="AU340" i="2"/>
  <c r="AQ344" i="2"/>
  <c r="BJ344" i="2"/>
  <c r="BB344" i="2"/>
  <c r="AV344" i="2"/>
  <c r="AU344" i="2"/>
  <c r="AT344" i="2"/>
  <c r="AS344" i="2"/>
  <c r="AR344" i="2"/>
  <c r="AQ348" i="2"/>
  <c r="BJ348" i="2"/>
  <c r="AV348" i="2"/>
  <c r="AU348" i="2"/>
  <c r="AR348" i="2"/>
  <c r="BB348" i="2"/>
  <c r="AS348" i="2"/>
  <c r="AT348" i="2"/>
  <c r="AQ352" i="2"/>
  <c r="BJ352" i="2"/>
  <c r="AV352" i="2"/>
  <c r="AU352" i="2"/>
  <c r="BB352" i="2"/>
  <c r="AR352" i="2"/>
  <c r="AT352" i="2"/>
  <c r="AS352" i="2"/>
  <c r="AQ356" i="2"/>
  <c r="BJ356" i="2"/>
  <c r="BB356" i="2"/>
  <c r="AR356" i="2"/>
  <c r="AV356" i="2"/>
  <c r="AS356" i="2"/>
  <c r="AU356" i="2"/>
  <c r="AT356" i="2"/>
  <c r="AQ360" i="2"/>
  <c r="BJ360" i="2"/>
  <c r="BB360" i="2"/>
  <c r="AV360" i="2"/>
  <c r="AU360" i="2"/>
  <c r="AR360" i="2"/>
  <c r="AT360" i="2"/>
  <c r="AS360" i="2"/>
  <c r="AQ364" i="2"/>
  <c r="BJ364" i="2"/>
  <c r="BB364" i="2"/>
  <c r="AV364" i="2"/>
  <c r="AU364" i="2"/>
  <c r="AR364" i="2"/>
  <c r="AS364" i="2"/>
  <c r="AT364" i="2"/>
  <c r="AQ368" i="2"/>
  <c r="BJ368" i="2"/>
  <c r="BB368" i="2"/>
  <c r="AV368" i="2"/>
  <c r="AU368" i="2"/>
  <c r="AR368" i="2"/>
  <c r="AS368" i="2"/>
  <c r="AT368" i="2"/>
  <c r="AQ372" i="2"/>
  <c r="BJ372" i="2"/>
  <c r="BB372" i="2"/>
  <c r="AR372" i="2"/>
  <c r="AV372" i="2"/>
  <c r="AU372" i="2"/>
  <c r="AS372" i="2"/>
  <c r="AT372" i="2"/>
  <c r="AQ376" i="2"/>
  <c r="BJ376" i="2"/>
  <c r="BB376" i="2"/>
  <c r="AV376" i="2"/>
  <c r="AU376" i="2"/>
  <c r="AT376" i="2"/>
  <c r="AS376" i="2"/>
  <c r="AR376" i="2"/>
  <c r="AQ380" i="2"/>
  <c r="BJ380" i="2"/>
  <c r="AV380" i="2"/>
  <c r="AU380" i="2"/>
  <c r="AR380" i="2"/>
  <c r="BB380" i="2"/>
  <c r="AS380" i="2"/>
  <c r="AT380" i="2"/>
  <c r="AQ384" i="2"/>
  <c r="BJ384" i="2"/>
  <c r="AV384" i="2"/>
  <c r="AU384" i="2"/>
  <c r="BB384" i="2"/>
  <c r="AR384" i="2"/>
  <c r="AS384" i="2"/>
  <c r="AT384" i="2"/>
  <c r="AQ388" i="2"/>
  <c r="BJ388" i="2"/>
  <c r="BB388" i="2"/>
  <c r="AR388" i="2"/>
  <c r="AV388" i="2"/>
  <c r="AU388" i="2"/>
  <c r="AS388" i="2"/>
  <c r="AT388" i="2"/>
  <c r="AQ392" i="2"/>
  <c r="BJ392" i="2"/>
  <c r="BB392" i="2"/>
  <c r="AV392" i="2"/>
  <c r="AU392" i="2"/>
  <c r="AT392" i="2"/>
  <c r="AR392" i="2"/>
  <c r="AS392" i="2"/>
  <c r="AQ396" i="2"/>
  <c r="BJ396" i="2"/>
  <c r="BB396" i="2"/>
  <c r="AV396" i="2"/>
  <c r="AU396" i="2"/>
  <c r="AR396" i="2"/>
  <c r="AS396" i="2"/>
  <c r="AT396" i="2"/>
  <c r="AQ400" i="2"/>
  <c r="BJ400" i="2"/>
  <c r="BB400" i="2"/>
  <c r="AV400" i="2"/>
  <c r="AU400" i="2"/>
  <c r="AR400" i="2"/>
  <c r="AS400" i="2"/>
  <c r="AT400" i="2"/>
  <c r="AQ404" i="2"/>
  <c r="BJ404" i="2"/>
  <c r="BB404" i="2"/>
  <c r="AR404" i="2"/>
  <c r="AV404" i="2"/>
  <c r="AS404" i="2"/>
  <c r="AT404" i="2"/>
  <c r="AU404" i="2"/>
  <c r="AQ408" i="2"/>
  <c r="BJ408" i="2"/>
  <c r="BB408" i="2"/>
  <c r="AV408" i="2"/>
  <c r="AU408" i="2"/>
  <c r="AT408" i="2"/>
  <c r="AS408" i="2"/>
  <c r="AR408" i="2"/>
  <c r="AQ412" i="2"/>
  <c r="BJ412" i="2"/>
  <c r="BB412" i="2"/>
  <c r="AV412" i="2"/>
  <c r="AU412" i="2"/>
  <c r="AR412" i="2"/>
  <c r="AS412" i="2"/>
  <c r="AT412" i="2"/>
  <c r="AQ416" i="2"/>
  <c r="BJ416" i="2"/>
  <c r="AV416" i="2"/>
  <c r="AU416" i="2"/>
  <c r="BB416" i="2"/>
  <c r="AR416" i="2"/>
  <c r="AS416" i="2"/>
  <c r="AT416" i="2"/>
  <c r="AQ420" i="2"/>
  <c r="BJ420" i="2"/>
  <c r="BB420" i="2"/>
  <c r="AR420" i="2"/>
  <c r="AV420" i="2"/>
  <c r="AS420" i="2"/>
  <c r="AT420" i="2"/>
  <c r="AU420" i="2"/>
  <c r="AQ424" i="2"/>
  <c r="BJ424" i="2"/>
  <c r="BB424" i="2"/>
  <c r="AV424" i="2"/>
  <c r="AU424" i="2"/>
  <c r="AT424" i="2"/>
  <c r="AR424" i="2"/>
  <c r="AS424" i="2"/>
  <c r="AQ428" i="2"/>
  <c r="BJ428" i="2"/>
  <c r="BB428" i="2"/>
  <c r="AV428" i="2"/>
  <c r="AU428" i="2"/>
  <c r="AR428" i="2"/>
  <c r="AS428" i="2"/>
  <c r="AT428" i="2"/>
  <c r="AQ432" i="2"/>
  <c r="BJ432" i="2"/>
  <c r="BB432" i="2"/>
  <c r="AV432" i="2"/>
  <c r="AU432" i="2"/>
  <c r="AR432" i="2"/>
  <c r="AS432" i="2"/>
  <c r="AT432" i="2"/>
  <c r="AQ436" i="2"/>
  <c r="BJ436" i="2"/>
  <c r="BB436" i="2"/>
  <c r="AR436" i="2"/>
  <c r="AV436" i="2"/>
  <c r="AS436" i="2"/>
  <c r="AU436" i="2"/>
  <c r="AT436" i="2"/>
  <c r="AQ440" i="2"/>
  <c r="BJ440" i="2"/>
  <c r="BB440" i="2"/>
  <c r="AV440" i="2"/>
  <c r="AU440" i="2"/>
  <c r="AT440" i="2"/>
  <c r="AS440" i="2"/>
  <c r="AR440" i="2"/>
  <c r="AQ444" i="2"/>
  <c r="BJ444" i="2"/>
  <c r="AV444" i="2"/>
  <c r="BB444" i="2"/>
  <c r="AU444" i="2"/>
  <c r="AR444" i="2"/>
  <c r="AS444" i="2"/>
  <c r="AT444" i="2"/>
  <c r="AQ448" i="2"/>
  <c r="BJ448" i="2"/>
  <c r="AV448" i="2"/>
  <c r="AU448" i="2"/>
  <c r="BB448" i="2"/>
  <c r="AR448" i="2"/>
  <c r="AS448" i="2"/>
  <c r="AT448" i="2"/>
  <c r="AQ452" i="2"/>
  <c r="BJ452" i="2"/>
  <c r="BB452" i="2"/>
  <c r="AR452" i="2"/>
  <c r="AV452" i="2"/>
  <c r="AU452" i="2"/>
  <c r="AS452" i="2"/>
  <c r="AT452" i="2"/>
  <c r="AQ456" i="2"/>
  <c r="BJ456" i="2"/>
  <c r="BB456" i="2"/>
  <c r="AV456" i="2"/>
  <c r="AU456" i="2"/>
  <c r="AT456" i="2"/>
  <c r="AR456" i="2"/>
  <c r="AS456" i="2"/>
  <c r="AQ460" i="2"/>
  <c r="BJ460" i="2"/>
  <c r="BB460" i="2"/>
  <c r="AV460" i="2"/>
  <c r="AU460" i="2"/>
  <c r="AR460" i="2"/>
  <c r="AS460" i="2"/>
  <c r="AT460" i="2"/>
  <c r="AQ464" i="2"/>
  <c r="BJ464" i="2"/>
  <c r="BB464" i="2"/>
  <c r="AV464" i="2"/>
  <c r="AU464" i="2"/>
  <c r="AR464" i="2"/>
  <c r="AS464" i="2"/>
  <c r="AT464" i="2"/>
  <c r="AQ468" i="2"/>
  <c r="BJ468" i="2"/>
  <c r="BB468" i="2"/>
  <c r="AR468" i="2"/>
  <c r="AV468" i="2"/>
  <c r="AS468" i="2"/>
  <c r="AT468" i="2"/>
  <c r="AU468" i="2"/>
  <c r="AQ472" i="2"/>
  <c r="BJ472" i="2"/>
  <c r="BB472" i="2"/>
  <c r="AV472" i="2"/>
  <c r="AU472" i="2"/>
  <c r="AT472" i="2"/>
  <c r="AS472" i="2"/>
  <c r="AR472" i="2"/>
  <c r="AQ476" i="2"/>
  <c r="BJ476" i="2"/>
  <c r="AV476" i="2"/>
  <c r="AR476" i="2"/>
  <c r="BB476" i="2"/>
  <c r="AU476" i="2"/>
  <c r="AS476" i="2"/>
  <c r="AT476" i="2"/>
  <c r="AQ480" i="2"/>
  <c r="BJ480" i="2"/>
  <c r="AV480" i="2"/>
  <c r="AU480" i="2"/>
  <c r="BB480" i="2"/>
  <c r="AR480" i="2"/>
  <c r="AT480" i="2"/>
  <c r="AS480" i="2"/>
  <c r="AQ484" i="2"/>
  <c r="BJ484" i="2"/>
  <c r="BB484" i="2"/>
  <c r="AV484" i="2"/>
  <c r="AR484" i="2"/>
  <c r="AS484" i="2"/>
  <c r="AU484" i="2"/>
  <c r="AT484" i="2"/>
  <c r="AQ488" i="2"/>
  <c r="BJ488" i="2"/>
  <c r="BB488" i="2"/>
  <c r="AV488" i="2"/>
  <c r="AU488" i="2"/>
  <c r="AS488" i="2"/>
  <c r="AR488" i="2"/>
  <c r="AT488" i="2"/>
  <c r="AQ492" i="2"/>
  <c r="BJ492" i="2"/>
  <c r="AV492" i="2"/>
  <c r="BB492" i="2"/>
  <c r="AU492" i="2"/>
  <c r="AR492" i="2"/>
  <c r="AS492" i="2"/>
  <c r="AT492" i="2"/>
  <c r="AQ496" i="2"/>
  <c r="BJ496" i="2"/>
  <c r="BB496" i="2"/>
  <c r="AV496" i="2"/>
  <c r="AU496" i="2"/>
  <c r="AR496" i="2"/>
  <c r="AT496" i="2"/>
  <c r="AS496" i="2"/>
  <c r="AQ500" i="2"/>
  <c r="BJ500" i="2"/>
  <c r="BB500" i="2"/>
  <c r="AV500" i="2"/>
  <c r="AU500" i="2"/>
  <c r="AR500" i="2"/>
  <c r="AS500" i="2"/>
  <c r="AT500" i="2"/>
  <c r="AQ504" i="2"/>
  <c r="BJ504" i="2"/>
  <c r="BB504" i="2"/>
  <c r="AV504" i="2"/>
  <c r="AU504" i="2"/>
  <c r="AT504" i="2"/>
  <c r="AS504" i="2"/>
  <c r="AR504" i="2"/>
  <c r="AQ508" i="2"/>
  <c r="BJ508" i="2"/>
  <c r="AV508" i="2"/>
  <c r="AU508" i="2"/>
  <c r="AR508" i="2"/>
  <c r="AS508" i="2"/>
  <c r="AT508" i="2"/>
  <c r="BB508" i="2"/>
  <c r="AQ30" i="2"/>
  <c r="BJ30" i="2"/>
  <c r="AR30" i="2"/>
  <c r="AV30" i="2"/>
  <c r="AT30" i="2"/>
  <c r="AU30" i="2"/>
  <c r="AS30" i="2"/>
  <c r="AQ42" i="2"/>
  <c r="BJ42" i="2"/>
  <c r="BB42" i="2"/>
  <c r="AR42" i="2"/>
  <c r="AV42" i="2"/>
  <c r="AT42" i="2"/>
  <c r="AU42" i="2"/>
  <c r="AS42" i="2"/>
  <c r="AQ54" i="2"/>
  <c r="BJ54" i="2"/>
  <c r="BB54" i="2"/>
  <c r="AR54" i="2"/>
  <c r="AV54" i="2"/>
  <c r="AT54" i="2"/>
  <c r="AU54" i="2"/>
  <c r="AS54" i="2"/>
  <c r="AQ66" i="2"/>
  <c r="BJ66" i="2"/>
  <c r="BB66" i="2"/>
  <c r="AR66" i="2"/>
  <c r="AV66" i="2"/>
  <c r="AT66" i="2"/>
  <c r="AU66" i="2"/>
  <c r="AS66" i="2"/>
  <c r="AQ74" i="2"/>
  <c r="BJ74" i="2"/>
  <c r="AR74" i="2"/>
  <c r="BB74" i="2"/>
  <c r="AV74" i="2"/>
  <c r="AT74" i="2"/>
  <c r="AU74" i="2"/>
  <c r="AS74" i="2"/>
  <c r="AQ82" i="2"/>
  <c r="BJ82" i="2"/>
  <c r="BB82" i="2"/>
  <c r="AR82" i="2"/>
  <c r="AV82" i="2"/>
  <c r="AT82" i="2"/>
  <c r="AU82" i="2"/>
  <c r="AS82" i="2"/>
  <c r="AQ94" i="2"/>
  <c r="BJ94" i="2"/>
  <c r="BB94" i="2"/>
  <c r="AU94" i="2"/>
  <c r="AR94" i="2"/>
  <c r="AT94" i="2"/>
  <c r="AS94" i="2"/>
  <c r="AV94" i="2"/>
  <c r="AQ106" i="2"/>
  <c r="BJ106" i="2"/>
  <c r="AV106" i="2"/>
  <c r="AR106" i="2"/>
  <c r="BB106" i="2"/>
  <c r="AT106" i="2"/>
  <c r="AS106" i="2"/>
  <c r="AU106" i="2"/>
  <c r="AQ118" i="2"/>
  <c r="BJ118" i="2"/>
  <c r="AU118" i="2"/>
  <c r="BB118" i="2"/>
  <c r="AR118" i="2"/>
  <c r="AT118" i="2"/>
  <c r="AV118" i="2"/>
  <c r="AS118" i="2"/>
  <c r="AQ134" i="2"/>
  <c r="BJ134" i="2"/>
  <c r="AU134" i="2"/>
  <c r="AR134" i="2"/>
  <c r="AT134" i="2"/>
  <c r="AV134" i="2"/>
  <c r="AS134" i="2"/>
  <c r="BB134" i="2"/>
  <c r="AQ142" i="2"/>
  <c r="BJ142" i="2"/>
  <c r="BB142" i="2"/>
  <c r="AU142" i="2"/>
  <c r="AR142" i="2"/>
  <c r="AT142" i="2"/>
  <c r="AS142" i="2"/>
  <c r="AV142" i="2"/>
  <c r="AQ150" i="2"/>
  <c r="BJ150" i="2"/>
  <c r="AU150" i="2"/>
  <c r="BB150" i="2"/>
  <c r="AR150" i="2"/>
  <c r="AT150" i="2"/>
  <c r="AV150" i="2"/>
  <c r="AS150" i="2"/>
  <c r="AQ162" i="2"/>
  <c r="BJ162" i="2"/>
  <c r="BB162" i="2"/>
  <c r="AV162" i="2"/>
  <c r="AR162" i="2"/>
  <c r="AU162" i="2"/>
  <c r="AT162" i="2"/>
  <c r="AS162" i="2"/>
  <c r="AQ174" i="2"/>
  <c r="BJ174" i="2"/>
  <c r="BB174" i="2"/>
  <c r="AU174" i="2"/>
  <c r="AR174" i="2"/>
  <c r="AT174" i="2"/>
  <c r="AS174" i="2"/>
  <c r="AV174" i="2"/>
  <c r="AQ182" i="2"/>
  <c r="AU182" i="2"/>
  <c r="BB182" i="2"/>
  <c r="AR182" i="2"/>
  <c r="BJ182" i="2"/>
  <c r="AT182" i="2"/>
  <c r="AV182" i="2"/>
  <c r="AS182" i="2"/>
  <c r="AQ194" i="2"/>
  <c r="BJ194" i="2"/>
  <c r="BB194" i="2"/>
  <c r="AV194" i="2"/>
  <c r="AR194" i="2"/>
  <c r="AU194" i="2"/>
  <c r="AT194" i="2"/>
  <c r="AS194" i="2"/>
  <c r="AQ206" i="2"/>
  <c r="BJ206" i="2"/>
  <c r="BB206" i="2"/>
  <c r="AU206" i="2"/>
  <c r="AR206" i="2"/>
  <c r="AT206" i="2"/>
  <c r="AS206" i="2"/>
  <c r="AV206" i="2"/>
  <c r="AQ218" i="2"/>
  <c r="BJ218" i="2"/>
  <c r="BB218" i="2"/>
  <c r="AV218" i="2"/>
  <c r="AR218" i="2"/>
  <c r="AT218" i="2"/>
  <c r="AS218" i="2"/>
  <c r="AU218" i="2"/>
  <c r="AQ230" i="2"/>
  <c r="AU230" i="2"/>
  <c r="BJ230" i="2"/>
  <c r="AR230" i="2"/>
  <c r="AT230" i="2"/>
  <c r="BB230" i="2"/>
  <c r="AV230" i="2"/>
  <c r="AS230" i="2"/>
  <c r="AQ242" i="2"/>
  <c r="BJ242" i="2"/>
  <c r="BB242" i="2"/>
  <c r="AV242" i="2"/>
  <c r="AR242" i="2"/>
  <c r="AU242" i="2"/>
  <c r="AT242" i="2"/>
  <c r="AS242" i="2"/>
  <c r="AQ254" i="2"/>
  <c r="BJ254" i="2"/>
  <c r="BB254" i="2"/>
  <c r="AU254" i="2"/>
  <c r="AR254" i="2"/>
  <c r="AT254" i="2"/>
  <c r="AS254" i="2"/>
  <c r="AV254" i="2"/>
  <c r="AQ262" i="2"/>
  <c r="BJ262" i="2"/>
  <c r="AU262" i="2"/>
  <c r="AR262" i="2"/>
  <c r="AT262" i="2"/>
  <c r="AV262" i="2"/>
  <c r="AS262" i="2"/>
  <c r="BB262" i="2"/>
  <c r="AQ274" i="2"/>
  <c r="BJ274" i="2"/>
  <c r="BB274" i="2"/>
  <c r="AV274" i="2"/>
  <c r="AR274" i="2"/>
  <c r="AU274" i="2"/>
  <c r="AT274" i="2"/>
  <c r="AS274" i="2"/>
  <c r="AQ290" i="2"/>
  <c r="BJ290" i="2"/>
  <c r="BB290" i="2"/>
  <c r="AV290" i="2"/>
  <c r="AR290" i="2"/>
  <c r="AU290" i="2"/>
  <c r="AT290" i="2"/>
  <c r="AS290" i="2"/>
  <c r="AQ302" i="2"/>
  <c r="BJ302" i="2"/>
  <c r="BB302" i="2"/>
  <c r="AU302" i="2"/>
  <c r="AR302" i="2"/>
  <c r="AT302" i="2"/>
  <c r="AS302" i="2"/>
  <c r="AV302" i="2"/>
  <c r="AQ314" i="2"/>
  <c r="BJ314" i="2"/>
  <c r="BB314" i="2"/>
  <c r="AV314" i="2"/>
  <c r="AR314" i="2"/>
  <c r="AT314" i="2"/>
  <c r="AS314" i="2"/>
  <c r="AU314" i="2"/>
  <c r="AQ322" i="2"/>
  <c r="BJ322" i="2"/>
  <c r="BB322" i="2"/>
  <c r="AV322" i="2"/>
  <c r="AR322" i="2"/>
  <c r="AU322" i="2"/>
  <c r="AT322" i="2"/>
  <c r="AS322" i="2"/>
  <c r="AQ334" i="2"/>
  <c r="BJ334" i="2"/>
  <c r="BB334" i="2"/>
  <c r="AU334" i="2"/>
  <c r="AR334" i="2"/>
  <c r="AT334" i="2"/>
  <c r="AS334" i="2"/>
  <c r="AV334" i="2"/>
  <c r="AQ346" i="2"/>
  <c r="BJ346" i="2"/>
  <c r="BB346" i="2"/>
  <c r="AV346" i="2"/>
  <c r="AR346" i="2"/>
  <c r="AT346" i="2"/>
  <c r="AS346" i="2"/>
  <c r="AU346" i="2"/>
  <c r="AQ362" i="2"/>
  <c r="BJ362" i="2"/>
  <c r="BB362" i="2"/>
  <c r="AV362" i="2"/>
  <c r="AR362" i="2"/>
  <c r="AT362" i="2"/>
  <c r="AS362" i="2"/>
  <c r="AU362" i="2"/>
  <c r="AQ374" i="2"/>
  <c r="BJ374" i="2"/>
  <c r="AU374" i="2"/>
  <c r="BB374" i="2"/>
  <c r="AR374" i="2"/>
  <c r="AT374" i="2"/>
  <c r="AV374" i="2"/>
  <c r="AS374" i="2"/>
  <c r="AQ382" i="2"/>
  <c r="BJ382" i="2"/>
  <c r="BB382" i="2"/>
  <c r="AU382" i="2"/>
  <c r="AR382" i="2"/>
  <c r="AT382" i="2"/>
  <c r="AS382" i="2"/>
  <c r="AV382" i="2"/>
  <c r="AQ394" i="2"/>
  <c r="BJ394" i="2"/>
  <c r="BB394" i="2"/>
  <c r="AV394" i="2"/>
  <c r="AR394" i="2"/>
  <c r="AT394" i="2"/>
  <c r="AS394" i="2"/>
  <c r="AU394" i="2"/>
  <c r="AQ406" i="2"/>
  <c r="BJ406" i="2"/>
  <c r="AU406" i="2"/>
  <c r="BB406" i="2"/>
  <c r="AR406" i="2"/>
  <c r="AT406" i="2"/>
  <c r="AV406" i="2"/>
  <c r="AS406" i="2"/>
  <c r="AQ418" i="2"/>
  <c r="BJ418" i="2"/>
  <c r="BB418" i="2"/>
  <c r="AV418" i="2"/>
  <c r="AR418" i="2"/>
  <c r="AU418" i="2"/>
  <c r="AT418" i="2"/>
  <c r="AS418" i="2"/>
  <c r="AQ430" i="2"/>
  <c r="BJ430" i="2"/>
  <c r="BB430" i="2"/>
  <c r="AU430" i="2"/>
  <c r="AR430" i="2"/>
  <c r="AT430" i="2"/>
  <c r="AS430" i="2"/>
  <c r="AV430" i="2"/>
  <c r="AQ442" i="2"/>
  <c r="BJ442" i="2"/>
  <c r="BB442" i="2"/>
  <c r="AV442" i="2"/>
  <c r="AR442" i="2"/>
  <c r="AT442" i="2"/>
  <c r="AS442" i="2"/>
  <c r="AU442" i="2"/>
  <c r="AQ450" i="2"/>
  <c r="BJ450" i="2"/>
  <c r="BB450" i="2"/>
  <c r="AV450" i="2"/>
  <c r="AR450" i="2"/>
  <c r="AU450" i="2"/>
  <c r="AT450" i="2"/>
  <c r="AS450" i="2"/>
  <c r="AQ466" i="2"/>
  <c r="BJ466" i="2"/>
  <c r="BB466" i="2"/>
  <c r="AV466" i="2"/>
  <c r="AR466" i="2"/>
  <c r="AU466" i="2"/>
  <c r="AT466" i="2"/>
  <c r="AS466" i="2"/>
  <c r="AQ478" i="2"/>
  <c r="BJ478" i="2"/>
  <c r="BB478" i="2"/>
  <c r="AU478" i="2"/>
  <c r="AR478" i="2"/>
  <c r="AT478" i="2"/>
  <c r="AV478" i="2"/>
  <c r="AS478" i="2"/>
  <c r="AQ486" i="2"/>
  <c r="BJ486" i="2"/>
  <c r="AU486" i="2"/>
  <c r="AR486" i="2"/>
  <c r="AT486" i="2"/>
  <c r="BB486" i="2"/>
  <c r="AS486" i="2"/>
  <c r="AV486" i="2"/>
  <c r="AQ498" i="2"/>
  <c r="BJ498" i="2"/>
  <c r="AU498" i="2"/>
  <c r="BB498" i="2"/>
  <c r="AR498" i="2"/>
  <c r="AT498" i="2"/>
  <c r="AS498" i="2"/>
  <c r="AV498" i="2"/>
  <c r="AQ510" i="2"/>
  <c r="BJ510" i="2"/>
  <c r="BB510" i="2"/>
  <c r="AU510" i="2"/>
  <c r="AV510" i="2"/>
  <c r="AR510" i="2"/>
  <c r="AT510" i="2"/>
  <c r="AS510" i="2"/>
  <c r="AQ33" i="2"/>
  <c r="AV33" i="2"/>
  <c r="AT33" i="2"/>
  <c r="AU33" i="2"/>
  <c r="AS33" i="2"/>
  <c r="BB33" i="2"/>
  <c r="BJ33" i="2"/>
  <c r="AR33" i="2"/>
  <c r="AQ37" i="2"/>
  <c r="BJ37" i="2"/>
  <c r="BB37" i="2"/>
  <c r="AV37" i="2"/>
  <c r="AT37" i="2"/>
  <c r="AU37" i="2"/>
  <c r="AS37" i="2"/>
  <c r="AR37" i="2"/>
  <c r="AQ41" i="2"/>
  <c r="BJ41" i="2"/>
  <c r="BB41" i="2"/>
  <c r="AV41" i="2"/>
  <c r="AT41" i="2"/>
  <c r="AU41" i="2"/>
  <c r="AS41" i="2"/>
  <c r="AR41" i="2"/>
  <c r="AQ45" i="2"/>
  <c r="BB45" i="2"/>
  <c r="AV45" i="2"/>
  <c r="AT45" i="2"/>
  <c r="BJ45" i="2"/>
  <c r="AU45" i="2"/>
  <c r="AS45" i="2"/>
  <c r="AR45" i="2"/>
  <c r="AQ49" i="2"/>
  <c r="AV49" i="2"/>
  <c r="AT49" i="2"/>
  <c r="BJ49" i="2"/>
  <c r="AU49" i="2"/>
  <c r="AS49" i="2"/>
  <c r="BB49" i="2"/>
  <c r="AR49" i="2"/>
  <c r="AQ53" i="2"/>
  <c r="BJ53" i="2"/>
  <c r="AV53" i="2"/>
  <c r="AT53" i="2"/>
  <c r="AU53" i="2"/>
  <c r="AS53" i="2"/>
  <c r="BB53" i="2"/>
  <c r="AR53" i="2"/>
  <c r="AQ57" i="2"/>
  <c r="BJ57" i="2"/>
  <c r="BB57" i="2"/>
  <c r="AV57" i="2"/>
  <c r="AT57" i="2"/>
  <c r="AU57" i="2"/>
  <c r="AS57" i="2"/>
  <c r="AR57" i="2"/>
  <c r="AQ61" i="2"/>
  <c r="BB61" i="2"/>
  <c r="BJ61" i="2"/>
  <c r="AV61" i="2"/>
  <c r="AT61" i="2"/>
  <c r="AU61" i="2"/>
  <c r="AS61" i="2"/>
  <c r="AR61" i="2"/>
  <c r="AQ65" i="2"/>
  <c r="AV65" i="2"/>
  <c r="AT65" i="2"/>
  <c r="BB65" i="2"/>
  <c r="AU65" i="2"/>
  <c r="AS65" i="2"/>
  <c r="BJ65" i="2"/>
  <c r="AR65" i="2"/>
  <c r="AQ69" i="2"/>
  <c r="BJ69" i="2"/>
  <c r="BB69" i="2"/>
  <c r="AV69" i="2"/>
  <c r="AT69" i="2"/>
  <c r="AU69" i="2"/>
  <c r="AS69" i="2"/>
  <c r="AR69" i="2"/>
  <c r="AQ73" i="2"/>
  <c r="BJ73" i="2"/>
  <c r="BB73" i="2"/>
  <c r="AV73" i="2"/>
  <c r="AT73" i="2"/>
  <c r="AU73" i="2"/>
  <c r="AS73" i="2"/>
  <c r="AR73" i="2"/>
  <c r="AQ77" i="2"/>
  <c r="BB77" i="2"/>
  <c r="AV77" i="2"/>
  <c r="AT77" i="2"/>
  <c r="AU77" i="2"/>
  <c r="AS77" i="2"/>
  <c r="BJ77" i="2"/>
  <c r="AR77" i="2"/>
  <c r="AQ81" i="2"/>
  <c r="AV81" i="2"/>
  <c r="AT81" i="2"/>
  <c r="BJ81" i="2"/>
  <c r="AU81" i="2"/>
  <c r="AS81" i="2"/>
  <c r="BB81" i="2"/>
  <c r="AR81" i="2"/>
  <c r="AQ85" i="2"/>
  <c r="AU85" i="2"/>
  <c r="BJ85" i="2"/>
  <c r="AT85" i="2"/>
  <c r="AV85" i="2"/>
  <c r="AS85" i="2"/>
  <c r="BB85" i="2"/>
  <c r="AR85" i="2"/>
  <c r="AQ89" i="2"/>
  <c r="BJ89" i="2"/>
  <c r="BB89" i="2"/>
  <c r="AU89" i="2"/>
  <c r="AT89" i="2"/>
  <c r="AS89" i="2"/>
  <c r="AV89" i="2"/>
  <c r="AR89" i="2"/>
  <c r="AQ93" i="2"/>
  <c r="AU93" i="2"/>
  <c r="BB93" i="2"/>
  <c r="BJ93" i="2"/>
  <c r="AT93" i="2"/>
  <c r="AV93" i="2"/>
  <c r="AS93" i="2"/>
  <c r="AR93" i="2"/>
  <c r="AQ97" i="2"/>
  <c r="AU97" i="2"/>
  <c r="AT97" i="2"/>
  <c r="BB97" i="2"/>
  <c r="AS97" i="2"/>
  <c r="BJ97" i="2"/>
  <c r="AV97" i="2"/>
  <c r="AR97" i="2"/>
  <c r="AQ101" i="2"/>
  <c r="AU101" i="2"/>
  <c r="BJ101" i="2"/>
  <c r="BB101" i="2"/>
  <c r="AT101" i="2"/>
  <c r="AV101" i="2"/>
  <c r="AS101" i="2"/>
  <c r="AR101" i="2"/>
  <c r="AQ105" i="2"/>
  <c r="BJ105" i="2"/>
  <c r="BB105" i="2"/>
  <c r="AU105" i="2"/>
  <c r="AT105" i="2"/>
  <c r="AS105" i="2"/>
  <c r="AR105" i="2"/>
  <c r="AV105" i="2"/>
  <c r="AQ109" i="2"/>
  <c r="AU109" i="2"/>
  <c r="BB109" i="2"/>
  <c r="AT109" i="2"/>
  <c r="AV109" i="2"/>
  <c r="AS109" i="2"/>
  <c r="BJ109" i="2"/>
  <c r="AR109" i="2"/>
  <c r="AQ113" i="2"/>
  <c r="AU113" i="2"/>
  <c r="AT113" i="2"/>
  <c r="BJ113" i="2"/>
  <c r="AS113" i="2"/>
  <c r="BB113" i="2"/>
  <c r="AV113" i="2"/>
  <c r="AR113" i="2"/>
  <c r="AQ117" i="2"/>
  <c r="AU117" i="2"/>
  <c r="BJ117" i="2"/>
  <c r="AT117" i="2"/>
  <c r="BB117" i="2"/>
  <c r="AV117" i="2"/>
  <c r="AS117" i="2"/>
  <c r="AR117" i="2"/>
  <c r="AQ121" i="2"/>
  <c r="BJ121" i="2"/>
  <c r="BB121" i="2"/>
  <c r="AU121" i="2"/>
  <c r="AT121" i="2"/>
  <c r="AS121" i="2"/>
  <c r="AV121" i="2"/>
  <c r="AR121" i="2"/>
  <c r="AQ125" i="2"/>
  <c r="AU125" i="2"/>
  <c r="BB125" i="2"/>
  <c r="BJ125" i="2"/>
  <c r="AT125" i="2"/>
  <c r="AV125" i="2"/>
  <c r="AS125" i="2"/>
  <c r="AR125" i="2"/>
  <c r="AQ129" i="2"/>
  <c r="AU129" i="2"/>
  <c r="AT129" i="2"/>
  <c r="BB129" i="2"/>
  <c r="AS129" i="2"/>
  <c r="AV129" i="2"/>
  <c r="BJ129" i="2"/>
  <c r="AR129" i="2"/>
  <c r="AQ133" i="2"/>
  <c r="AU133" i="2"/>
  <c r="BJ133" i="2"/>
  <c r="BB133" i="2"/>
  <c r="AT133" i="2"/>
  <c r="AV133" i="2"/>
  <c r="AS133" i="2"/>
  <c r="AR133" i="2"/>
  <c r="AQ137" i="2"/>
  <c r="BJ137" i="2"/>
  <c r="BB137" i="2"/>
  <c r="AU137" i="2"/>
  <c r="AT137" i="2"/>
  <c r="AS137" i="2"/>
  <c r="AV137" i="2"/>
  <c r="AR137" i="2"/>
  <c r="AQ141" i="2"/>
  <c r="AU141" i="2"/>
  <c r="BB141" i="2"/>
  <c r="AT141" i="2"/>
  <c r="BJ141" i="2"/>
  <c r="AV141" i="2"/>
  <c r="AS141" i="2"/>
  <c r="AR141" i="2"/>
  <c r="AQ145" i="2"/>
  <c r="AU145" i="2"/>
  <c r="AT145" i="2"/>
  <c r="BJ145" i="2"/>
  <c r="AS145" i="2"/>
  <c r="BB145" i="2"/>
  <c r="AV145" i="2"/>
  <c r="AR145" i="2"/>
  <c r="AQ149" i="2"/>
  <c r="BJ149" i="2"/>
  <c r="AU149" i="2"/>
  <c r="AT149" i="2"/>
  <c r="BB149" i="2"/>
  <c r="AV149" i="2"/>
  <c r="AS149" i="2"/>
  <c r="AR149" i="2"/>
  <c r="AQ153" i="2"/>
  <c r="BJ153" i="2"/>
  <c r="BB153" i="2"/>
  <c r="AU153" i="2"/>
  <c r="AT153" i="2"/>
  <c r="AS153" i="2"/>
  <c r="AV153" i="2"/>
  <c r="AR153" i="2"/>
  <c r="AQ157" i="2"/>
  <c r="BJ157" i="2"/>
  <c r="AU157" i="2"/>
  <c r="BB157" i="2"/>
  <c r="AT157" i="2"/>
  <c r="AV157" i="2"/>
  <c r="AS157" i="2"/>
  <c r="AR157" i="2"/>
  <c r="AQ161" i="2"/>
  <c r="AU161" i="2"/>
  <c r="BJ161" i="2"/>
  <c r="AT161" i="2"/>
  <c r="BB161" i="2"/>
  <c r="AS161" i="2"/>
  <c r="AV161" i="2"/>
  <c r="AR161" i="2"/>
  <c r="AQ165" i="2"/>
  <c r="BJ165" i="2"/>
  <c r="AU165" i="2"/>
  <c r="BB165" i="2"/>
  <c r="AT165" i="2"/>
  <c r="AV165" i="2"/>
  <c r="AS165" i="2"/>
  <c r="AR165" i="2"/>
  <c r="AQ169" i="2"/>
  <c r="BJ169" i="2"/>
  <c r="BB169" i="2"/>
  <c r="AU169" i="2"/>
  <c r="AT169" i="2"/>
  <c r="AS169" i="2"/>
  <c r="AR169" i="2"/>
  <c r="AV169" i="2"/>
  <c r="AQ173" i="2"/>
  <c r="BJ173" i="2"/>
  <c r="AU173" i="2"/>
  <c r="BB173" i="2"/>
  <c r="AT173" i="2"/>
  <c r="AV173" i="2"/>
  <c r="AS173" i="2"/>
  <c r="AR173" i="2"/>
  <c r="AQ177" i="2"/>
  <c r="BJ177" i="2"/>
  <c r="AU177" i="2"/>
  <c r="AT177" i="2"/>
  <c r="AS177" i="2"/>
  <c r="AV177" i="2"/>
  <c r="BB177" i="2"/>
  <c r="AR177" i="2"/>
  <c r="AQ181" i="2"/>
  <c r="BJ181" i="2"/>
  <c r="AU181" i="2"/>
  <c r="AT181" i="2"/>
  <c r="BB181" i="2"/>
  <c r="AV181" i="2"/>
  <c r="AS181" i="2"/>
  <c r="AR181" i="2"/>
  <c r="AQ185" i="2"/>
  <c r="BJ185" i="2"/>
  <c r="BB185" i="2"/>
  <c r="AU185" i="2"/>
  <c r="AT185" i="2"/>
  <c r="AS185" i="2"/>
  <c r="AV185" i="2"/>
  <c r="AR185" i="2"/>
  <c r="AQ189" i="2"/>
  <c r="BJ189" i="2"/>
  <c r="AU189" i="2"/>
  <c r="BB189" i="2"/>
  <c r="AT189" i="2"/>
  <c r="AV189" i="2"/>
  <c r="AS189" i="2"/>
  <c r="AR189" i="2"/>
  <c r="AQ193" i="2"/>
  <c r="AU193" i="2"/>
  <c r="BJ193" i="2"/>
  <c r="AT193" i="2"/>
  <c r="BB193" i="2"/>
  <c r="AS193" i="2"/>
  <c r="AV193" i="2"/>
  <c r="AR193" i="2"/>
  <c r="AQ197" i="2"/>
  <c r="BJ197" i="2"/>
  <c r="AU197" i="2"/>
  <c r="BB197" i="2"/>
  <c r="AT197" i="2"/>
  <c r="AV197" i="2"/>
  <c r="AS197" i="2"/>
  <c r="AR197" i="2"/>
  <c r="AQ201" i="2"/>
  <c r="BJ201" i="2"/>
  <c r="BB201" i="2"/>
  <c r="AU201" i="2"/>
  <c r="AT201" i="2"/>
  <c r="AS201" i="2"/>
  <c r="AV201" i="2"/>
  <c r="AR201" i="2"/>
  <c r="AQ205" i="2"/>
  <c r="BJ205" i="2"/>
  <c r="AU205" i="2"/>
  <c r="BB205" i="2"/>
  <c r="AT205" i="2"/>
  <c r="AV205" i="2"/>
  <c r="AS205" i="2"/>
  <c r="AR205" i="2"/>
  <c r="AQ209" i="2"/>
  <c r="AU209" i="2"/>
  <c r="AT209" i="2"/>
  <c r="AS209" i="2"/>
  <c r="BJ209" i="2"/>
  <c r="AV209" i="2"/>
  <c r="BB209" i="2"/>
  <c r="AR209" i="2"/>
  <c r="AQ213" i="2"/>
  <c r="BJ213" i="2"/>
  <c r="AU213" i="2"/>
  <c r="AT213" i="2"/>
  <c r="AV213" i="2"/>
  <c r="AS213" i="2"/>
  <c r="BB213" i="2"/>
  <c r="AR213" i="2"/>
  <c r="AQ217" i="2"/>
  <c r="BJ217" i="2"/>
  <c r="BB217" i="2"/>
  <c r="AU217" i="2"/>
  <c r="AT217" i="2"/>
  <c r="AS217" i="2"/>
  <c r="AV217" i="2"/>
  <c r="AR217" i="2"/>
  <c r="AQ221" i="2"/>
  <c r="BJ221" i="2"/>
  <c r="AU221" i="2"/>
  <c r="BB221" i="2"/>
  <c r="AT221" i="2"/>
  <c r="AV221" i="2"/>
  <c r="AS221" i="2"/>
  <c r="AR221" i="2"/>
  <c r="AQ225" i="2"/>
  <c r="AU225" i="2"/>
  <c r="AT225" i="2"/>
  <c r="BJ225" i="2"/>
  <c r="BB225" i="2"/>
  <c r="AS225" i="2"/>
  <c r="AV225" i="2"/>
  <c r="AR225" i="2"/>
  <c r="AQ229" i="2"/>
  <c r="BJ229" i="2"/>
  <c r="AU229" i="2"/>
  <c r="BB229" i="2"/>
  <c r="AT229" i="2"/>
  <c r="AV229" i="2"/>
  <c r="AS229" i="2"/>
  <c r="AR229" i="2"/>
  <c r="AQ233" i="2"/>
  <c r="BJ233" i="2"/>
  <c r="BB233" i="2"/>
  <c r="AU233" i="2"/>
  <c r="AT233" i="2"/>
  <c r="AS233" i="2"/>
  <c r="AV233" i="2"/>
  <c r="AR233" i="2"/>
  <c r="AQ237" i="2"/>
  <c r="BJ237" i="2"/>
  <c r="AU237" i="2"/>
  <c r="BB237" i="2"/>
  <c r="AT237" i="2"/>
  <c r="AV237" i="2"/>
  <c r="AS237" i="2"/>
  <c r="AR237" i="2"/>
  <c r="AQ241" i="2"/>
  <c r="BJ241" i="2"/>
  <c r="AU241" i="2"/>
  <c r="AT241" i="2"/>
  <c r="AS241" i="2"/>
  <c r="BB241" i="2"/>
  <c r="AV241" i="2"/>
  <c r="AR241" i="2"/>
  <c r="AQ245" i="2"/>
  <c r="BJ245" i="2"/>
  <c r="AU245" i="2"/>
  <c r="AT245" i="2"/>
  <c r="AV245" i="2"/>
  <c r="AS245" i="2"/>
  <c r="BB245" i="2"/>
  <c r="AR245" i="2"/>
  <c r="AQ249" i="2"/>
  <c r="BJ249" i="2"/>
  <c r="BB249" i="2"/>
  <c r="AU249" i="2"/>
  <c r="AT249" i="2"/>
  <c r="AS249" i="2"/>
  <c r="AV249" i="2"/>
  <c r="AR249" i="2"/>
  <c r="AQ253" i="2"/>
  <c r="BJ253" i="2"/>
  <c r="AU253" i="2"/>
  <c r="BB253" i="2"/>
  <c r="AT253" i="2"/>
  <c r="AV253" i="2"/>
  <c r="AS253" i="2"/>
  <c r="AR253" i="2"/>
  <c r="AQ257" i="2"/>
  <c r="AU257" i="2"/>
  <c r="BJ257" i="2"/>
  <c r="AT257" i="2"/>
  <c r="BB257" i="2"/>
  <c r="AS257" i="2"/>
  <c r="AV257" i="2"/>
  <c r="AR257" i="2"/>
  <c r="AQ261" i="2"/>
  <c r="BJ261" i="2"/>
  <c r="AU261" i="2"/>
  <c r="BB261" i="2"/>
  <c r="AT261" i="2"/>
  <c r="AV261" i="2"/>
  <c r="AS261" i="2"/>
  <c r="AR261" i="2"/>
  <c r="AQ265" i="2"/>
  <c r="BJ265" i="2"/>
  <c r="BB265" i="2"/>
  <c r="AU265" i="2"/>
  <c r="AT265" i="2"/>
  <c r="AS265" i="2"/>
  <c r="AV265" i="2"/>
  <c r="AR265" i="2"/>
  <c r="AQ269" i="2"/>
  <c r="BJ269" i="2"/>
  <c r="AU269" i="2"/>
  <c r="BB269" i="2"/>
  <c r="AT269" i="2"/>
  <c r="AV269" i="2"/>
  <c r="AS269" i="2"/>
  <c r="AR269" i="2"/>
  <c r="AQ273" i="2"/>
  <c r="AU273" i="2"/>
  <c r="AT273" i="2"/>
  <c r="BJ273" i="2"/>
  <c r="AS273" i="2"/>
  <c r="BB273" i="2"/>
  <c r="AV273" i="2"/>
  <c r="AR273" i="2"/>
  <c r="AQ277" i="2"/>
  <c r="BJ277" i="2"/>
  <c r="AU277" i="2"/>
  <c r="AT277" i="2"/>
  <c r="BB277" i="2"/>
  <c r="AV277" i="2"/>
  <c r="AS277" i="2"/>
  <c r="AR277" i="2"/>
  <c r="AQ281" i="2"/>
  <c r="BJ281" i="2"/>
  <c r="BB281" i="2"/>
  <c r="AU281" i="2"/>
  <c r="AT281" i="2"/>
  <c r="AS281" i="2"/>
  <c r="AV281" i="2"/>
  <c r="AR281" i="2"/>
  <c r="AQ285" i="2"/>
  <c r="BJ285" i="2"/>
  <c r="AU285" i="2"/>
  <c r="BB285" i="2"/>
  <c r="AT285" i="2"/>
  <c r="AV285" i="2"/>
  <c r="AS285" i="2"/>
  <c r="AR285" i="2"/>
  <c r="AQ289" i="2"/>
  <c r="AU289" i="2"/>
  <c r="BJ289" i="2"/>
  <c r="AT289" i="2"/>
  <c r="BB289" i="2"/>
  <c r="AS289" i="2"/>
  <c r="AV289" i="2"/>
  <c r="AR289" i="2"/>
  <c r="AQ293" i="2"/>
  <c r="BJ293" i="2"/>
  <c r="AU293" i="2"/>
  <c r="BB293" i="2"/>
  <c r="AT293" i="2"/>
  <c r="AV293" i="2"/>
  <c r="AS293" i="2"/>
  <c r="AR293" i="2"/>
  <c r="AQ297" i="2"/>
  <c r="BJ297" i="2"/>
  <c r="BB297" i="2"/>
  <c r="AU297" i="2"/>
  <c r="AT297" i="2"/>
  <c r="AS297" i="2"/>
  <c r="AR297" i="2"/>
  <c r="AV297" i="2"/>
  <c r="AQ301" i="2"/>
  <c r="BJ301" i="2"/>
  <c r="AU301" i="2"/>
  <c r="BB301" i="2"/>
  <c r="AT301" i="2"/>
  <c r="AV301" i="2"/>
  <c r="AS301" i="2"/>
  <c r="AR301" i="2"/>
  <c r="AQ305" i="2"/>
  <c r="BJ305" i="2"/>
  <c r="AU305" i="2"/>
  <c r="AT305" i="2"/>
  <c r="AS305" i="2"/>
  <c r="AV305" i="2"/>
  <c r="BB305" i="2"/>
  <c r="AR305" i="2"/>
  <c r="AQ309" i="2"/>
  <c r="BJ309" i="2"/>
  <c r="AU309" i="2"/>
  <c r="AT309" i="2"/>
  <c r="AV309" i="2"/>
  <c r="AS309" i="2"/>
  <c r="BB309" i="2"/>
  <c r="AR309" i="2"/>
  <c r="AQ313" i="2"/>
  <c r="BJ313" i="2"/>
  <c r="BB313" i="2"/>
  <c r="AU313" i="2"/>
  <c r="AT313" i="2"/>
  <c r="AS313" i="2"/>
  <c r="AV313" i="2"/>
  <c r="AR313" i="2"/>
  <c r="AQ317" i="2"/>
  <c r="BJ317" i="2"/>
  <c r="AU317" i="2"/>
  <c r="BB317" i="2"/>
  <c r="AT317" i="2"/>
  <c r="AV317" i="2"/>
  <c r="AS317" i="2"/>
  <c r="AR317" i="2"/>
  <c r="AQ321" i="2"/>
  <c r="AU321" i="2"/>
  <c r="BJ321" i="2"/>
  <c r="AT321" i="2"/>
  <c r="BB321" i="2"/>
  <c r="AS321" i="2"/>
  <c r="AV321" i="2"/>
  <c r="AR321" i="2"/>
  <c r="AQ325" i="2"/>
  <c r="BJ325" i="2"/>
  <c r="AU325" i="2"/>
  <c r="BB325" i="2"/>
  <c r="AT325" i="2"/>
  <c r="AV325" i="2"/>
  <c r="AS325" i="2"/>
  <c r="AR325" i="2"/>
  <c r="AQ329" i="2"/>
  <c r="BJ329" i="2"/>
  <c r="BB329" i="2"/>
  <c r="AU329" i="2"/>
  <c r="AT329" i="2"/>
  <c r="AS329" i="2"/>
  <c r="AV329" i="2"/>
  <c r="AR329" i="2"/>
  <c r="AQ333" i="2"/>
  <c r="BJ333" i="2"/>
  <c r="AU333" i="2"/>
  <c r="BB333" i="2"/>
  <c r="AT333" i="2"/>
  <c r="AV333" i="2"/>
  <c r="AS333" i="2"/>
  <c r="AR333" i="2"/>
  <c r="AQ337" i="2"/>
  <c r="BJ337" i="2"/>
  <c r="AU337" i="2"/>
  <c r="AT337" i="2"/>
  <c r="AS337" i="2"/>
  <c r="AV337" i="2"/>
  <c r="BB337" i="2"/>
  <c r="AR337" i="2"/>
  <c r="AQ341" i="2"/>
  <c r="BJ341" i="2"/>
  <c r="AU341" i="2"/>
  <c r="AT341" i="2"/>
  <c r="AV341" i="2"/>
  <c r="AS341" i="2"/>
  <c r="BB341" i="2"/>
  <c r="AR341" i="2"/>
  <c r="AQ345" i="2"/>
  <c r="BJ345" i="2"/>
  <c r="BB345" i="2"/>
  <c r="AU345" i="2"/>
  <c r="AT345" i="2"/>
  <c r="AS345" i="2"/>
  <c r="AV345" i="2"/>
  <c r="AR345" i="2"/>
  <c r="AQ349" i="2"/>
  <c r="BJ349" i="2"/>
  <c r="AU349" i="2"/>
  <c r="BB349" i="2"/>
  <c r="AT349" i="2"/>
  <c r="AV349" i="2"/>
  <c r="AS349" i="2"/>
  <c r="AR349" i="2"/>
  <c r="AQ353" i="2"/>
  <c r="BJ353" i="2"/>
  <c r="AU353" i="2"/>
  <c r="AT353" i="2"/>
  <c r="BB353" i="2"/>
  <c r="AS353" i="2"/>
  <c r="AV353" i="2"/>
  <c r="AR353" i="2"/>
  <c r="AQ357" i="2"/>
  <c r="BJ357" i="2"/>
  <c r="AU357" i="2"/>
  <c r="BB357" i="2"/>
  <c r="AT357" i="2"/>
  <c r="AV357" i="2"/>
  <c r="AS357" i="2"/>
  <c r="AR357" i="2"/>
  <c r="AQ361" i="2"/>
  <c r="BJ361" i="2"/>
  <c r="BB361" i="2"/>
  <c r="AU361" i="2"/>
  <c r="AT361" i="2"/>
  <c r="AS361" i="2"/>
  <c r="AV361" i="2"/>
  <c r="AR361" i="2"/>
  <c r="AQ365" i="2"/>
  <c r="BJ365" i="2"/>
  <c r="AU365" i="2"/>
  <c r="BB365" i="2"/>
  <c r="AT365" i="2"/>
  <c r="AV365" i="2"/>
  <c r="AS365" i="2"/>
  <c r="AR365" i="2"/>
  <c r="AQ369" i="2"/>
  <c r="BJ369" i="2"/>
  <c r="AU369" i="2"/>
  <c r="AT369" i="2"/>
  <c r="AS369" i="2"/>
  <c r="BB369" i="2"/>
  <c r="AV369" i="2"/>
  <c r="AR369" i="2"/>
  <c r="AQ373" i="2"/>
  <c r="BJ373" i="2"/>
  <c r="AU373" i="2"/>
  <c r="AT373" i="2"/>
  <c r="AV373" i="2"/>
  <c r="AS373" i="2"/>
  <c r="BB373" i="2"/>
  <c r="AR373" i="2"/>
  <c r="AQ377" i="2"/>
  <c r="BJ377" i="2"/>
  <c r="BB377" i="2"/>
  <c r="AU377" i="2"/>
  <c r="AT377" i="2"/>
  <c r="AS377" i="2"/>
  <c r="AV377" i="2"/>
  <c r="AR377" i="2"/>
  <c r="AQ381" i="2"/>
  <c r="BJ381" i="2"/>
  <c r="AU381" i="2"/>
  <c r="BB381" i="2"/>
  <c r="AT381" i="2"/>
  <c r="AV381" i="2"/>
  <c r="AS381" i="2"/>
  <c r="AR381" i="2"/>
  <c r="AQ385" i="2"/>
  <c r="BJ385" i="2"/>
  <c r="AU385" i="2"/>
  <c r="AT385" i="2"/>
  <c r="BB385" i="2"/>
  <c r="AS385" i="2"/>
  <c r="AV385" i="2"/>
  <c r="AR385" i="2"/>
  <c r="AQ389" i="2"/>
  <c r="BJ389" i="2"/>
  <c r="AU389" i="2"/>
  <c r="BB389" i="2"/>
  <c r="AT389" i="2"/>
  <c r="AV389" i="2"/>
  <c r="AS389" i="2"/>
  <c r="AR389" i="2"/>
  <c r="AQ393" i="2"/>
  <c r="BJ393" i="2"/>
  <c r="BB393" i="2"/>
  <c r="AU393" i="2"/>
  <c r="AT393" i="2"/>
  <c r="AS393" i="2"/>
  <c r="AR393" i="2"/>
  <c r="AV393" i="2"/>
  <c r="AQ397" i="2"/>
  <c r="BJ397" i="2"/>
  <c r="AU397" i="2"/>
  <c r="BB397" i="2"/>
  <c r="AT397" i="2"/>
  <c r="AV397" i="2"/>
  <c r="AS397" i="2"/>
  <c r="AR397" i="2"/>
  <c r="AQ401" i="2"/>
  <c r="BJ401" i="2"/>
  <c r="AU401" i="2"/>
  <c r="AT401" i="2"/>
  <c r="AS401" i="2"/>
  <c r="BB401" i="2"/>
  <c r="AV401" i="2"/>
  <c r="AR401" i="2"/>
  <c r="AQ405" i="2"/>
  <c r="BJ405" i="2"/>
  <c r="AU405" i="2"/>
  <c r="AT405" i="2"/>
  <c r="AV405" i="2"/>
  <c r="AS405" i="2"/>
  <c r="BB405" i="2"/>
  <c r="AR405" i="2"/>
  <c r="AQ409" i="2"/>
  <c r="BJ409" i="2"/>
  <c r="BB409" i="2"/>
  <c r="AU409" i="2"/>
  <c r="AT409" i="2"/>
  <c r="AS409" i="2"/>
  <c r="AV409" i="2"/>
  <c r="AR409" i="2"/>
  <c r="AQ413" i="2"/>
  <c r="BJ413" i="2"/>
  <c r="AU413" i="2"/>
  <c r="BB413" i="2"/>
  <c r="AT413" i="2"/>
  <c r="AV413" i="2"/>
  <c r="AS413" i="2"/>
  <c r="AR413" i="2"/>
  <c r="AQ417" i="2"/>
  <c r="BJ417" i="2"/>
  <c r="AU417" i="2"/>
  <c r="AT417" i="2"/>
  <c r="BB417" i="2"/>
  <c r="AS417" i="2"/>
  <c r="AV417" i="2"/>
  <c r="AR417" i="2"/>
  <c r="AQ421" i="2"/>
  <c r="BJ421" i="2"/>
  <c r="AU421" i="2"/>
  <c r="BB421" i="2"/>
  <c r="AT421" i="2"/>
  <c r="AV421" i="2"/>
  <c r="AS421" i="2"/>
  <c r="AR421" i="2"/>
  <c r="AQ425" i="2"/>
  <c r="BJ425" i="2"/>
  <c r="BB425" i="2"/>
  <c r="AU425" i="2"/>
  <c r="AT425" i="2"/>
  <c r="AS425" i="2"/>
  <c r="AV425" i="2"/>
  <c r="AR425" i="2"/>
  <c r="AQ429" i="2"/>
  <c r="BJ429" i="2"/>
  <c r="AU429" i="2"/>
  <c r="BB429" i="2"/>
  <c r="AT429" i="2"/>
  <c r="AV429" i="2"/>
  <c r="AS429" i="2"/>
  <c r="AR429" i="2"/>
  <c r="AQ433" i="2"/>
  <c r="BJ433" i="2"/>
  <c r="AU433" i="2"/>
  <c r="AT433" i="2"/>
  <c r="AS433" i="2"/>
  <c r="AV433" i="2"/>
  <c r="BB433" i="2"/>
  <c r="AR433" i="2"/>
  <c r="AQ437" i="2"/>
  <c r="BJ437" i="2"/>
  <c r="AU437" i="2"/>
  <c r="AT437" i="2"/>
  <c r="BB437" i="2"/>
  <c r="AV437" i="2"/>
  <c r="AS437" i="2"/>
  <c r="AR437" i="2"/>
  <c r="AQ441" i="2"/>
  <c r="BJ441" i="2"/>
  <c r="BB441" i="2"/>
  <c r="AU441" i="2"/>
  <c r="AT441" i="2"/>
  <c r="AS441" i="2"/>
  <c r="AR441" i="2"/>
  <c r="AV441" i="2"/>
  <c r="AQ445" i="2"/>
  <c r="BJ445" i="2"/>
  <c r="AU445" i="2"/>
  <c r="BB445" i="2"/>
  <c r="AT445" i="2"/>
  <c r="AV445" i="2"/>
  <c r="AS445" i="2"/>
  <c r="AR445" i="2"/>
  <c r="AQ449" i="2"/>
  <c r="BJ449" i="2"/>
  <c r="AU449" i="2"/>
  <c r="AT449" i="2"/>
  <c r="BB449" i="2"/>
  <c r="AS449" i="2"/>
  <c r="AV449" i="2"/>
  <c r="AR449" i="2"/>
  <c r="AQ453" i="2"/>
  <c r="BJ453" i="2"/>
  <c r="AU453" i="2"/>
  <c r="BB453" i="2"/>
  <c r="AT453" i="2"/>
  <c r="AV453" i="2"/>
  <c r="AS453" i="2"/>
  <c r="AR453" i="2"/>
  <c r="AQ457" i="2"/>
  <c r="BJ457" i="2"/>
  <c r="BB457" i="2"/>
  <c r="AU457" i="2"/>
  <c r="AT457" i="2"/>
  <c r="AS457" i="2"/>
  <c r="AV457" i="2"/>
  <c r="AR457" i="2"/>
  <c r="AQ461" i="2"/>
  <c r="BJ461" i="2"/>
  <c r="AU461" i="2"/>
  <c r="BB461" i="2"/>
  <c r="AT461" i="2"/>
  <c r="AV461" i="2"/>
  <c r="AS461" i="2"/>
  <c r="AR461" i="2"/>
  <c r="AQ465" i="2"/>
  <c r="BJ465" i="2"/>
  <c r="AU465" i="2"/>
  <c r="AT465" i="2"/>
  <c r="AS465" i="2"/>
  <c r="AV465" i="2"/>
  <c r="AR465" i="2"/>
  <c r="BB465" i="2"/>
  <c r="AQ469" i="2"/>
  <c r="BJ469" i="2"/>
  <c r="AU469" i="2"/>
  <c r="AT469" i="2"/>
  <c r="AV469" i="2"/>
  <c r="AS469" i="2"/>
  <c r="BB469" i="2"/>
  <c r="AR469" i="2"/>
  <c r="AQ473" i="2"/>
  <c r="BJ473" i="2"/>
  <c r="BB473" i="2"/>
  <c r="AU473" i="2"/>
  <c r="AT473" i="2"/>
  <c r="AS473" i="2"/>
  <c r="AV473" i="2"/>
  <c r="AR473" i="2"/>
  <c r="AQ477" i="2"/>
  <c r="BJ477" i="2"/>
  <c r="AU477" i="2"/>
  <c r="BB477" i="2"/>
  <c r="AT477" i="2"/>
  <c r="AV477" i="2"/>
  <c r="AS477" i="2"/>
  <c r="AR477" i="2"/>
  <c r="AQ481" i="2"/>
  <c r="BJ481" i="2"/>
  <c r="AU481" i="2"/>
  <c r="AT481" i="2"/>
  <c r="BB481" i="2"/>
  <c r="AS481" i="2"/>
  <c r="AV481" i="2"/>
  <c r="AR481" i="2"/>
  <c r="AQ485" i="2"/>
  <c r="BJ485" i="2"/>
  <c r="AU485" i="2"/>
  <c r="BB485" i="2"/>
  <c r="AT485" i="2"/>
  <c r="AV485" i="2"/>
  <c r="AS485" i="2"/>
  <c r="AR485" i="2"/>
  <c r="AQ489" i="2"/>
  <c r="BJ489" i="2"/>
  <c r="BB489" i="2"/>
  <c r="AU489" i="2"/>
  <c r="AT489" i="2"/>
  <c r="AS489" i="2"/>
  <c r="AV489" i="2"/>
  <c r="AR489" i="2"/>
  <c r="AQ493" i="2"/>
  <c r="BJ493" i="2"/>
  <c r="AU493" i="2"/>
  <c r="BB493" i="2"/>
  <c r="AT493" i="2"/>
  <c r="AV493" i="2"/>
  <c r="AS493" i="2"/>
  <c r="AR493" i="2"/>
  <c r="AQ497" i="2"/>
  <c r="BJ497" i="2"/>
  <c r="AV497" i="2"/>
  <c r="AU497" i="2"/>
  <c r="AT497" i="2"/>
  <c r="AS497" i="2"/>
  <c r="BB497" i="2"/>
  <c r="AR497" i="2"/>
  <c r="AQ501" i="2"/>
  <c r="BJ501" i="2"/>
  <c r="AV501" i="2"/>
  <c r="AU501" i="2"/>
  <c r="AT501" i="2"/>
  <c r="AS501" i="2"/>
  <c r="BB501" i="2"/>
  <c r="AR501" i="2"/>
  <c r="AQ505" i="2"/>
  <c r="BJ505" i="2"/>
  <c r="AV505" i="2"/>
  <c r="BB505" i="2"/>
  <c r="AT505" i="2"/>
  <c r="AS505" i="2"/>
  <c r="AU505" i="2"/>
  <c r="AR505" i="2"/>
  <c r="AQ509" i="2"/>
  <c r="BJ509" i="2"/>
  <c r="AV509" i="2"/>
  <c r="BB509" i="2"/>
  <c r="AT509" i="2"/>
  <c r="AS509" i="2"/>
  <c r="AR509" i="2"/>
  <c r="AU509" i="2"/>
  <c r="AA13" i="2"/>
  <c r="AB13" i="2"/>
  <c r="AB14" i="2"/>
  <c r="AB15" i="2"/>
  <c r="AB16" i="2"/>
  <c r="AA12" i="2"/>
  <c r="AN28" i="2" l="1"/>
  <c r="AV28" i="2"/>
  <c r="AD26" i="2"/>
  <c r="AQ26" i="2" s="1"/>
  <c r="AO18" i="2"/>
  <c r="BG30" i="2"/>
  <c r="AQ29" i="2"/>
  <c r="BG28" i="2"/>
  <c r="AU29" i="2"/>
  <c r="AT29" i="2"/>
  <c r="AR29" i="2"/>
  <c r="AV29" i="2"/>
  <c r="AO29" i="2"/>
  <c r="AS29" i="2"/>
  <c r="BJ29" i="2"/>
  <c r="AT27" i="2"/>
  <c r="AV27" i="2"/>
  <c r="AS27" i="2"/>
  <c r="BJ27" i="2"/>
  <c r="AU27" i="2"/>
  <c r="AR27" i="2"/>
  <c r="AQ27" i="2"/>
  <c r="AD25" i="2"/>
  <c r="AR25" i="2" s="1"/>
  <c r="AU26" i="2"/>
  <c r="AN27" i="2"/>
  <c r="AU22" i="2"/>
  <c r="BJ22" i="2"/>
  <c r="AT18" i="2"/>
  <c r="AS22" i="2"/>
  <c r="AR22" i="2"/>
  <c r="AV18" i="2"/>
  <c r="AT22" i="2"/>
  <c r="AQ22" i="2"/>
  <c r="AN22" i="2"/>
  <c r="AV22" i="2"/>
  <c r="AD17" i="2"/>
  <c r="AT17" i="2" s="1"/>
  <c r="AD12" i="2"/>
  <c r="AV12" i="2" s="1"/>
  <c r="AD15" i="2"/>
  <c r="AD13" i="2"/>
  <c r="AD14" i="2"/>
  <c r="AD16" i="2"/>
  <c r="AD24" i="2"/>
  <c r="AS24" i="2" s="1"/>
  <c r="AD21" i="2"/>
  <c r="BJ21" i="2" s="1"/>
  <c r="AD23" i="2"/>
  <c r="AU23" i="2" s="1"/>
  <c r="AD20" i="2"/>
  <c r="AV20" i="2" s="1"/>
  <c r="AZ459" i="2"/>
  <c r="AZ435" i="2"/>
  <c r="AZ427" i="2"/>
  <c r="AZ511" i="2"/>
  <c r="AZ491" i="2"/>
  <c r="AZ483" i="2"/>
  <c r="AZ475" i="2"/>
  <c r="AZ467" i="2"/>
  <c r="AZ451" i="2"/>
  <c r="AZ443" i="2"/>
  <c r="AZ419" i="2"/>
  <c r="AZ411" i="2"/>
  <c r="AZ403" i="2"/>
  <c r="AZ395" i="2"/>
  <c r="AZ387" i="2"/>
  <c r="AZ379" i="2"/>
  <c r="AZ371" i="2"/>
  <c r="AZ468" i="2"/>
  <c r="AZ436" i="2"/>
  <c r="AZ420" i="2"/>
  <c r="AZ404" i="2"/>
  <c r="AZ262" i="2"/>
  <c r="AZ134" i="2"/>
  <c r="AZ356" i="2"/>
  <c r="AZ340" i="2"/>
  <c r="AZ324" i="2"/>
  <c r="AZ292" i="2"/>
  <c r="AZ276" i="2"/>
  <c r="AZ260" i="2"/>
  <c r="AZ228" i="2"/>
  <c r="AZ212" i="2"/>
  <c r="AZ196" i="2"/>
  <c r="AZ164" i="2"/>
  <c r="AZ148" i="2"/>
  <c r="AZ132" i="2"/>
  <c r="AZ120" i="2"/>
  <c r="AZ100" i="2"/>
  <c r="AZ84" i="2"/>
  <c r="AZ68" i="2"/>
  <c r="AZ52" i="2"/>
  <c r="AZ36" i="2"/>
  <c r="AZ507" i="2"/>
  <c r="AZ503" i="2"/>
  <c r="AZ499" i="2"/>
  <c r="AZ495" i="2"/>
  <c r="AZ487" i="2"/>
  <c r="AZ479" i="2"/>
  <c r="AZ463" i="2"/>
  <c r="AZ455" i="2"/>
  <c r="AZ447" i="2"/>
  <c r="AZ423" i="2"/>
  <c r="AZ415" i="2"/>
  <c r="AZ399" i="2"/>
  <c r="AZ391" i="2"/>
  <c r="AZ383" i="2"/>
  <c r="AZ359" i="2"/>
  <c r="AZ351" i="2"/>
  <c r="AZ335" i="2"/>
  <c r="AZ327" i="2"/>
  <c r="AZ319" i="2"/>
  <c r="AZ315" i="2"/>
  <c r="AZ311" i="2"/>
  <c r="AZ303" i="2"/>
  <c r="AZ295" i="2"/>
  <c r="AZ287" i="2"/>
  <c r="AZ279" i="2"/>
  <c r="AZ271" i="2"/>
  <c r="AZ267" i="2"/>
  <c r="AZ263" i="2"/>
  <c r="AZ255" i="2"/>
  <c r="AZ251" i="2"/>
  <c r="AZ247" i="2"/>
  <c r="AZ239" i="2"/>
  <c r="AZ231" i="2"/>
  <c r="AZ223" i="2"/>
  <c r="AZ215" i="2"/>
  <c r="AZ207" i="2"/>
  <c r="AZ199" i="2"/>
  <c r="AZ191" i="2"/>
  <c r="AZ187" i="2"/>
  <c r="AZ183" i="2"/>
  <c r="AZ175" i="2"/>
  <c r="AZ167" i="2"/>
  <c r="AZ159" i="2"/>
  <c r="AZ151" i="2"/>
  <c r="AZ143" i="2"/>
  <c r="AZ135" i="2"/>
  <c r="AZ127" i="2"/>
  <c r="AZ119" i="2"/>
  <c r="AZ111" i="2"/>
  <c r="AZ103" i="2"/>
  <c r="AZ95" i="2"/>
  <c r="AZ87" i="2"/>
  <c r="AZ83" i="2"/>
  <c r="AZ79" i="2"/>
  <c r="AZ75" i="2"/>
  <c r="AZ71" i="2"/>
  <c r="AZ67" i="2"/>
  <c r="AZ63" i="2"/>
  <c r="AZ59" i="2"/>
  <c r="AZ55" i="2"/>
  <c r="AZ51" i="2"/>
  <c r="AZ47" i="2"/>
  <c r="AZ43" i="2"/>
  <c r="AZ39" i="2"/>
  <c r="AZ35" i="2"/>
  <c r="AZ31" i="2"/>
  <c r="AZ27" i="2"/>
  <c r="AZ482" i="2"/>
  <c r="AZ474" i="2"/>
  <c r="AZ434" i="2"/>
  <c r="AZ386" i="2"/>
  <c r="AZ370" i="2"/>
  <c r="AZ338" i="2"/>
  <c r="AZ258" i="2"/>
  <c r="AZ210" i="2"/>
  <c r="AZ178" i="2"/>
  <c r="AZ130" i="2"/>
  <c r="AZ98" i="2"/>
  <c r="AZ402" i="2"/>
  <c r="AZ354" i="2"/>
  <c r="AZ306" i="2"/>
  <c r="AZ226" i="2"/>
  <c r="AZ146" i="2"/>
  <c r="AZ114" i="2"/>
  <c r="AZ70" i="2"/>
  <c r="AZ74" i="2"/>
  <c r="AZ488" i="2"/>
  <c r="AZ456" i="2"/>
  <c r="AZ424" i="2"/>
  <c r="AZ392" i="2"/>
  <c r="AZ328" i="2"/>
  <c r="AZ200" i="2"/>
  <c r="AZ136" i="2"/>
  <c r="AZ104" i="2"/>
  <c r="AZ72" i="2"/>
  <c r="AZ40" i="2"/>
  <c r="AZ363" i="2"/>
  <c r="AZ355" i="2"/>
  <c r="AZ347" i="2"/>
  <c r="AZ339" i="2"/>
  <c r="AZ331" i="2"/>
  <c r="AZ323" i="2"/>
  <c r="AZ307" i="2"/>
  <c r="AZ299" i="2"/>
  <c r="AZ291" i="2"/>
  <c r="AZ283" i="2"/>
  <c r="AZ275" i="2"/>
  <c r="AZ259" i="2"/>
  <c r="AZ243" i="2"/>
  <c r="AZ235" i="2"/>
  <c r="AZ227" i="2"/>
  <c r="AZ219" i="2"/>
  <c r="AZ211" i="2"/>
  <c r="AZ203" i="2"/>
  <c r="AZ195" i="2"/>
  <c r="AZ179" i="2"/>
  <c r="AZ171" i="2"/>
  <c r="AZ163" i="2"/>
  <c r="AZ155" i="2"/>
  <c r="AZ147" i="2"/>
  <c r="AZ139" i="2"/>
  <c r="AZ131" i="2"/>
  <c r="AZ123" i="2"/>
  <c r="AZ115" i="2"/>
  <c r="AZ107" i="2"/>
  <c r="AZ99" i="2"/>
  <c r="AZ91" i="2"/>
  <c r="AZ73" i="2"/>
  <c r="AZ69" i="2"/>
  <c r="AZ61" i="2"/>
  <c r="AZ57" i="2"/>
  <c r="AZ45" i="2"/>
  <c r="AZ41" i="2"/>
  <c r="AZ37" i="2"/>
  <c r="AZ29" i="2"/>
  <c r="AZ18" i="2"/>
  <c r="AZ505" i="2"/>
  <c r="AZ501" i="2"/>
  <c r="AZ497" i="2"/>
  <c r="AZ493" i="2"/>
  <c r="AZ489" i="2"/>
  <c r="AZ485" i="2"/>
  <c r="AZ481" i="2"/>
  <c r="AZ477" i="2"/>
  <c r="AZ473" i="2"/>
  <c r="AZ469" i="2"/>
  <c r="AZ461" i="2"/>
  <c r="AZ457" i="2"/>
  <c r="AZ453" i="2"/>
  <c r="AZ449" i="2"/>
  <c r="AZ445" i="2"/>
  <c r="AZ437" i="2"/>
  <c r="AZ433" i="2"/>
  <c r="AZ429" i="2"/>
  <c r="AZ425" i="2"/>
  <c r="AZ421" i="2"/>
  <c r="AZ417" i="2"/>
  <c r="AZ413" i="2"/>
  <c r="AZ486" i="2"/>
  <c r="AZ230" i="2"/>
  <c r="AZ182" i="2"/>
  <c r="AZ106" i="2"/>
  <c r="AZ82" i="2"/>
  <c r="AZ66" i="2"/>
  <c r="AZ54" i="2"/>
  <c r="AZ42" i="2"/>
  <c r="AZ30" i="2"/>
  <c r="AZ504" i="2"/>
  <c r="AZ476" i="2"/>
  <c r="AZ472" i="2"/>
  <c r="AZ452" i="2"/>
  <c r="AZ440" i="2"/>
  <c r="AZ408" i="2"/>
  <c r="AZ388" i="2"/>
  <c r="AZ376" i="2"/>
  <c r="AZ372" i="2"/>
  <c r="AZ344" i="2"/>
  <c r="AZ312" i="2"/>
  <c r="AZ308" i="2"/>
  <c r="AZ409" i="2"/>
  <c r="AZ405" i="2"/>
  <c r="AZ401" i="2"/>
  <c r="AZ381" i="2"/>
  <c r="AZ377" i="2"/>
  <c r="AZ373" i="2"/>
  <c r="AZ369" i="2"/>
  <c r="AZ361" i="2"/>
  <c r="AZ349" i="2"/>
  <c r="AZ345" i="2"/>
  <c r="AZ341" i="2"/>
  <c r="AZ337" i="2"/>
  <c r="AZ325" i="2"/>
  <c r="AZ317" i="2"/>
  <c r="AZ313" i="2"/>
  <c r="AZ301" i="2"/>
  <c r="AZ293" i="2"/>
  <c r="AZ289" i="2"/>
  <c r="AZ285" i="2"/>
  <c r="AZ281" i="2"/>
  <c r="AZ277" i="2"/>
  <c r="AZ273" i="2"/>
  <c r="AZ269" i="2"/>
  <c r="AZ265" i="2"/>
  <c r="AZ261" i="2"/>
  <c r="AZ257" i="2"/>
  <c r="AZ253" i="2"/>
  <c r="AZ249" i="2"/>
  <c r="AZ245" i="2"/>
  <c r="AZ241" i="2"/>
  <c r="AZ237" i="2"/>
  <c r="AZ233" i="2"/>
  <c r="AZ229" i="2"/>
  <c r="AZ225" i="2"/>
  <c r="AZ221" i="2"/>
  <c r="AZ217" i="2"/>
  <c r="AZ213" i="2"/>
  <c r="AZ209" i="2"/>
  <c r="AZ205" i="2"/>
  <c r="AZ201" i="2"/>
  <c r="AZ197" i="2"/>
  <c r="AZ193" i="2"/>
  <c r="AZ189" i="2"/>
  <c r="AZ185" i="2"/>
  <c r="AZ181" i="2"/>
  <c r="AZ177" i="2"/>
  <c r="AZ173" i="2"/>
  <c r="AZ165" i="2"/>
  <c r="AZ161" i="2"/>
  <c r="AZ157" i="2"/>
  <c r="AZ153" i="2"/>
  <c r="AZ149" i="2"/>
  <c r="AZ145" i="2"/>
  <c r="AZ141" i="2"/>
  <c r="AZ137" i="2"/>
  <c r="AZ133" i="2"/>
  <c r="AZ129" i="2"/>
  <c r="AZ125" i="2"/>
  <c r="AZ121" i="2"/>
  <c r="AZ117" i="2"/>
  <c r="AZ113" i="2"/>
  <c r="AZ109" i="2"/>
  <c r="AZ101" i="2"/>
  <c r="AZ97" i="2"/>
  <c r="AZ93" i="2"/>
  <c r="AZ89" i="2"/>
  <c r="AZ85" i="2"/>
  <c r="AZ81" i="2"/>
  <c r="AZ77" i="2"/>
  <c r="AZ65" i="2"/>
  <c r="AZ53" i="2"/>
  <c r="AZ49" i="2"/>
  <c r="AZ33" i="2"/>
  <c r="AZ510" i="2"/>
  <c r="AZ500" i="2"/>
  <c r="AZ496" i="2"/>
  <c r="AZ492" i="2"/>
  <c r="AZ480" i="2"/>
  <c r="AZ464" i="2"/>
  <c r="AZ460" i="2"/>
  <c r="AZ448" i="2"/>
  <c r="AZ444" i="2"/>
  <c r="AZ432" i="2"/>
  <c r="AZ428" i="2"/>
  <c r="AZ416" i="2"/>
  <c r="AZ412" i="2"/>
  <c r="AZ400" i="2"/>
  <c r="AZ396" i="2"/>
  <c r="AZ384" i="2"/>
  <c r="AZ368" i="2"/>
  <c r="AZ364" i="2"/>
  <c r="AZ360" i="2"/>
  <c r="AZ352" i="2"/>
  <c r="AZ336" i="2"/>
  <c r="AZ332" i="2"/>
  <c r="AZ320" i="2"/>
  <c r="AZ316" i="2"/>
  <c r="AZ304" i="2"/>
  <c r="AZ300" i="2"/>
  <c r="AZ296" i="2"/>
  <c r="AZ288" i="2"/>
  <c r="AZ284" i="2"/>
  <c r="AZ272" i="2"/>
  <c r="AZ268" i="2"/>
  <c r="AZ264" i="2"/>
  <c r="AZ256" i="2"/>
  <c r="AZ240" i="2"/>
  <c r="AZ236" i="2"/>
  <c r="AZ232" i="2"/>
  <c r="AZ224" i="2"/>
  <c r="AZ208" i="2"/>
  <c r="AZ204" i="2"/>
  <c r="AZ192" i="2"/>
  <c r="AZ188" i="2"/>
  <c r="AZ176" i="2"/>
  <c r="AZ172" i="2"/>
  <c r="AZ168" i="2"/>
  <c r="AZ160" i="2"/>
  <c r="AZ156" i="2"/>
  <c r="AZ144" i="2"/>
  <c r="AZ140" i="2"/>
  <c r="AZ128" i="2"/>
  <c r="AZ112" i="2"/>
  <c r="AZ108" i="2"/>
  <c r="AZ96" i="2"/>
  <c r="AZ502" i="2"/>
  <c r="AZ470" i="2"/>
  <c r="AZ438" i="2"/>
  <c r="AZ414" i="2"/>
  <c r="AZ378" i="2"/>
  <c r="AZ366" i="2"/>
  <c r="AZ330" i="2"/>
  <c r="AZ318" i="2"/>
  <c r="AZ282" i="2"/>
  <c r="AZ250" i="2"/>
  <c r="AZ238" i="2"/>
  <c r="AZ214" i="2"/>
  <c r="AZ202" i="2"/>
  <c r="AZ186" i="2"/>
  <c r="AZ158" i="2"/>
  <c r="AZ126" i="2"/>
  <c r="AZ90" i="2"/>
  <c r="AZ471" i="2"/>
  <c r="AZ439" i="2"/>
  <c r="AZ431" i="2"/>
  <c r="AZ407" i="2"/>
  <c r="AZ375" i="2"/>
  <c r="AZ367" i="2"/>
  <c r="AZ343" i="2"/>
  <c r="AZ506" i="2"/>
  <c r="AZ494" i="2"/>
  <c r="AZ462" i="2"/>
  <c r="AZ446" i="2"/>
  <c r="AZ410" i="2"/>
  <c r="AZ398" i="2"/>
  <c r="AZ350" i="2"/>
  <c r="AZ310" i="2"/>
  <c r="AZ298" i="2"/>
  <c r="AZ286" i="2"/>
  <c r="AZ278" i="2"/>
  <c r="AZ270" i="2"/>
  <c r="AZ246" i="2"/>
  <c r="AZ234" i="2"/>
  <c r="AZ222" i="2"/>
  <c r="AZ190" i="2"/>
  <c r="AZ154" i="2"/>
  <c r="AZ122" i="2"/>
  <c r="AZ110" i="2"/>
  <c r="AZ86" i="2"/>
  <c r="AZ397" i="2"/>
  <c r="AZ389" i="2"/>
  <c r="AZ385" i="2"/>
  <c r="AZ365" i="2"/>
  <c r="AZ357" i="2"/>
  <c r="AZ353" i="2"/>
  <c r="AZ333" i="2"/>
  <c r="AZ329" i="2"/>
  <c r="AZ321" i="2"/>
  <c r="AZ309" i="2"/>
  <c r="AZ305" i="2"/>
  <c r="AZ509" i="2"/>
  <c r="AZ465" i="2"/>
  <c r="AZ441" i="2"/>
  <c r="AZ393" i="2"/>
  <c r="AZ297" i="2"/>
  <c r="AZ169" i="2"/>
  <c r="AZ105" i="2"/>
  <c r="AZ498" i="2"/>
  <c r="AZ478" i="2"/>
  <c r="AZ466" i="2"/>
  <c r="AZ450" i="2"/>
  <c r="AZ442" i="2"/>
  <c r="AZ430" i="2"/>
  <c r="AZ418" i="2"/>
  <c r="AZ406" i="2"/>
  <c r="AZ394" i="2"/>
  <c r="AZ382" i="2"/>
  <c r="AZ374" i="2"/>
  <c r="AZ362" i="2"/>
  <c r="AZ346" i="2"/>
  <c r="AZ334" i="2"/>
  <c r="AZ322" i="2"/>
  <c r="AZ314" i="2"/>
  <c r="AZ302" i="2"/>
  <c r="AZ290" i="2"/>
  <c r="AZ274" i="2"/>
  <c r="AZ254" i="2"/>
  <c r="AZ242" i="2"/>
  <c r="AZ218" i="2"/>
  <c r="AZ206" i="2"/>
  <c r="AZ194" i="2"/>
  <c r="AZ174" i="2"/>
  <c r="AZ162" i="2"/>
  <c r="AZ150" i="2"/>
  <c r="AZ142" i="2"/>
  <c r="AZ118" i="2"/>
  <c r="AZ94" i="2"/>
  <c r="AZ508" i="2"/>
  <c r="AZ484" i="2"/>
  <c r="AZ380" i="2"/>
  <c r="AZ348" i="2"/>
  <c r="AZ252" i="2"/>
  <c r="AZ220" i="2"/>
  <c r="AZ124" i="2"/>
  <c r="AZ92" i="2"/>
  <c r="AZ80" i="2"/>
  <c r="AZ64" i="2"/>
  <c r="AZ48" i="2"/>
  <c r="AZ32" i="2"/>
  <c r="AZ490" i="2"/>
  <c r="AZ458" i="2"/>
  <c r="AZ426" i="2"/>
  <c r="AZ390" i="2"/>
  <c r="AZ342" i="2"/>
  <c r="AZ266" i="2"/>
  <c r="AZ170" i="2"/>
  <c r="AZ102" i="2"/>
  <c r="AZ78" i="2"/>
  <c r="AZ58" i="2"/>
  <c r="AZ46" i="2"/>
  <c r="AZ34" i="2"/>
  <c r="AZ22" i="2"/>
  <c r="AZ454" i="2"/>
  <c r="AZ422" i="2"/>
  <c r="AZ358" i="2"/>
  <c r="AZ326" i="2"/>
  <c r="AZ198" i="2"/>
  <c r="AZ138" i="2"/>
  <c r="AZ62" i="2"/>
  <c r="AZ50" i="2"/>
  <c r="AZ26" i="2"/>
  <c r="AZ280" i="2"/>
  <c r="AZ248" i="2"/>
  <c r="AZ244" i="2"/>
  <c r="AZ216" i="2"/>
  <c r="AZ184" i="2"/>
  <c r="AZ180" i="2"/>
  <c r="AZ152" i="2"/>
  <c r="AZ116" i="2"/>
  <c r="AZ88" i="2"/>
  <c r="AZ76" i="2"/>
  <c r="AZ60" i="2"/>
  <c r="AZ56" i="2"/>
  <c r="AZ44" i="2"/>
  <c r="AZ28" i="2"/>
  <c r="AZ294" i="2"/>
  <c r="AZ166" i="2"/>
  <c r="AZ38" i="2"/>
  <c r="AO19" i="2"/>
  <c r="AN19" i="2"/>
  <c r="AO25" i="2"/>
  <c r="AS19" i="2"/>
  <c r="AV19" i="2"/>
  <c r="AQ19" i="2"/>
  <c r="AU19" i="2"/>
  <c r="AR19" i="2"/>
  <c r="BJ19" i="2"/>
  <c r="AT19" i="2"/>
  <c r="BB21" i="3"/>
  <c r="BB27" i="3"/>
  <c r="AG40" i="3" s="1"/>
  <c r="BB20" i="3"/>
  <c r="BB19" i="3"/>
  <c r="BB24" i="3"/>
  <c r="AT26" i="2" l="1"/>
  <c r="AN26" i="2"/>
  <c r="AO26" i="2"/>
  <c r="AS26" i="2"/>
  <c r="AR26" i="2"/>
  <c r="BJ26" i="2"/>
  <c r="AV26" i="2"/>
  <c r="BG29" i="2"/>
  <c r="BG27" i="2"/>
  <c r="BG26" i="2"/>
  <c r="AN25" i="2"/>
  <c r="AR17" i="2"/>
  <c r="AS17" i="2"/>
  <c r="AU20" i="2"/>
  <c r="AR20" i="2"/>
  <c r="AQ17" i="2"/>
  <c r="AO17" i="2"/>
  <c r="BJ17" i="2"/>
  <c r="AV17" i="2"/>
  <c r="AN17" i="2"/>
  <c r="AU17" i="2"/>
  <c r="AN20" i="2"/>
  <c r="AV24" i="2"/>
  <c r="BJ20" i="2"/>
  <c r="AO21" i="2"/>
  <c r="AO20" i="2"/>
  <c r="AV21" i="2"/>
  <c r="AR21" i="2"/>
  <c r="AZ21" i="2" s="1"/>
  <c r="AS21" i="2"/>
  <c r="AQ21" i="2"/>
  <c r="AN21" i="2"/>
  <c r="AT21" i="2"/>
  <c r="AT20" i="2"/>
  <c r="AN24" i="2"/>
  <c r="AV23" i="2"/>
  <c r="AO23" i="2"/>
  <c r="AQ20" i="2"/>
  <c r="AS20" i="2"/>
  <c r="AZ20" i="2" s="1"/>
  <c r="AU21" i="2"/>
  <c r="AQ23" i="2"/>
  <c r="AN23" i="2"/>
  <c r="AU24" i="2"/>
  <c r="AQ24" i="2"/>
  <c r="BJ23" i="2"/>
  <c r="AO24" i="2"/>
  <c r="AT23" i="2"/>
  <c r="AR23" i="2"/>
  <c r="BJ24" i="2"/>
  <c r="AR24" i="2"/>
  <c r="AT24" i="2"/>
  <c r="AS23" i="2"/>
  <c r="AZ23" i="2" s="1"/>
  <c r="AZ24" i="2"/>
  <c r="AV25" i="2"/>
  <c r="AT25" i="2"/>
  <c r="AQ25" i="2"/>
  <c r="AU25" i="2"/>
  <c r="AS25" i="2"/>
  <c r="AZ25" i="2" s="1"/>
  <c r="BJ25" i="2"/>
  <c r="AZ19" i="2"/>
  <c r="AZ17" i="2"/>
  <c r="AO12" i="2"/>
  <c r="AN12" i="2"/>
  <c r="AN16" i="2"/>
  <c r="AO16" i="2"/>
  <c r="AO14" i="2"/>
  <c r="AN14" i="2"/>
  <c r="AO15" i="2"/>
  <c r="AN15" i="2"/>
  <c r="AN13" i="2"/>
  <c r="AO13" i="2"/>
  <c r="AV14" i="2"/>
  <c r="AU16" i="2"/>
  <c r="AR14" i="2"/>
  <c r="AS14" i="2"/>
  <c r="BJ14" i="2"/>
  <c r="AU14" i="2"/>
  <c r="AQ14" i="2"/>
  <c r="AR15" i="2"/>
  <c r="AT14" i="2"/>
  <c r="BJ15" i="2"/>
  <c r="AT15" i="2"/>
  <c r="AQ15" i="2"/>
  <c r="AS15" i="2"/>
  <c r="AV15" i="2"/>
  <c r="AU15" i="2"/>
  <c r="AT13" i="2"/>
  <c r="BJ13" i="2"/>
  <c r="AD10" i="2"/>
  <c r="H5" i="2" s="1"/>
  <c r="AU13" i="2"/>
  <c r="BB22" i="3"/>
  <c r="BB25" i="3" s="1"/>
  <c r="AV16" i="2"/>
  <c r="BJ16" i="2"/>
  <c r="AS16" i="2"/>
  <c r="AR16" i="2"/>
  <c r="AR13" i="2"/>
  <c r="AV13" i="2"/>
  <c r="AT16" i="2"/>
  <c r="AQ16" i="2"/>
  <c r="AS13" i="2"/>
  <c r="AQ13" i="2"/>
  <c r="AQ12" i="2"/>
  <c r="BJ12" i="2"/>
  <c r="AR12" i="2"/>
  <c r="AS12" i="2"/>
  <c r="AU12" i="2"/>
  <c r="AT12" i="2"/>
  <c r="BG23" i="2" l="1"/>
  <c r="BG24" i="2"/>
  <c r="BG15" i="2"/>
  <c r="AZ16" i="2"/>
  <c r="AZ12" i="2"/>
  <c r="AZ13" i="2"/>
  <c r="AZ15" i="2"/>
  <c r="AZ14" i="2"/>
  <c r="AN9" i="2"/>
  <c r="AO9" i="2"/>
  <c r="BB30" i="2" l="1"/>
  <c r="AX29" i="2"/>
  <c r="AX30" i="2"/>
  <c r="AW29" i="2"/>
  <c r="AW30" i="2"/>
  <c r="BB29" i="2"/>
  <c r="BB28" i="2"/>
  <c r="AW27" i="2"/>
  <c r="AW28" i="2"/>
  <c r="AX27" i="2"/>
  <c r="AX28" i="2"/>
  <c r="BB27" i="2"/>
  <c r="BB26" i="2"/>
  <c r="AX24" i="2"/>
  <c r="AX26" i="2"/>
  <c r="AW15" i="2"/>
  <c r="AW26" i="2"/>
  <c r="AX23" i="2"/>
  <c r="AW23" i="2"/>
  <c r="AX15" i="2"/>
  <c r="BB12" i="2"/>
  <c r="BI12" i="2" s="1"/>
  <c r="AW12" i="2"/>
  <c r="AW24" i="2"/>
  <c r="BB13" i="2"/>
  <c r="BI13" i="2" s="1"/>
  <c r="BB17" i="2"/>
  <c r="BI17" i="2" s="1"/>
  <c r="BB23" i="2"/>
  <c r="BI23" i="2" s="1"/>
  <c r="BB15" i="2"/>
  <c r="BI15" i="2" s="1"/>
  <c r="BB14" i="2"/>
  <c r="BI14" i="2" s="1"/>
  <c r="AX20" i="2"/>
  <c r="BG20" i="2" s="1"/>
  <c r="AX22" i="2"/>
  <c r="BF22" i="2" s="1"/>
  <c r="AX21" i="2"/>
  <c r="BF21" i="2" s="1"/>
  <c r="BB18" i="2"/>
  <c r="BI18" i="2" s="1"/>
  <c r="BB25" i="2"/>
  <c r="BI25" i="2" s="1"/>
  <c r="BB22" i="2"/>
  <c r="BI22" i="2" s="1"/>
  <c r="BB16" i="2"/>
  <c r="BI16" i="2" s="1"/>
  <c r="BB19" i="2"/>
  <c r="BI19" i="2" s="1"/>
  <c r="BB24" i="2"/>
  <c r="BI24" i="2" s="1"/>
  <c r="BB20" i="2"/>
  <c r="BI20" i="2" s="1"/>
  <c r="BB21" i="2"/>
  <c r="BI21" i="2" s="1"/>
  <c r="AW25" i="2"/>
  <c r="AW22" i="2"/>
  <c r="AW21" i="2"/>
  <c r="AW19" i="2"/>
  <c r="AW18" i="2"/>
  <c r="AW13" i="2"/>
  <c r="AW16" i="2"/>
  <c r="AW20" i="2"/>
  <c r="AW14" i="2"/>
  <c r="AW17" i="2"/>
  <c r="AX25" i="2"/>
  <c r="BG25" i="2" s="1"/>
  <c r="AX12" i="2"/>
  <c r="BF12" i="2" s="1"/>
  <c r="AX16" i="2"/>
  <c r="BG16" i="2" s="1"/>
  <c r="AX17" i="2"/>
  <c r="BG17" i="2" s="1"/>
  <c r="AX18" i="2"/>
  <c r="BG18" i="2" s="1"/>
  <c r="AX19" i="2"/>
  <c r="BG19" i="2" s="1"/>
  <c r="AX14" i="2"/>
  <c r="BG14" i="2" s="1"/>
  <c r="AX13" i="2"/>
  <c r="BG13" i="2" s="1"/>
  <c r="BH30" i="2" l="1"/>
  <c r="BF30" i="2"/>
  <c r="BH29" i="2"/>
  <c r="BF29" i="2"/>
  <c r="BH28" i="2"/>
  <c r="BF28" i="2"/>
  <c r="BH27" i="2"/>
  <c r="BF27" i="2"/>
  <c r="BH26" i="2"/>
  <c r="BF26" i="2"/>
  <c r="BH15" i="2"/>
  <c r="BF15" i="2"/>
  <c r="BF20" i="2"/>
  <c r="BH23" i="2"/>
  <c r="BF23" i="2"/>
  <c r="BH24" i="2"/>
  <c r="BF24" i="2"/>
  <c r="BH20" i="2"/>
  <c r="BG12" i="2"/>
  <c r="BH12" i="2"/>
  <c r="BH21" i="2"/>
  <c r="BG21" i="2"/>
  <c r="BH22" i="2"/>
  <c r="BG22" i="2"/>
  <c r="BH13" i="2"/>
  <c r="BF13" i="2"/>
  <c r="BH19" i="2"/>
  <c r="BF19" i="2"/>
  <c r="BH17" i="2"/>
  <c r="BF17" i="2"/>
  <c r="BH14" i="2"/>
  <c r="BF14" i="2"/>
  <c r="BH16" i="2"/>
  <c r="BF16" i="2"/>
  <c r="BH18" i="2"/>
  <c r="BF18" i="2"/>
  <c r="BH25" i="2"/>
  <c r="BF25" i="2"/>
  <c r="BL30" i="2" l="1"/>
  <c r="BL29" i="2"/>
  <c r="BL28" i="2"/>
  <c r="BL27" i="2"/>
  <c r="BL26" i="2"/>
  <c r="BL23" i="2"/>
  <c r="BL24" i="2"/>
  <c r="BL20" i="2"/>
  <c r="BL15" i="2"/>
  <c r="BL17" i="2"/>
  <c r="BL14" i="2"/>
  <c r="BL19" i="2"/>
  <c r="BL22" i="2"/>
  <c r="BL16" i="2"/>
  <c r="BL13" i="2"/>
  <c r="BL21" i="2"/>
  <c r="BL25" i="2"/>
  <c r="BL12" i="2"/>
  <c r="BL18" i="2"/>
  <c r="BN30" i="2" l="1"/>
  <c r="BN29" i="2"/>
  <c r="BN28" i="2"/>
  <c r="BN27" i="2"/>
  <c r="BN26" i="2"/>
  <c r="BN12" i="2"/>
  <c r="BN16" i="2"/>
  <c r="BN22" i="2"/>
  <c r="BN23" i="2"/>
  <c r="BN25" i="2"/>
  <c r="BN15" i="2"/>
  <c r="BN19" i="2"/>
  <c r="BN17" i="2"/>
  <c r="BN21" i="2"/>
  <c r="BN20" i="2"/>
  <c r="BN24" i="2"/>
  <c r="BN14" i="2"/>
  <c r="BN18" i="2"/>
  <c r="BN13" i="2"/>
  <c r="BP56" i="2" l="1"/>
  <c r="BP21" i="2"/>
  <c r="BP312" i="2"/>
  <c r="BP214" i="2"/>
  <c r="BP147" i="2"/>
  <c r="BP469" i="2"/>
  <c r="BP391" i="2"/>
  <c r="BP454" i="2"/>
  <c r="BP470" i="2"/>
  <c r="BP80" i="2"/>
  <c r="BP201" i="2"/>
  <c r="BP230" i="2"/>
  <c r="BP356" i="2"/>
  <c r="BP493" i="2"/>
  <c r="BP328" i="2"/>
  <c r="BP155" i="2"/>
  <c r="BP276" i="2"/>
  <c r="BP281" i="2"/>
  <c r="BP363" i="2"/>
  <c r="BP325" i="2"/>
  <c r="BP321" i="2"/>
  <c r="BP228" i="2"/>
  <c r="BP474" i="2"/>
  <c r="BP397" i="2"/>
  <c r="BP313" i="2"/>
  <c r="BP71" i="2"/>
  <c r="BP189" i="2"/>
  <c r="BP476" i="2"/>
  <c r="BP370" i="2"/>
  <c r="BP127" i="2"/>
  <c r="BP35" i="2"/>
  <c r="BP311" i="2"/>
  <c r="BP414" i="2"/>
  <c r="BP197" i="2"/>
  <c r="BP266" i="2"/>
  <c r="BP449" i="2"/>
  <c r="BP95" i="2"/>
  <c r="BP255" i="2"/>
  <c r="BP151" i="2"/>
  <c r="BP222" i="2"/>
  <c r="BP210" i="2"/>
  <c r="BP292" i="2"/>
  <c r="BP206" i="2"/>
  <c r="BP277" i="2"/>
  <c r="BP13" i="2"/>
  <c r="BP19" i="2"/>
  <c r="BP224" i="2"/>
  <c r="BP347" i="2"/>
  <c r="BP103" i="2"/>
  <c r="BP264" i="2"/>
  <c r="BP132" i="2"/>
  <c r="BP262" i="2"/>
  <c r="BP473" i="2"/>
  <c r="BP504" i="2"/>
  <c r="BP329" i="2"/>
  <c r="BP179" i="2"/>
  <c r="BP307" i="2"/>
  <c r="BP75" i="2"/>
  <c r="BP126" i="2"/>
  <c r="BP278" i="2"/>
  <c r="BP107" i="2"/>
  <c r="BP130" i="2"/>
  <c r="BP458" i="2"/>
  <c r="BP38" i="2"/>
  <c r="BP205" i="2"/>
  <c r="BP460" i="2"/>
  <c r="BP100" i="2"/>
  <c r="BP362" i="2"/>
  <c r="BP410" i="2"/>
  <c r="BP323" i="2"/>
  <c r="BP120" i="2"/>
  <c r="BP263" i="2"/>
  <c r="BP84" i="2"/>
  <c r="BP294" i="2"/>
  <c r="BP426" i="2"/>
  <c r="BP464" i="2"/>
  <c r="BP154" i="2"/>
  <c r="BP272" i="2"/>
  <c r="BP27" i="2"/>
  <c r="BP394" i="2"/>
  <c r="BP14" i="2"/>
  <c r="BP191" i="2"/>
  <c r="BP40" i="2"/>
  <c r="BP102" i="2"/>
  <c r="BP113" i="2"/>
  <c r="BP300" i="2"/>
  <c r="BP299" i="2"/>
  <c r="BP20" i="2"/>
  <c r="BP60" i="2"/>
  <c r="BP427" i="2"/>
  <c r="BP306" i="2"/>
  <c r="BP291" i="2"/>
  <c r="BP76" i="2"/>
  <c r="BP443" i="2"/>
  <c r="BP53" i="2"/>
  <c r="BP435" i="2"/>
  <c r="BP505" i="2"/>
  <c r="BP298" i="2"/>
  <c r="BP165" i="2"/>
  <c r="BP303" i="2"/>
  <c r="BP240" i="2"/>
  <c r="BP167" i="2"/>
  <c r="BP301" i="2"/>
  <c r="BP310" i="2"/>
  <c r="BP148" i="2"/>
  <c r="BP44" i="2"/>
  <c r="BP411" i="2"/>
  <c r="BP415" i="2"/>
  <c r="BP246" i="2"/>
  <c r="BP430" i="2"/>
  <c r="BP234" i="2"/>
  <c r="BP282" i="2"/>
  <c r="BP390" i="2"/>
  <c r="BP85" i="2"/>
  <c r="BP477" i="2"/>
  <c r="BP73" i="2"/>
  <c r="BP200" i="2"/>
  <c r="BP143" i="2"/>
  <c r="BP440" i="2"/>
  <c r="BP396" i="2"/>
  <c r="BP241" i="2"/>
  <c r="BP48" i="2"/>
  <c r="BP106" i="2"/>
  <c r="BP204" i="2"/>
  <c r="BP203" i="2"/>
  <c r="BP434" i="2"/>
  <c r="BP42" i="2"/>
  <c r="BP236" i="2"/>
  <c r="BP235" i="2"/>
  <c r="BP444" i="2"/>
  <c r="BP28" i="2"/>
  <c r="BP139" i="2"/>
  <c r="BP91" i="2"/>
  <c r="BP290" i="2"/>
  <c r="BP498" i="2"/>
  <c r="BP41" i="2"/>
  <c r="BP247" i="2"/>
  <c r="BP141" i="2"/>
  <c r="BP445" i="2"/>
  <c r="BP324" i="2"/>
  <c r="BP195" i="2"/>
  <c r="BP471" i="2"/>
  <c r="BP393" i="2"/>
  <c r="BP377" i="2"/>
  <c r="BP251" i="2"/>
  <c r="BP70" i="2"/>
  <c r="BP424" i="2"/>
  <c r="BP46" i="2"/>
  <c r="BP22" i="2"/>
  <c r="BP499" i="2"/>
  <c r="BP422" i="2"/>
  <c r="BP359" i="2"/>
  <c r="BP33" i="2"/>
  <c r="BP98" i="2"/>
  <c r="BP74" i="2"/>
  <c r="BP484" i="2"/>
  <c r="BP317" i="2"/>
  <c r="BP304" i="2"/>
  <c r="BP287" i="2"/>
  <c r="BP105" i="2"/>
  <c r="BP342" i="2"/>
  <c r="BP416" i="2"/>
  <c r="BP339" i="2"/>
  <c r="BP94" i="2"/>
  <c r="BP352" i="2"/>
  <c r="BP378" i="2"/>
  <c r="BP280" i="2"/>
  <c r="BP152" i="2"/>
  <c r="BP30" i="2"/>
  <c r="BP413" i="2"/>
  <c r="BP45" i="2"/>
  <c r="BP508" i="2"/>
  <c r="BP219" i="2"/>
  <c r="BP376" i="2"/>
  <c r="BP15" i="2"/>
  <c r="BP50" i="2"/>
  <c r="BP125" i="2"/>
  <c r="BP180" i="2"/>
  <c r="BP159" i="2"/>
  <c r="BP366" i="2"/>
  <c r="BP367" i="2"/>
  <c r="BP265" i="2"/>
  <c r="BP382" i="2"/>
  <c r="BP296" i="2"/>
  <c r="BP208" i="2"/>
  <c r="BP29" i="2"/>
  <c r="BP182" i="2"/>
  <c r="BP260" i="2"/>
  <c r="BP185" i="2"/>
  <c r="BP283" i="2"/>
  <c r="BP233" i="2"/>
  <c r="BP227" i="2"/>
  <c r="BP199" i="2"/>
  <c r="BP136" i="2"/>
  <c r="BP174" i="2"/>
  <c r="BP54" i="2"/>
  <c r="BP161" i="2"/>
  <c r="BP192" i="2"/>
  <c r="BP88" i="2"/>
  <c r="BP188" i="2"/>
  <c r="BP173" i="2"/>
  <c r="BP406" i="2"/>
  <c r="BP457" i="2"/>
  <c r="BP475" i="2"/>
  <c r="BP63" i="2"/>
  <c r="BP238" i="2"/>
  <c r="BP178" i="2"/>
  <c r="BP384" i="2"/>
  <c r="BP254" i="2"/>
  <c r="BP386" i="2"/>
  <c r="BP110" i="2"/>
  <c r="BP52" i="2"/>
  <c r="BP478" i="2"/>
  <c r="BP383" i="2"/>
  <c r="BP318" i="2"/>
  <c r="BP438" i="2"/>
  <c r="BP398" i="2"/>
  <c r="BP96" i="2"/>
  <c r="BP400" i="2"/>
  <c r="BP168" i="2"/>
  <c r="BP171" i="2"/>
  <c r="BP453" i="2"/>
  <c r="BP374" i="2"/>
  <c r="BP258" i="2"/>
  <c r="BP289" i="2"/>
  <c r="BP217" i="2"/>
  <c r="BP122" i="2"/>
  <c r="BP305" i="2"/>
  <c r="BP344" i="2"/>
  <c r="BP69" i="2"/>
  <c r="BP244" i="2"/>
  <c r="BP268" i="2"/>
  <c r="BP267" i="2"/>
  <c r="BP466" i="2"/>
  <c r="BP36" i="2"/>
  <c r="BP133" i="2"/>
  <c r="BP456" i="2"/>
  <c r="BP357" i="2"/>
  <c r="BP399" i="2"/>
  <c r="BP97" i="2"/>
  <c r="BP441" i="2"/>
  <c r="BP150" i="2"/>
  <c r="BP190" i="2"/>
  <c r="BP334" i="2"/>
  <c r="BP459" i="2"/>
  <c r="BP485" i="2"/>
  <c r="BP355" i="2"/>
  <c r="BP487" i="2"/>
  <c r="BP187" i="2"/>
  <c r="BP249" i="2"/>
  <c r="BP381" i="2"/>
  <c r="BP480" i="2"/>
  <c r="BP371" i="2"/>
  <c r="BP439" i="2"/>
  <c r="BP160" i="2"/>
  <c r="BP245" i="2"/>
  <c r="BP417" i="2"/>
  <c r="BP462" i="2"/>
  <c r="BP166" i="2"/>
  <c r="BP212" i="2"/>
  <c r="BP137" i="2"/>
  <c r="BP418" i="2"/>
  <c r="BP90" i="2"/>
  <c r="BP490" i="2"/>
  <c r="BP451" i="2"/>
  <c r="BP461" i="2"/>
  <c r="BP86" i="2"/>
  <c r="BP502" i="2"/>
  <c r="BP101" i="2"/>
  <c r="BP509" i="2"/>
  <c r="BP252" i="2"/>
  <c r="BP104" i="2"/>
  <c r="BP215" i="2"/>
  <c r="BP51" i="2"/>
  <c r="BP253" i="2"/>
  <c r="BP59" i="2"/>
  <c r="BP448" i="2"/>
  <c r="BP153" i="2"/>
  <c r="BP279" i="2"/>
  <c r="BP483" i="2"/>
  <c r="BP211" i="2"/>
  <c r="BP146" i="2"/>
  <c r="BP420" i="2"/>
  <c r="BP58" i="2"/>
  <c r="BP81" i="2"/>
  <c r="BP198" i="2"/>
  <c r="BP369" i="2"/>
  <c r="BP309" i="2"/>
  <c r="BP68" i="2"/>
  <c r="BP295" i="2"/>
  <c r="BP194" i="2"/>
  <c r="BP220" i="2"/>
  <c r="BP16" i="2"/>
  <c r="BP243" i="2"/>
  <c r="BP24" i="2"/>
  <c r="BP169" i="2"/>
  <c r="BP284" i="2"/>
  <c r="BP119" i="2"/>
  <c r="BP340" i="2"/>
  <c r="BP121" i="2"/>
  <c r="BP248" i="2"/>
  <c r="BP177" i="2"/>
  <c r="BP308" i="2"/>
  <c r="BP432" i="2"/>
  <c r="BP491" i="2"/>
  <c r="BP23" i="2"/>
  <c r="BP332" i="2"/>
  <c r="BP17" i="2"/>
  <c r="BP55" i="2"/>
  <c r="BP99" i="2"/>
  <c r="BP288" i="2"/>
  <c r="BP123" i="2"/>
  <c r="BP108" i="2"/>
  <c r="BP181" i="2"/>
  <c r="BP425" i="2"/>
  <c r="BP494" i="2"/>
  <c r="BP495" i="2"/>
  <c r="BP403" i="2"/>
  <c r="BP510" i="2"/>
  <c r="BP442" i="2"/>
  <c r="BP12" i="2"/>
  <c r="BP218" i="2"/>
  <c r="BP129" i="2"/>
  <c r="BP375" i="2"/>
  <c r="BP472" i="2"/>
  <c r="BP92" i="2"/>
  <c r="BP492" i="2"/>
  <c r="BP463" i="2"/>
  <c r="BP327" i="2"/>
  <c r="BP207" i="2"/>
  <c r="BP409" i="2"/>
  <c r="BP431" i="2"/>
  <c r="BP273" i="2"/>
  <c r="BP231" i="2"/>
  <c r="BP229" i="2"/>
  <c r="BP372" i="2"/>
  <c r="BP79" i="2"/>
  <c r="BP112" i="2"/>
  <c r="BP242" i="2"/>
  <c r="BP271" i="2"/>
  <c r="BP319" i="2"/>
  <c r="BP353" i="2"/>
  <c r="BP437" i="2"/>
  <c r="BP140" i="2"/>
  <c r="BP335" i="2"/>
  <c r="BP506" i="2"/>
  <c r="BP213" i="2"/>
  <c r="BP421" i="2"/>
  <c r="BP65" i="2"/>
  <c r="BP343" i="2"/>
  <c r="BP93" i="2"/>
  <c r="BP138" i="2"/>
  <c r="BP47" i="2"/>
  <c r="BP452" i="2"/>
  <c r="BP402" i="2"/>
  <c r="BP385" i="2"/>
  <c r="BP269" i="2"/>
  <c r="BP297" i="2"/>
  <c r="BP446" i="2"/>
  <c r="BP78" i="2"/>
  <c r="BP341" i="2"/>
  <c r="BP144" i="2"/>
  <c r="BP511" i="2"/>
  <c r="BP184" i="2"/>
  <c r="BP496" i="2"/>
  <c r="BP373" i="2"/>
  <c r="BP314" i="2"/>
  <c r="BP25" i="2"/>
  <c r="BP428" i="2"/>
  <c r="BP193" i="2"/>
  <c r="BP286" i="2"/>
  <c r="BP380" i="2"/>
  <c r="BP250" i="2"/>
  <c r="BP72" i="2"/>
  <c r="BP275" i="2"/>
  <c r="BP31" i="2"/>
  <c r="BP26" i="2"/>
  <c r="BP468" i="2"/>
  <c r="BP57" i="2"/>
  <c r="BP145" i="2"/>
  <c r="BP345" i="2"/>
  <c r="BP131" i="2"/>
  <c r="BP114" i="2"/>
  <c r="BP163" i="2"/>
  <c r="BP285" i="2"/>
  <c r="BP226" i="2"/>
  <c r="BP134" i="2"/>
  <c r="BP149" i="2"/>
  <c r="BP32" i="2"/>
  <c r="BP326" i="2"/>
  <c r="BP61" i="2"/>
  <c r="BP331" i="2"/>
  <c r="BP379" i="2"/>
  <c r="BP348" i="2"/>
  <c r="BP419" i="2"/>
  <c r="BP156" i="2"/>
  <c r="BP223" i="2"/>
  <c r="BP172" i="2"/>
  <c r="BP135" i="2"/>
  <c r="BP481" i="2"/>
  <c r="BP412" i="2"/>
  <c r="BP408" i="2"/>
  <c r="BP436" i="2"/>
  <c r="BP337" i="2"/>
  <c r="BP261" i="2"/>
  <c r="BP387" i="2"/>
  <c r="BP109" i="2"/>
  <c r="BP346" i="2"/>
  <c r="BP455" i="2"/>
  <c r="BP157" i="2"/>
  <c r="BP257" i="2"/>
  <c r="BP350" i="2"/>
  <c r="BP239" i="2"/>
  <c r="BP358" i="2"/>
  <c r="BP333" i="2"/>
  <c r="BP118" i="2"/>
  <c r="BP465" i="2"/>
  <c r="BP389" i="2"/>
  <c r="BP186" i="2"/>
  <c r="BP467" i="2"/>
  <c r="BP429" i="2"/>
  <c r="BP221" i="2"/>
  <c r="BP164" i="2"/>
  <c r="BP489" i="2"/>
  <c r="BP216" i="2"/>
  <c r="BP316" i="2"/>
  <c r="BP115" i="2"/>
  <c r="BP202" i="2"/>
  <c r="BP423" i="2"/>
  <c r="BP315" i="2"/>
  <c r="BP237" i="2"/>
  <c r="BP62" i="2"/>
  <c r="BP354" i="2"/>
  <c r="BP89" i="2"/>
  <c r="BP395" i="2"/>
  <c r="BP293" i="2"/>
  <c r="BP405" i="2"/>
  <c r="BP196" i="2"/>
  <c r="BP175" i="2"/>
  <c r="BP338" i="2"/>
  <c r="BP302" i="2"/>
  <c r="BP360" i="2"/>
  <c r="BP450" i="2"/>
  <c r="BP497" i="2"/>
  <c r="BP142" i="2"/>
  <c r="BP64" i="2"/>
  <c r="BP336" i="2"/>
  <c r="BP49" i="2"/>
  <c r="BP447" i="2"/>
  <c r="BP486" i="2"/>
  <c r="BP259" i="2"/>
  <c r="BP176" i="2"/>
  <c r="BP183" i="2"/>
  <c r="BP232" i="2"/>
  <c r="BP39" i="2"/>
  <c r="BP274" i="2"/>
  <c r="BP322" i="2"/>
  <c r="BP18" i="2"/>
  <c r="BP479" i="2"/>
  <c r="BP507" i="2"/>
  <c r="BP351" i="2"/>
  <c r="BP270" i="2"/>
  <c r="BP401" i="2"/>
  <c r="BP503" i="2"/>
  <c r="BP349" i="2"/>
  <c r="BP361" i="2"/>
  <c r="BP368" i="2"/>
  <c r="BP170" i="2"/>
  <c r="BP67" i="2"/>
  <c r="BP225" i="2"/>
  <c r="BP82" i="2"/>
  <c r="BP77" i="2"/>
  <c r="BP66" i="2"/>
  <c r="BP392" i="2"/>
  <c r="BP128" i="2"/>
  <c r="BP501" i="2"/>
  <c r="BP83" i="2"/>
  <c r="BP37" i="2"/>
  <c r="BP162" i="2"/>
  <c r="BP116" i="2"/>
  <c r="BP124" i="2"/>
  <c r="BP433" i="2"/>
  <c r="BP34" i="2"/>
  <c r="BP117" i="2"/>
  <c r="BP404" i="2"/>
  <c r="BP43" i="2"/>
  <c r="BP209" i="2"/>
  <c r="BP364" i="2"/>
  <c r="BP482" i="2"/>
  <c r="BP256" i="2"/>
  <c r="BP407" i="2"/>
  <c r="BP500" i="2"/>
  <c r="BP111" i="2"/>
  <c r="BP388" i="2"/>
  <c r="BP330" i="2"/>
  <c r="BP87" i="2"/>
  <c r="BP158" i="2"/>
  <c r="BP320" i="2"/>
  <c r="BP488" i="2"/>
  <c r="BP365" i="2"/>
</calcChain>
</file>

<file path=xl/sharedStrings.xml><?xml version="1.0" encoding="utf-8"?>
<sst xmlns="http://schemas.openxmlformats.org/spreadsheetml/2006/main" count="251" uniqueCount="135">
  <si>
    <t>Date</t>
  </si>
  <si>
    <t>Task</t>
  </si>
  <si>
    <t>Priority</t>
  </si>
  <si>
    <t>Duration</t>
  </si>
  <si>
    <t>% Done</t>
  </si>
  <si>
    <t>Done</t>
  </si>
  <si>
    <t>Status</t>
  </si>
  <si>
    <t>To Do</t>
  </si>
  <si>
    <t>Busy</t>
  </si>
  <si>
    <t>Tasks</t>
  </si>
  <si>
    <t>Duration Filter</t>
  </si>
  <si>
    <t>Priority Filter</t>
  </si>
  <si>
    <t>Lowest</t>
  </si>
  <si>
    <t>Highest</t>
  </si>
  <si>
    <t>Enter each new task to the list below, and complete all fields. As you complete the task, update the % Done so that it knows how much time is still due. Use the filters to the right if required, and select which list you would like to see (on the left). Then simply select the task below to see the tasks in order.</t>
  </si>
  <si>
    <t>List Order</t>
  </si>
  <si>
    <t>Select order of List</t>
  </si>
  <si>
    <t>✓</t>
  </si>
  <si>
    <t>✕</t>
  </si>
  <si>
    <t>Pass</t>
  </si>
  <si>
    <t>Due</t>
  </si>
  <si>
    <t>of Task</t>
  </si>
  <si>
    <t>Days to Due</t>
  </si>
  <si>
    <t>Today</t>
  </si>
  <si>
    <t>Oldest</t>
  </si>
  <si>
    <t>Newest</t>
  </si>
  <si>
    <t>Shortest</t>
  </si>
  <si>
    <t>Longest</t>
  </si>
  <si>
    <t>Bespoke</t>
  </si>
  <si>
    <t>Auto</t>
  </si>
  <si>
    <t>High Priority</t>
  </si>
  <si>
    <t>Low Priority</t>
  </si>
  <si>
    <t>H-L</t>
  </si>
  <si>
    <t>L-H</t>
  </si>
  <si>
    <t>Original Date</t>
  </si>
  <si>
    <t>Duration Left</t>
  </si>
  <si>
    <t>Final</t>
  </si>
  <si>
    <t>A</t>
  </si>
  <si>
    <t>B</t>
  </si>
  <si>
    <t>C</t>
  </si>
  <si>
    <t>D</t>
  </si>
  <si>
    <t>E</t>
  </si>
  <si>
    <t>F</t>
  </si>
  <si>
    <t>AUTO</t>
  </si>
  <si>
    <t>Decider</t>
  </si>
  <si>
    <t>Rank</t>
  </si>
  <si>
    <t>Rank Code</t>
  </si>
  <si>
    <t>Posted Date - Oldest to Newest</t>
  </si>
  <si>
    <t>Posted Date - Newest to Oldest</t>
  </si>
  <si>
    <t>Priority - Highest to Lowest</t>
  </si>
  <si>
    <t>Priority - Lowest to Highest</t>
  </si>
  <si>
    <t>Next Due</t>
  </si>
  <si>
    <t>Last Due</t>
  </si>
  <si>
    <t>G</t>
  </si>
  <si>
    <t>H</t>
  </si>
  <si>
    <t>Due Date</t>
  </si>
  <si>
    <t>Time Required - Shortest to Longest</t>
  </si>
  <si>
    <t>Due Date - Soonest to Last</t>
  </si>
  <si>
    <t>Due Date - Last to Soonest</t>
  </si>
  <si>
    <t>List Names</t>
  </si>
  <si>
    <t>First Criteria to use in the Sort</t>
  </si>
  <si>
    <t>Select</t>
  </si>
  <si>
    <t>Select Preferred Task from the Drop Down List</t>
  </si>
  <si>
    <t>Active Task</t>
  </si>
  <si>
    <t>Current</t>
  </si>
  <si>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</si>
  <si>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</si>
  <si>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</si>
  <si>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</si>
  <si>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</si>
  <si>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</si>
  <si>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</si>
  <si>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If you get stuck, here is a demo video</t>
  </si>
  <si>
    <t>Watch the demo on YouTube</t>
  </si>
  <si>
    <t>This spreadsheet was created by</t>
  </si>
  <si>
    <t>© Sumcor Ltd - Trading as Spreadsheet Solutions</t>
  </si>
  <si>
    <t>Thanks for downloading the Filler Task List</t>
  </si>
  <si>
    <t>Your Name</t>
  </si>
  <si>
    <t>Your business name (or personal name). This will only appear on this spreadsheet.</t>
  </si>
  <si>
    <t>Select the 1st, 2nd, and 3rd criteria to use to sort each List Name listed above. These will be available.</t>
  </si>
  <si>
    <t>Time Required - Longest to Shortest</t>
  </si>
  <si>
    <t>Filler Task Report</t>
  </si>
  <si>
    <t>No. Tasks - To Do</t>
  </si>
  <si>
    <t>Number</t>
  </si>
  <si>
    <t>No. Tasks - Busy</t>
  </si>
  <si>
    <t>No. Tasks - Done</t>
  </si>
  <si>
    <t>Time of Tasks - To Do</t>
  </si>
  <si>
    <t>Time of Tasks - Busy</t>
  </si>
  <si>
    <t>Time of Tasks - Done</t>
  </si>
  <si>
    <t>Time</t>
  </si>
  <si>
    <t>Breakdown by Priority - Number of Tasks</t>
  </si>
  <si>
    <t>Priority 5</t>
  </si>
  <si>
    <t>Priority 4</t>
  </si>
  <si>
    <t>Priority 3</t>
  </si>
  <si>
    <t>Priority 2</t>
  </si>
  <si>
    <t>Priority 1</t>
  </si>
  <si>
    <t>Breakdown by Priority - TIme of Tasks</t>
  </si>
  <si>
    <t>Complete ALL Tasks</t>
  </si>
  <si>
    <t>Time Required to</t>
  </si>
  <si>
    <t>Number of Tasks by Priority</t>
  </si>
  <si>
    <t>Time of Tasks by Priority</t>
  </si>
  <si>
    <t>Average Time Required</t>
  </si>
  <si>
    <t>Per Task</t>
  </si>
  <si>
    <t>Time Range of Tasks</t>
  </si>
  <si>
    <t>Min &amp; Max Task Lengths</t>
  </si>
  <si>
    <t>-</t>
  </si>
  <si>
    <t>Breakdown by Priority - ARCHIVED TASKS ONLY</t>
  </si>
  <si>
    <t>Time of Busy Tasks Completed:</t>
  </si>
  <si>
    <t>[h]:mm</t>
  </si>
  <si>
    <t>Number of Tasks per Status</t>
  </si>
  <si>
    <t>Time for Tasks per Status</t>
  </si>
  <si>
    <t>Busy - Done</t>
  </si>
  <si>
    <t>Busy - To Do</t>
  </si>
  <si>
    <t>Time Done</t>
  </si>
  <si>
    <t>Done - By Time</t>
  </si>
  <si>
    <t>Busy - By Time</t>
  </si>
  <si>
    <t>To Do - By Time</t>
  </si>
  <si>
    <t>Time that you have completed</t>
  </si>
  <si>
    <t>Time Still to Do</t>
  </si>
  <si>
    <t>Number of Tasks</t>
  </si>
  <si>
    <t>Time for Tasks</t>
  </si>
  <si>
    <t>Archived Tasks</t>
  </si>
  <si>
    <t>Total Time Done</t>
  </si>
  <si>
    <t>Counts</t>
  </si>
  <si>
    <t>Total Time of</t>
  </si>
  <si>
    <t>All Completed Tasks</t>
  </si>
  <si>
    <t>When you wish to archive tasks from the Task tab, simply copy them and the paste (VALUES) below under the last archived items. You can then 'Clear Contents' the transferred items on the Tasks tab and resort.
The items below will not have a status, and will appear on a seperate section of the report.</t>
  </si>
  <si>
    <t>Buy Ready-made</t>
  </si>
  <si>
    <t>Buy Custom-made</t>
  </si>
  <si>
    <t>Click here for more info</t>
  </si>
  <si>
    <t>Spreadsheets</t>
  </si>
  <si>
    <t>We do not offer support on free spreadsheets,
but if you find any errors, please let us know.</t>
  </si>
  <si>
    <t>Free Download - Filler Task List</t>
  </si>
  <si>
    <t>The blue background and white writing usually identifies cells where you can enter or edit information.</t>
  </si>
  <si>
    <t>The purple background and white writing usually identifies cells which are calculated, and therefore locked.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</si>
</sst>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0_ ;[Red]\-#,##0\ "/>
    <numFmt numFmtId="166" formatCode="0.000_ ;[Red]\-0.000\ "/>
  </numFmts>
  <fonts count="13" x14ac:knownFonts="1">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sz val="8"/>
      <color theme="1"/>
      <name val="Calibri"/>
      <family val="2"/>
      <scheme val="minor"/>
    </font>
    <font>
      <u/>
      <sz val="11"/>
      <color theme="10"/>
      <name val="Calibri"/>
      <family val="2"/>
      <scheme val="minor"/>
    </font>
    <font>
      <sz val="11"/>
      <name val="Calibri"/>
      <family val="2"/>
      <scheme val="minor"/>
    </font>
    <font>
      <b/>
      <sz val="10"/>
      <color theme="1"/>
      <name val="Calibri"/>
      <family val="2"/>
      <scheme val="minor"/>
    </font>
    <font>
      <sz val="16"/>
      <color theme="1"/>
      <name val="Calibri"/>
      <family val="2"/>
      <scheme val="minor"/>
    </font>
    <font>
      <b/>
      <sz val="16"/>
      <color theme="0"/>
      <name val="Calibri"/>
      <family val="2"/>
      <scheme val="minor"/>
    </font>
    <font>
      <b/>
      <sz val="16"/>
      <color theme="1"/>
      <name val="Calibri"/>
      <family val="2"/>
      <scheme val="minor"/>
    </font>
    <font>
      <b/>
      <sz val="20"/>
      <color theme="0"/>
      <name val="Calibri"/>
      <family val="2"/>
      <scheme val="minor"/>
    </font>
    <font>
      <sz val="11"/>
      <color theme="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rgb="FFFF6600"/>
        <bgColor indexed="64"/>
      </patternFill>
    </fill>
    <fill>
      <patternFill patternType="solid">
        <fgColor rgb="FF0000FF"/>
        <bgColor indexed="64"/>
      </patternFill>
    </fill>
    <fill>
      <patternFill patternType="solid">
        <fgColor rgb="FF00B0F0"/>
        <bgColor indexed="64"/>
      </patternFill>
    </fill>
    <fill>
      <patternFill patternType="solid">
        <fgColor theme="0" tint="-0.249977111117893"/>
        <bgColor indexed="64"/>
      </patternFill>
    </fill>
    <fill>
      <patternFill patternType="solid">
        <fgColor theme="1"/>
        <bgColor indexed="64"/>
      </patternFill>
    </fill>
    <fill>
      <patternFill patternType="solid">
        <fgColor rgb="FF00B050"/>
        <bgColor indexed="64"/>
      </patternFill>
    </fill>
    <fill>
      <patternFill patternType="solid">
        <fgColor theme="0" tint="-0.499984740745262"/>
        <bgColor indexed="64"/>
      </patternFill>
    </fill>
    <fill>
      <patternFill patternType="solid">
        <fgColor rgb="FF0070C0"/>
        <bgColor indexed="64"/>
      </patternFill>
    </fill>
    <fill>
      <patternFill patternType="solid">
        <fgColor rgb="FF7030A0"/>
        <bgColor indexed="64"/>
      </patternFill>
    </fill>
    <fill>
      <patternFill patternType="solid">
        <fgColor rgb="FFB42117"/>
        <bgColor indexed="64"/>
      </patternFill>
    </fill>
    <fill>
      <patternFill patternType="solid">
        <fgColor rgb="FF2071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304">
    <xf numFmtId="0" fontId="0" fillId="0" borderId="0" xfId="0"/>
    <xf numFmtId="0" fontId="0" fillId="0" borderId="0" xfId="0" applyAlignment="1" applyProtection="1">
      <alignment shrinkToFit="1"/>
      <protection hidden="1"/>
    </xf>
    <xf numFmtId="0" fontId="0" fillId="0" borderId="4"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3"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4" borderId="0" xfId="0" applyFill="1" applyAlignment="1" applyProtection="1">
      <alignment shrinkToFit="1"/>
      <protection hidden="1"/>
    </xf>
    <xf numFmtId="0" fontId="0" fillId="0" borderId="3" xfId="0" applyBorder="1" applyAlignment="1" applyProtection="1">
      <alignment horizontal="left" shrinkToFit="1"/>
      <protection locked="0"/>
    </xf>
    <xf numFmtId="0" fontId="0" fillId="0" borderId="0" xfId="0" applyBorder="1" applyAlignment="1" applyProtection="1">
      <alignment horizontal="left" shrinkToFit="1"/>
      <protection locked="0"/>
    </xf>
    <xf numFmtId="0" fontId="0" fillId="0" borderId="6" xfId="0" applyBorder="1" applyAlignment="1" applyProtection="1">
      <alignment horizontal="left" shrinkToFit="1"/>
      <protection locked="0"/>
    </xf>
    <xf numFmtId="0" fontId="0" fillId="0" borderId="11" xfId="0" applyBorder="1" applyAlignment="1" applyProtection="1">
      <alignment horizontal="left" shrinkToFit="1"/>
      <protection hidden="1"/>
    </xf>
    <xf numFmtId="0" fontId="0" fillId="0" borderId="0"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11" xfId="0" applyBorder="1" applyAlignment="1" applyProtection="1">
      <alignment horizontal="center" shrinkToFit="1"/>
      <protection hidden="1"/>
    </xf>
    <xf numFmtId="164" fontId="0" fillId="0" borderId="3" xfId="0" applyNumberFormat="1" applyBorder="1" applyAlignment="1" applyProtection="1">
      <alignment horizontal="right" shrinkToFit="1"/>
      <protection locked="0"/>
    </xf>
    <xf numFmtId="164" fontId="0" fillId="0" borderId="0" xfId="0" applyNumberFormat="1" applyBorder="1" applyAlignment="1" applyProtection="1">
      <alignment horizontal="right" shrinkToFit="1"/>
      <protection locked="0"/>
    </xf>
    <xf numFmtId="164" fontId="0" fillId="0" borderId="6" xfId="0" applyNumberFormat="1" applyBorder="1" applyAlignment="1" applyProtection="1">
      <alignment horizontal="right" shrinkToFit="1"/>
      <protection locked="0"/>
    </xf>
    <xf numFmtId="164" fontId="0" fillId="0" borderId="11" xfId="0" applyNumberFormat="1" applyBorder="1" applyAlignment="1" applyProtection="1">
      <alignment horizontal="right" shrinkToFit="1"/>
      <protection hidden="1"/>
    </xf>
    <xf numFmtId="9" fontId="0" fillId="0" borderId="4" xfId="0" applyNumberFormat="1" applyBorder="1" applyAlignment="1" applyProtection="1">
      <alignment horizontal="right" shrinkToFit="1"/>
      <protection locked="0"/>
    </xf>
    <xf numFmtId="9" fontId="0" fillId="0" borderId="13" xfId="0" applyNumberFormat="1" applyBorder="1" applyAlignment="1" applyProtection="1">
      <alignment horizontal="right" shrinkToFit="1"/>
      <protection locked="0"/>
    </xf>
    <xf numFmtId="9" fontId="0" fillId="0" borderId="7" xfId="0" applyNumberFormat="1" applyBorder="1" applyAlignment="1" applyProtection="1">
      <alignment horizontal="right" shrinkToFit="1"/>
      <protection locked="0"/>
    </xf>
    <xf numFmtId="9" fontId="0" fillId="0" borderId="12" xfId="0" applyNumberFormat="1" applyBorder="1" applyAlignment="1" applyProtection="1">
      <alignment horizontal="right" shrinkToFit="1"/>
      <protection hidden="1"/>
    </xf>
    <xf numFmtId="0" fontId="0" fillId="9" borderId="0" xfId="0" applyFill="1" applyAlignment="1" applyProtection="1">
      <alignment shrinkToFit="1"/>
      <protection hidden="1"/>
    </xf>
    <xf numFmtId="0" fontId="0" fillId="9" borderId="0" xfId="0" applyFill="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14" fontId="0" fillId="0" borderId="2" xfId="0" applyNumberFormat="1" applyBorder="1" applyAlignment="1" applyProtection="1">
      <alignment horizontal="center" shrinkToFit="1"/>
      <protection locked="0"/>
    </xf>
    <xf numFmtId="14" fontId="0" fillId="0" borderId="14" xfId="0" applyNumberFormat="1" applyBorder="1" applyAlignment="1" applyProtection="1">
      <alignment horizontal="center" shrinkToFit="1"/>
      <protection locked="0"/>
    </xf>
    <xf numFmtId="14" fontId="0" fillId="0" borderId="5" xfId="0" applyNumberFormat="1" applyBorder="1" applyAlignment="1" applyProtection="1">
      <alignment horizontal="center" shrinkToFit="1"/>
      <protection locked="0"/>
    </xf>
    <xf numFmtId="0" fontId="0" fillId="0" borderId="13" xfId="0" applyBorder="1" applyAlignment="1" applyProtection="1">
      <alignment horizontal="center" shrinkToFit="1"/>
      <protection hidden="1"/>
    </xf>
    <xf numFmtId="0" fontId="0" fillId="0" borderId="8" xfId="0" applyBorder="1" applyAlignment="1" applyProtection="1">
      <alignment shrinkToFit="1"/>
      <protection hidden="1"/>
    </xf>
    <xf numFmtId="0" fontId="0" fillId="0" borderId="15" xfId="0" applyBorder="1" applyAlignment="1" applyProtection="1">
      <alignment shrinkToFit="1"/>
      <protection hidden="1"/>
    </xf>
    <xf numFmtId="0" fontId="0" fillId="0" borderId="9" xfId="0" applyBorder="1" applyAlignment="1" applyProtection="1">
      <alignment shrinkToFit="1"/>
      <protection hidden="1"/>
    </xf>
    <xf numFmtId="0" fontId="4" fillId="4" borderId="0" xfId="0" applyFont="1" applyFill="1" applyAlignment="1" applyProtection="1">
      <alignment horizontal="center" shrinkToFit="1"/>
      <protection hidden="1"/>
    </xf>
    <xf numFmtId="14" fontId="0" fillId="0" borderId="3" xfId="0" applyNumberFormat="1" applyBorder="1" applyAlignment="1" applyProtection="1">
      <alignment horizontal="center" shrinkToFit="1"/>
      <protection locked="0"/>
    </xf>
    <xf numFmtId="14" fontId="0" fillId="0" borderId="0" xfId="0" applyNumberFormat="1" applyBorder="1" applyAlignment="1" applyProtection="1">
      <alignment horizontal="center" shrinkToFit="1"/>
      <protection locked="0"/>
    </xf>
    <xf numFmtId="14" fontId="0" fillId="0" borderId="6" xfId="0" applyNumberFormat="1" applyBorder="1" applyAlignment="1" applyProtection="1">
      <alignment horizontal="center" shrinkToFit="1"/>
      <protection locked="0"/>
    </xf>
    <xf numFmtId="14" fontId="0" fillId="0" borderId="11" xfId="0" applyNumberFormat="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3" fillId="0" borderId="0" xfId="0" applyFont="1"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0" fontId="2" fillId="0" borderId="0" xfId="0" applyFont="1" applyAlignment="1" applyProtection="1">
      <alignment horizontal="center" shrinkToFit="1"/>
      <protection hidden="1"/>
    </xf>
    <xf numFmtId="0" fontId="3" fillId="0" borderId="0" xfId="0" applyFont="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2" fillId="0" borderId="1" xfId="0" applyFont="1" applyBorder="1" applyAlignment="1" applyProtection="1">
      <alignment horizontal="center" shrinkToFit="1"/>
      <protection hidden="1"/>
    </xf>
    <xf numFmtId="0" fontId="0" fillId="0" borderId="1" xfId="0" applyFill="1" applyBorder="1" applyAlignment="1" applyProtection="1">
      <alignment horizontal="center" shrinkToFit="1"/>
      <protection hidden="1"/>
    </xf>
    <xf numFmtId="0" fontId="0" fillId="0" borderId="8" xfId="0" applyFill="1" applyBorder="1" applyAlignment="1" applyProtection="1">
      <alignment horizontal="center" shrinkToFit="1"/>
      <protection hidden="1"/>
    </xf>
    <xf numFmtId="0" fontId="0" fillId="0" borderId="15" xfId="0" applyFill="1" applyBorder="1" applyAlignment="1" applyProtection="1">
      <alignment horizontal="center" shrinkToFit="1"/>
      <protection hidden="1"/>
    </xf>
    <xf numFmtId="0" fontId="0" fillId="0" borderId="9" xfId="0" applyFill="1" applyBorder="1" applyAlignment="1" applyProtection="1">
      <alignment horizontal="center" shrinkToFit="1"/>
      <protection hidden="1"/>
    </xf>
    <xf numFmtId="0" fontId="0" fillId="0" borderId="2" xfId="0" applyFill="1" applyBorder="1" applyAlignment="1" applyProtection="1">
      <alignment horizontal="center" shrinkToFit="1"/>
      <protection hidden="1"/>
    </xf>
    <xf numFmtId="0" fontId="0" fillId="0" borderId="3" xfId="0" applyFill="1" applyBorder="1" applyAlignment="1" applyProtection="1">
      <alignment horizontal="center" shrinkToFit="1"/>
      <protection hidden="1"/>
    </xf>
    <xf numFmtId="0" fontId="0" fillId="0" borderId="4"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0" xfId="0" applyFill="1" applyBorder="1" applyAlignment="1" applyProtection="1">
      <alignment horizontal="center" shrinkToFit="1"/>
      <protection hidden="1"/>
    </xf>
    <xf numFmtId="0" fontId="0" fillId="0" borderId="13" xfId="0" applyFill="1" applyBorder="1" applyAlignment="1" applyProtection="1">
      <alignment horizontal="center" shrinkToFit="1"/>
      <protection hidden="1"/>
    </xf>
    <xf numFmtId="0" fontId="0" fillId="0" borderId="5" xfId="0" applyFill="1" applyBorder="1" applyAlignment="1" applyProtection="1">
      <alignment horizontal="center" shrinkToFit="1"/>
      <protection hidden="1"/>
    </xf>
    <xf numFmtId="0" fontId="0" fillId="0" borderId="6" xfId="0" applyFill="1" applyBorder="1" applyAlignment="1" applyProtection="1">
      <alignment horizontal="center" shrinkToFit="1"/>
      <protection hidden="1"/>
    </xf>
    <xf numFmtId="0" fontId="0" fillId="0" borderId="7" xfId="0" applyFill="1" applyBorder="1" applyAlignment="1" applyProtection="1">
      <alignment horizontal="center" shrinkToFit="1"/>
      <protection hidden="1"/>
    </xf>
    <xf numFmtId="0" fontId="0" fillId="0" borderId="1" xfId="0" applyBorder="1" applyAlignment="1" applyProtection="1">
      <alignment horizontal="center" shrinkToFit="1"/>
      <protection locked="0"/>
    </xf>
    <xf numFmtId="14" fontId="0" fillId="0" borderId="10" xfId="0" applyNumberFormat="1" applyBorder="1" applyAlignment="1" applyProtection="1">
      <alignment horizontal="center" shrinkToFit="1"/>
      <protection hidden="1"/>
    </xf>
    <xf numFmtId="0" fontId="2" fillId="4" borderId="0" xfId="0" applyFont="1" applyFill="1" applyAlignment="1" applyProtection="1">
      <alignment horizontal="right" shrinkToFit="1"/>
      <protection hidden="1"/>
    </xf>
    <xf numFmtId="0" fontId="2" fillId="4" borderId="0" xfId="0" applyFont="1" applyFill="1" applyAlignment="1" applyProtection="1">
      <alignment horizontal="left" shrinkToFit="1"/>
      <protection hidden="1"/>
    </xf>
    <xf numFmtId="0" fontId="0" fillId="0" borderId="0" xfId="0" applyBorder="1" applyAlignment="1" applyProtection="1">
      <alignment horizontal="center" shrinkToFit="1"/>
      <protection hidden="1"/>
    </xf>
    <xf numFmtId="0" fontId="3" fillId="0" borderId="0" xfId="0" applyFont="1" applyAlignment="1" applyProtection="1">
      <alignment horizontal="center" shrinkToFit="1"/>
      <protection hidden="1"/>
    </xf>
    <xf numFmtId="0" fontId="0" fillId="0" borderId="0"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3" fillId="0" borderId="0" xfId="0" applyFont="1" applyAlignment="1" applyProtection="1">
      <alignment horizontal="center" shrinkToFit="1"/>
      <protection hidden="1"/>
    </xf>
    <xf numFmtId="0" fontId="2" fillId="4" borderId="0" xfId="0" applyFont="1" applyFill="1" applyAlignment="1" applyProtection="1">
      <alignment shrinkToFit="1"/>
      <protection hidden="1"/>
    </xf>
    <xf numFmtId="0" fontId="6" fillId="0" borderId="0" xfId="0" applyFont="1" applyFill="1" applyBorder="1" applyAlignment="1" applyProtection="1">
      <alignment horizontal="center" shrinkToFit="1"/>
      <protection hidden="1"/>
    </xf>
    <xf numFmtId="0" fontId="6" fillId="0" borderId="8" xfId="0" applyFont="1" applyFill="1" applyBorder="1" applyAlignment="1" applyProtection="1">
      <alignment horizontal="center" shrinkToFit="1"/>
      <protection hidden="1"/>
    </xf>
    <xf numFmtId="0" fontId="6" fillId="0" borderId="15" xfId="0" applyFont="1" applyFill="1" applyBorder="1" applyAlignment="1" applyProtection="1">
      <alignment horizontal="center" shrinkToFit="1"/>
      <protection hidden="1"/>
    </xf>
    <xf numFmtId="0" fontId="6" fillId="0" borderId="9" xfId="0" applyFont="1" applyFill="1" applyBorder="1" applyAlignment="1" applyProtection="1">
      <alignment horizontal="center" shrinkToFit="1"/>
      <protection hidden="1"/>
    </xf>
    <xf numFmtId="0" fontId="0" fillId="4" borderId="0" xfId="0" applyFill="1" applyBorder="1" applyAlignment="1" applyProtection="1">
      <alignment shrinkToFit="1"/>
      <protection hidden="1"/>
    </xf>
    <xf numFmtId="165" fontId="0" fillId="0" borderId="8" xfId="0" applyNumberFormat="1" applyBorder="1" applyAlignment="1" applyProtection="1">
      <alignment horizontal="center" shrinkToFit="1"/>
      <protection hidden="1"/>
    </xf>
    <xf numFmtId="165" fontId="0" fillId="0" borderId="15"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164" fontId="0" fillId="0" borderId="1" xfId="0" applyNumberFormat="1" applyBorder="1" applyAlignment="1" applyProtection="1">
      <alignment horizontal="center" shrinkToFit="1"/>
      <protection hidden="1"/>
    </xf>
    <xf numFmtId="0" fontId="0" fillId="11" borderId="0" xfId="0" applyFill="1" applyBorder="1" applyAlignment="1" applyProtection="1">
      <alignment shrinkToFit="1"/>
      <protection hidden="1"/>
    </xf>
    <xf numFmtId="0" fontId="0" fillId="3" borderId="0" xfId="0" applyFill="1" applyBorder="1" applyAlignment="1" applyProtection="1">
      <alignment shrinkToFit="1"/>
      <protection hidden="1"/>
    </xf>
    <xf numFmtId="0" fontId="0" fillId="7" borderId="0" xfId="0" applyFill="1" applyBorder="1" applyAlignment="1" applyProtection="1">
      <alignment shrinkToFit="1"/>
      <protection hidden="1"/>
    </xf>
    <xf numFmtId="0" fontId="0" fillId="10" borderId="0" xfId="0" applyFill="1" applyBorder="1" applyAlignment="1" applyProtection="1">
      <alignment shrinkToFit="1"/>
      <protection hidden="1"/>
    </xf>
    <xf numFmtId="0" fontId="1" fillId="5" borderId="1" xfId="0" applyFont="1" applyFill="1" applyBorder="1" applyAlignment="1" applyProtection="1">
      <alignment horizontal="center" shrinkToFit="1"/>
      <protection hidden="1"/>
    </xf>
    <xf numFmtId="0" fontId="1" fillId="6" borderId="1" xfId="0" applyFont="1" applyFill="1" applyBorder="1" applyAlignment="1" applyProtection="1">
      <alignment horizontal="center" shrinkToFit="1"/>
      <protection hidden="1"/>
    </xf>
    <xf numFmtId="0" fontId="2" fillId="2" borderId="1" xfId="0" applyFont="1" applyFill="1" applyBorder="1" applyAlignment="1" applyProtection="1">
      <alignment horizontal="center" shrinkToFit="1"/>
      <protection hidden="1"/>
    </xf>
    <xf numFmtId="0" fontId="2" fillId="8" borderId="1" xfId="0" applyFont="1" applyFill="1" applyBorder="1" applyAlignment="1" applyProtection="1">
      <alignment horizontal="center" shrinkToFit="1"/>
      <protection hidden="1"/>
    </xf>
    <xf numFmtId="0" fontId="1" fillId="7" borderId="1"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3" fillId="0" borderId="0" xfId="0" applyFont="1" applyAlignment="1" applyProtection="1">
      <alignment horizontal="center" shrinkToFit="1"/>
      <protection hidden="1"/>
    </xf>
    <xf numFmtId="0" fontId="0" fillId="4" borderId="0" xfId="0" applyFill="1" applyAlignment="1" applyProtection="1">
      <alignment horizontal="center" shrinkToFit="1"/>
      <protection hidden="1"/>
    </xf>
    <xf numFmtId="166" fontId="0" fillId="0" borderId="8" xfId="0" applyNumberFormat="1" applyBorder="1" applyAlignment="1" applyProtection="1">
      <alignment horizontal="center" shrinkToFit="1"/>
      <protection hidden="1"/>
    </xf>
    <xf numFmtId="166" fontId="0" fillId="0" borderId="15" xfId="0" applyNumberFormat="1" applyBorder="1" applyAlignment="1" applyProtection="1">
      <alignment horizontal="center" shrinkToFit="1"/>
      <protection hidden="1"/>
    </xf>
    <xf numFmtId="166" fontId="0" fillId="0" borderId="9" xfId="0" applyNumberFormat="1" applyBorder="1" applyAlignment="1" applyProtection="1">
      <alignment horizontal="center" shrinkToFit="1"/>
      <protection hidden="1"/>
    </xf>
    <xf numFmtId="0" fontId="0" fillId="0" borderId="0" xfId="0" applyBorder="1" applyAlignment="1" applyProtection="1">
      <alignment horizontal="center" shrinkToFit="1"/>
      <protection locked="0"/>
    </xf>
    <xf numFmtId="0" fontId="12" fillId="4" borderId="0" xfId="0" applyFont="1" applyFill="1" applyAlignment="1" applyProtection="1">
      <alignment shrinkToFit="1"/>
      <protection hidden="1"/>
    </xf>
    <xf numFmtId="0" fontId="0" fillId="0" borderId="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13"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10"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4" fillId="4" borderId="10" xfId="0" applyFont="1" applyFill="1" applyBorder="1" applyAlignment="1" applyProtection="1">
      <alignment horizontal="left" vertical="center" shrinkToFit="1"/>
      <protection hidden="1"/>
    </xf>
    <xf numFmtId="0" fontId="4" fillId="4" borderId="11" xfId="0" applyFont="1" applyFill="1" applyBorder="1" applyAlignment="1" applyProtection="1">
      <alignment horizontal="left" vertical="center" shrinkToFit="1"/>
      <protection hidden="1"/>
    </xf>
    <xf numFmtId="0" fontId="4" fillId="4" borderId="12" xfId="0" applyFont="1" applyFill="1" applyBorder="1" applyAlignment="1" applyProtection="1">
      <alignment horizontal="left" vertical="center" shrinkToFit="1"/>
      <protection hidden="1"/>
    </xf>
    <xf numFmtId="0" fontId="1" fillId="10" borderId="10" xfId="0" applyFont="1" applyFill="1" applyBorder="1" applyAlignment="1" applyProtection="1">
      <alignment horizontal="center" shrinkToFit="1"/>
      <protection hidden="1"/>
    </xf>
    <xf numFmtId="0" fontId="1" fillId="10" borderId="11" xfId="0" applyFont="1" applyFill="1" applyBorder="1" applyAlignment="1" applyProtection="1">
      <alignment horizontal="center" shrinkToFit="1"/>
      <protection hidden="1"/>
    </xf>
    <xf numFmtId="0" fontId="1" fillId="10" borderId="12" xfId="0" applyFont="1" applyFill="1" applyBorder="1" applyAlignment="1" applyProtection="1">
      <alignment horizontal="center" shrinkToFit="1"/>
      <protection hidden="1"/>
    </xf>
    <xf numFmtId="0" fontId="4" fillId="4" borderId="6" xfId="0" applyFont="1" applyFill="1" applyBorder="1" applyAlignment="1" applyProtection="1">
      <alignment horizontal="center" shrinkToFit="1"/>
      <protection hidden="1"/>
    </xf>
    <xf numFmtId="0" fontId="2" fillId="4" borderId="2"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7" fillId="4" borderId="0" xfId="0" applyFont="1" applyFill="1" applyAlignment="1" applyProtection="1">
      <alignment horizontal="center" vertic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7" fillId="0" borderId="2"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7" fillId="0" borderId="4" xfId="0" applyFont="1" applyBorder="1" applyAlignment="1" applyProtection="1">
      <alignment horizontal="left" vertical="center" wrapText="1"/>
      <protection hidden="1"/>
    </xf>
    <xf numFmtId="0" fontId="7" fillId="0" borderId="14" xfId="0" applyFont="1" applyBorder="1" applyAlignment="1" applyProtection="1">
      <alignment horizontal="left" vertical="center" wrapText="1"/>
      <protection hidden="1"/>
    </xf>
    <xf numFmtId="0" fontId="7" fillId="0" borderId="0" xfId="0" applyFont="1" applyBorder="1" applyAlignment="1" applyProtection="1">
      <alignment horizontal="left" vertical="center" wrapText="1"/>
      <protection hidden="1"/>
    </xf>
    <xf numFmtId="0" fontId="7" fillId="0" borderId="13"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1" fillId="5" borderId="10" xfId="1" applyFont="1" applyFill="1" applyBorder="1" applyAlignment="1">
      <alignment horizontal="center" vertical="center"/>
    </xf>
    <xf numFmtId="0" fontId="1" fillId="5" borderId="11" xfId="1" applyFont="1" applyFill="1" applyBorder="1" applyAlignment="1">
      <alignment horizontal="center" vertical="center"/>
    </xf>
    <xf numFmtId="0" fontId="1" fillId="5" borderId="12" xfId="1" applyFont="1" applyFill="1" applyBorder="1" applyAlignment="1">
      <alignment horizontal="center" vertical="center"/>
    </xf>
    <xf numFmtId="0" fontId="0" fillId="0" borderId="0" xfId="0" applyAlignment="1" applyProtection="1">
      <alignment horizontal="center" shrinkToFit="1"/>
      <protection hidden="1"/>
    </xf>
    <xf numFmtId="0" fontId="6" fillId="0" borderId="10" xfId="0" applyFont="1" applyBorder="1" applyAlignment="1" applyProtection="1">
      <alignment horizontal="center" shrinkToFit="1"/>
      <protection locked="0"/>
    </xf>
    <xf numFmtId="0" fontId="6" fillId="0" borderId="11" xfId="0" applyFont="1" applyBorder="1" applyAlignment="1" applyProtection="1">
      <alignment horizontal="center" shrinkToFit="1"/>
      <protection locked="0"/>
    </xf>
    <xf numFmtId="0" fontId="6" fillId="0" borderId="12" xfId="0" applyFont="1" applyBorder="1" applyAlignment="1" applyProtection="1">
      <alignment horizontal="center" shrinkToFit="1"/>
      <protection locked="0"/>
    </xf>
    <xf numFmtId="0" fontId="2" fillId="4" borderId="3" xfId="0" applyFont="1" applyFill="1" applyBorder="1" applyAlignment="1" applyProtection="1">
      <alignment horizontal="center" shrinkToFit="1"/>
      <protection hidden="1"/>
    </xf>
    <xf numFmtId="0" fontId="4" fillId="4" borderId="2" xfId="0" applyFont="1" applyFill="1" applyBorder="1" applyAlignment="1" applyProtection="1">
      <alignment horizontal="left" vertical="center" wrapText="1"/>
      <protection hidden="1"/>
    </xf>
    <xf numFmtId="0" fontId="4" fillId="4" borderId="3" xfId="0" applyFont="1" applyFill="1" applyBorder="1" applyAlignment="1" applyProtection="1">
      <alignment horizontal="left" vertical="center" wrapText="1"/>
      <protection hidden="1"/>
    </xf>
    <xf numFmtId="0" fontId="4" fillId="4" borderId="4"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left" vertical="center" wrapText="1"/>
      <protection hidden="1"/>
    </xf>
    <xf numFmtId="0" fontId="4" fillId="4" borderId="6" xfId="0" applyFont="1" applyFill="1" applyBorder="1" applyAlignment="1" applyProtection="1">
      <alignment horizontal="left" vertical="center" wrapText="1"/>
      <protection hidden="1"/>
    </xf>
    <xf numFmtId="0" fontId="4" fillId="4" borderId="7" xfId="0" applyFont="1" applyFill="1" applyBorder="1" applyAlignment="1" applyProtection="1">
      <alignment horizontal="left" vertical="center" wrapText="1"/>
      <protection hidden="1"/>
    </xf>
    <xf numFmtId="0" fontId="3" fillId="0" borderId="0" xfId="0" applyFont="1" applyAlignment="1" applyProtection="1">
      <alignment horizontal="center" shrinkToFit="1"/>
      <protection hidden="1"/>
    </xf>
    <xf numFmtId="0" fontId="0" fillId="4" borderId="0" xfId="0" applyFill="1" applyBorder="1" applyAlignment="1" applyProtection="1">
      <alignment horizontal="center" shrinkToFit="1"/>
      <protection hidden="1"/>
    </xf>
    <xf numFmtId="0" fontId="4" fillId="9" borderId="6" xfId="0" applyFont="1" applyFill="1" applyBorder="1" applyAlignment="1" applyProtection="1">
      <alignment horizontal="center" shrinkToFit="1"/>
      <protection hidden="1"/>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164" fontId="0" fillId="0" borderId="7" xfId="0" applyNumberFormat="1"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2" fillId="4" borderId="0" xfId="0" applyFont="1" applyFill="1" applyBorder="1" applyAlignment="1" applyProtection="1">
      <alignment horizontal="center" shrinkToFit="1"/>
      <protection hidden="1"/>
    </xf>
    <xf numFmtId="164" fontId="8" fillId="0" borderId="2" xfId="0" applyNumberFormat="1" applyFont="1" applyBorder="1" applyAlignment="1" applyProtection="1">
      <alignment horizontal="center" vertical="center" shrinkToFit="1"/>
      <protection hidden="1"/>
    </xf>
    <xf numFmtId="164" fontId="8" fillId="0" borderId="3" xfId="0" applyNumberFormat="1" applyFont="1" applyBorder="1" applyAlignment="1" applyProtection="1">
      <alignment horizontal="center" vertical="center" shrinkToFit="1"/>
      <protection hidden="1"/>
    </xf>
    <xf numFmtId="164" fontId="8" fillId="0" borderId="4" xfId="0" applyNumberFormat="1" applyFont="1" applyBorder="1" applyAlignment="1" applyProtection="1">
      <alignment horizontal="center" vertical="center" shrinkToFit="1"/>
      <protection hidden="1"/>
    </xf>
    <xf numFmtId="164" fontId="8" fillId="0" borderId="5" xfId="0" applyNumberFormat="1" applyFont="1" applyBorder="1" applyAlignment="1" applyProtection="1">
      <alignment horizontal="center" vertical="center" shrinkToFit="1"/>
      <protection hidden="1"/>
    </xf>
    <xf numFmtId="164" fontId="8" fillId="0" borderId="6" xfId="0" applyNumberFormat="1" applyFont="1" applyBorder="1" applyAlignment="1" applyProtection="1">
      <alignment horizontal="center" vertical="center" shrinkToFit="1"/>
      <protection hidden="1"/>
    </xf>
    <xf numFmtId="164" fontId="8" fillId="0" borderId="7" xfId="0" applyNumberFormat="1" applyFont="1" applyBorder="1" applyAlignment="1" applyProtection="1">
      <alignment horizontal="center" vertical="center" shrinkToFit="1"/>
      <protection hidden="1"/>
    </xf>
    <xf numFmtId="165" fontId="8" fillId="0" borderId="2" xfId="0" applyNumberFormat="1" applyFont="1" applyBorder="1" applyAlignment="1" applyProtection="1">
      <alignment horizontal="center" vertical="center" shrinkToFit="1"/>
      <protection hidden="1"/>
    </xf>
    <xf numFmtId="165" fontId="8" fillId="0" borderId="3" xfId="0" applyNumberFormat="1" applyFont="1" applyBorder="1" applyAlignment="1" applyProtection="1">
      <alignment horizontal="center" vertical="center" shrinkToFit="1"/>
      <protection hidden="1"/>
    </xf>
    <xf numFmtId="165" fontId="8" fillId="0" borderId="4" xfId="0" applyNumberFormat="1" applyFont="1" applyBorder="1" applyAlignment="1" applyProtection="1">
      <alignment horizontal="center" vertical="center" shrinkToFit="1"/>
      <protection hidden="1"/>
    </xf>
    <xf numFmtId="165" fontId="8" fillId="0" borderId="5" xfId="0" applyNumberFormat="1" applyFont="1" applyBorder="1" applyAlignment="1" applyProtection="1">
      <alignment horizontal="center" vertical="center" shrinkToFit="1"/>
      <protection hidden="1"/>
    </xf>
    <xf numFmtId="165" fontId="8" fillId="0" borderId="6" xfId="0" applyNumberFormat="1" applyFont="1" applyBorder="1" applyAlignment="1" applyProtection="1">
      <alignment horizontal="center" vertical="center" shrinkToFit="1"/>
      <protection hidden="1"/>
    </xf>
    <xf numFmtId="165" fontId="8" fillId="0" borderId="7" xfId="0" applyNumberFormat="1" applyFont="1" applyBorder="1" applyAlignment="1" applyProtection="1">
      <alignment horizontal="center" vertical="center" shrinkToFit="1"/>
      <protection hidden="1"/>
    </xf>
    <xf numFmtId="0" fontId="0" fillId="4" borderId="0" xfId="0" applyFill="1" applyBorder="1" applyAlignment="1" applyProtection="1">
      <alignment horizontal="left" shrinkToFit="1"/>
      <protection hidden="1"/>
    </xf>
    <xf numFmtId="0" fontId="9" fillId="6" borderId="2" xfId="0" applyFont="1" applyFill="1" applyBorder="1" applyAlignment="1" applyProtection="1">
      <alignment horizontal="center" vertical="center" shrinkToFit="1"/>
      <protection hidden="1"/>
    </xf>
    <xf numFmtId="0" fontId="9" fillId="6" borderId="3" xfId="0" applyFont="1" applyFill="1" applyBorder="1" applyAlignment="1" applyProtection="1">
      <alignment horizontal="center" vertical="center" shrinkToFit="1"/>
      <protection hidden="1"/>
    </xf>
    <xf numFmtId="0" fontId="9" fillId="6" borderId="4" xfId="0" applyFont="1" applyFill="1" applyBorder="1" applyAlignment="1" applyProtection="1">
      <alignment horizontal="center" vertical="center" shrinkToFit="1"/>
      <protection hidden="1"/>
    </xf>
    <xf numFmtId="0" fontId="9" fillId="6" borderId="5" xfId="0" applyFont="1" applyFill="1" applyBorder="1" applyAlignment="1" applyProtection="1">
      <alignment horizontal="center" vertical="center" shrinkToFit="1"/>
      <protection hidden="1"/>
    </xf>
    <xf numFmtId="0" fontId="9" fillId="6" borderId="6" xfId="0" applyFont="1" applyFill="1" applyBorder="1" applyAlignment="1" applyProtection="1">
      <alignment horizontal="center" vertical="center" shrinkToFit="1"/>
      <protection hidden="1"/>
    </xf>
    <xf numFmtId="0" fontId="9" fillId="6" borderId="7" xfId="0" applyFont="1" applyFill="1" applyBorder="1" applyAlignment="1" applyProtection="1">
      <alignment horizontal="center" vertical="center" shrinkToFit="1"/>
      <protection hidden="1"/>
    </xf>
    <xf numFmtId="0" fontId="10" fillId="2" borderId="2" xfId="0" applyFont="1" applyFill="1" applyBorder="1" applyAlignment="1" applyProtection="1">
      <alignment horizontal="center" vertical="center" shrinkToFit="1"/>
      <protection hidden="1"/>
    </xf>
    <xf numFmtId="0" fontId="10" fillId="2" borderId="3" xfId="0" applyFont="1" applyFill="1" applyBorder="1" applyAlignment="1" applyProtection="1">
      <alignment horizontal="center" vertical="center" shrinkToFit="1"/>
      <protection hidden="1"/>
    </xf>
    <xf numFmtId="0" fontId="10" fillId="2" borderId="4" xfId="0" applyFont="1" applyFill="1" applyBorder="1" applyAlignment="1" applyProtection="1">
      <alignment horizontal="center" vertical="center" shrinkToFit="1"/>
      <protection hidden="1"/>
    </xf>
    <xf numFmtId="0" fontId="10" fillId="2" borderId="5" xfId="0" applyFont="1" applyFill="1" applyBorder="1" applyAlignment="1" applyProtection="1">
      <alignment horizontal="center" vertical="center" shrinkToFit="1"/>
      <protection hidden="1"/>
    </xf>
    <xf numFmtId="0" fontId="10" fillId="2" borderId="6" xfId="0" applyFont="1" applyFill="1" applyBorder="1" applyAlignment="1" applyProtection="1">
      <alignment horizontal="center" vertical="center" shrinkToFit="1"/>
      <protection hidden="1"/>
    </xf>
    <xf numFmtId="0" fontId="10" fillId="2" borderId="7" xfId="0" applyFont="1" applyFill="1" applyBorder="1" applyAlignment="1" applyProtection="1">
      <alignment horizontal="center" vertical="center" shrinkToFit="1"/>
      <protection hidden="1"/>
    </xf>
    <xf numFmtId="0" fontId="9" fillId="5" borderId="2" xfId="0" applyFont="1" applyFill="1" applyBorder="1" applyAlignment="1" applyProtection="1">
      <alignment horizontal="center" vertical="center" shrinkToFit="1"/>
      <protection hidden="1"/>
    </xf>
    <xf numFmtId="0" fontId="9" fillId="5" borderId="3" xfId="0" applyFont="1" applyFill="1" applyBorder="1" applyAlignment="1" applyProtection="1">
      <alignment horizontal="center" vertical="center" shrinkToFit="1"/>
      <protection hidden="1"/>
    </xf>
    <xf numFmtId="0" fontId="9" fillId="5" borderId="4" xfId="0" applyFont="1" applyFill="1" applyBorder="1" applyAlignment="1" applyProtection="1">
      <alignment horizontal="center" vertical="center" shrinkToFit="1"/>
      <protection hidden="1"/>
    </xf>
    <xf numFmtId="0" fontId="9" fillId="5" borderId="5" xfId="0" applyFont="1" applyFill="1" applyBorder="1" applyAlignment="1" applyProtection="1">
      <alignment horizontal="center" vertical="center" shrinkToFit="1"/>
      <protection hidden="1"/>
    </xf>
    <xf numFmtId="0" fontId="9" fillId="5" borderId="6" xfId="0" applyFont="1" applyFill="1" applyBorder="1" applyAlignment="1" applyProtection="1">
      <alignment horizontal="center" vertical="center" shrinkToFit="1"/>
      <protection hidden="1"/>
    </xf>
    <xf numFmtId="0" fontId="9" fillId="5" borderId="7" xfId="0" applyFont="1" applyFill="1" applyBorder="1" applyAlignment="1" applyProtection="1">
      <alignment horizontal="center" vertical="center" shrinkToFit="1"/>
      <protection hidden="1"/>
    </xf>
    <xf numFmtId="0" fontId="2" fillId="4" borderId="6" xfId="0" applyFont="1" applyFill="1" applyBorder="1" applyAlignment="1" applyProtection="1">
      <alignment horizontal="center" shrinkToFit="1"/>
      <protection hidden="1"/>
    </xf>
    <xf numFmtId="0" fontId="9" fillId="7" borderId="2" xfId="0" applyFont="1" applyFill="1" applyBorder="1" applyAlignment="1" applyProtection="1">
      <alignment horizontal="center" vertical="center" shrinkToFit="1"/>
      <protection hidden="1"/>
    </xf>
    <xf numFmtId="0" fontId="9" fillId="7" borderId="3" xfId="0" applyFont="1" applyFill="1" applyBorder="1" applyAlignment="1" applyProtection="1">
      <alignment horizontal="center" vertical="center" shrinkToFit="1"/>
      <protection hidden="1"/>
    </xf>
    <xf numFmtId="0" fontId="9" fillId="7" borderId="4" xfId="0" applyFont="1" applyFill="1" applyBorder="1" applyAlignment="1" applyProtection="1">
      <alignment horizontal="center" vertical="center" shrinkToFit="1"/>
      <protection hidden="1"/>
    </xf>
    <xf numFmtId="0" fontId="9" fillId="7" borderId="5" xfId="0" applyFont="1" applyFill="1" applyBorder="1" applyAlignment="1" applyProtection="1">
      <alignment horizontal="center" vertical="center" shrinkToFit="1"/>
      <protection hidden="1"/>
    </xf>
    <xf numFmtId="0" fontId="9" fillId="7" borderId="6" xfId="0" applyFont="1" applyFill="1" applyBorder="1" applyAlignment="1" applyProtection="1">
      <alignment horizontal="center" vertical="center" shrinkToFit="1"/>
      <protection hidden="1"/>
    </xf>
    <xf numFmtId="0" fontId="9" fillId="7" borderId="7" xfId="0" applyFont="1" applyFill="1" applyBorder="1" applyAlignment="1" applyProtection="1">
      <alignment horizontal="center" vertical="center" shrinkToFit="1"/>
      <protection hidden="1"/>
    </xf>
    <xf numFmtId="0" fontId="10" fillId="8" borderId="2" xfId="0" applyFont="1" applyFill="1" applyBorder="1" applyAlignment="1" applyProtection="1">
      <alignment horizontal="center" vertical="center" shrinkToFit="1"/>
      <protection hidden="1"/>
    </xf>
    <xf numFmtId="0" fontId="10" fillId="8" borderId="3" xfId="0" applyFont="1" applyFill="1" applyBorder="1" applyAlignment="1" applyProtection="1">
      <alignment horizontal="center" vertical="center" shrinkToFit="1"/>
      <protection hidden="1"/>
    </xf>
    <xf numFmtId="0" fontId="10" fillId="8" borderId="4" xfId="0" applyFont="1" applyFill="1" applyBorder="1" applyAlignment="1" applyProtection="1">
      <alignment horizontal="center" vertical="center" shrinkToFit="1"/>
      <protection hidden="1"/>
    </xf>
    <xf numFmtId="0" fontId="10" fillId="8" borderId="5" xfId="0" applyFont="1" applyFill="1" applyBorder="1" applyAlignment="1" applyProtection="1">
      <alignment horizontal="center" vertical="center" shrinkToFit="1"/>
      <protection hidden="1"/>
    </xf>
    <xf numFmtId="0" fontId="10" fillId="8" borderId="6" xfId="0" applyFont="1" applyFill="1" applyBorder="1" applyAlignment="1" applyProtection="1">
      <alignment horizontal="center" vertical="center" shrinkToFit="1"/>
      <protection hidden="1"/>
    </xf>
    <xf numFmtId="0" fontId="10" fillId="8" borderId="7" xfId="0" applyFont="1" applyFill="1" applyBorder="1" applyAlignment="1" applyProtection="1">
      <alignment horizontal="center" vertical="center" shrinkToFit="1"/>
      <protection hidden="1"/>
    </xf>
    <xf numFmtId="164" fontId="8" fillId="4" borderId="2" xfId="0" applyNumberFormat="1" applyFont="1" applyFill="1" applyBorder="1" applyAlignment="1" applyProtection="1">
      <alignment horizontal="center" vertical="center" shrinkToFit="1"/>
      <protection hidden="1"/>
    </xf>
    <xf numFmtId="164" fontId="8" fillId="4" borderId="3" xfId="0" applyNumberFormat="1" applyFont="1" applyFill="1" applyBorder="1" applyAlignment="1" applyProtection="1">
      <alignment horizontal="center" vertical="center" shrinkToFit="1"/>
      <protection hidden="1"/>
    </xf>
    <xf numFmtId="164" fontId="8" fillId="4" borderId="5" xfId="0" applyNumberFormat="1" applyFont="1" applyFill="1" applyBorder="1" applyAlignment="1" applyProtection="1">
      <alignment horizontal="center" vertical="center" shrinkToFit="1"/>
      <protection hidden="1"/>
    </xf>
    <xf numFmtId="164" fontId="8" fillId="4" borderId="6" xfId="0" applyNumberFormat="1" applyFont="1" applyFill="1" applyBorder="1" applyAlignment="1" applyProtection="1">
      <alignment horizontal="center" vertical="center" shrinkToFit="1"/>
      <protection hidden="1"/>
    </xf>
    <xf numFmtId="164" fontId="8" fillId="4" borderId="4" xfId="0" applyNumberFormat="1" applyFont="1" applyFill="1" applyBorder="1" applyAlignment="1" applyProtection="1">
      <alignment horizontal="center" vertical="center" shrinkToFit="1"/>
      <protection hidden="1"/>
    </xf>
    <xf numFmtId="164" fontId="8" fillId="4" borderId="7" xfId="0" applyNumberFormat="1" applyFont="1" applyFill="1" applyBorder="1" applyAlignment="1" applyProtection="1">
      <alignment horizontal="center" vertical="center" shrinkToFit="1"/>
      <protection hidden="1"/>
    </xf>
    <xf numFmtId="0" fontId="10" fillId="4" borderId="3" xfId="0" applyFont="1" applyFill="1" applyBorder="1" applyAlignment="1" applyProtection="1">
      <alignment horizontal="center" vertical="center" shrinkToFit="1"/>
      <protection hidden="1"/>
    </xf>
    <xf numFmtId="0" fontId="10" fillId="4" borderId="6" xfId="0" applyFont="1" applyFill="1" applyBorder="1" applyAlignment="1" applyProtection="1">
      <alignment horizontal="center" vertical="center" shrinkToFit="1"/>
      <protection hidden="1"/>
    </xf>
    <xf numFmtId="0" fontId="4" fillId="4" borderId="3" xfId="0" applyFont="1" applyFill="1" applyBorder="1" applyAlignment="1" applyProtection="1">
      <alignment horizontal="right" vertical="center" shrinkToFit="1"/>
      <protection hidden="1"/>
    </xf>
    <xf numFmtId="164" fontId="4" fillId="4" borderId="3" xfId="0" applyNumberFormat="1" applyFont="1" applyFill="1" applyBorder="1" applyAlignment="1" applyProtection="1">
      <alignment horizontal="center" vertical="center" shrinkToFit="1"/>
      <protection hidden="1"/>
    </xf>
    <xf numFmtId="0" fontId="11" fillId="12" borderId="2" xfId="0" applyFont="1" applyFill="1" applyBorder="1" applyAlignment="1" applyProtection="1">
      <alignment horizontal="center" vertical="center" shrinkToFit="1"/>
      <protection hidden="1"/>
    </xf>
    <xf numFmtId="0" fontId="11" fillId="12" borderId="4" xfId="0" applyFont="1" applyFill="1" applyBorder="1" applyAlignment="1" applyProtection="1">
      <alignment horizontal="center" vertical="center" shrinkToFit="1"/>
      <protection hidden="1"/>
    </xf>
    <xf numFmtId="0" fontId="11" fillId="12" borderId="5" xfId="0" applyFont="1" applyFill="1" applyBorder="1" applyAlignment="1" applyProtection="1">
      <alignment horizontal="center" vertical="center" shrinkToFit="1"/>
      <protection hidden="1"/>
    </xf>
    <xf numFmtId="0" fontId="11" fillId="12" borderId="7" xfId="0" applyFont="1" applyFill="1" applyBorder="1" applyAlignment="1" applyProtection="1">
      <alignment horizontal="center" vertical="center" shrinkToFit="1"/>
      <protection hidden="1"/>
    </xf>
    <xf numFmtId="0" fontId="4" fillId="4" borderId="14" xfId="0" applyFont="1" applyFill="1" applyBorder="1" applyAlignment="1" applyProtection="1">
      <alignment horizontal="left" vertical="center" wrapText="1"/>
      <protection hidden="1"/>
    </xf>
    <xf numFmtId="0" fontId="4" fillId="4" borderId="0" xfId="0" applyFont="1" applyFill="1" applyBorder="1" applyAlignment="1" applyProtection="1">
      <alignment horizontal="left" vertical="center" wrapText="1"/>
      <protection hidden="1"/>
    </xf>
    <xf numFmtId="164" fontId="0" fillId="4" borderId="10" xfId="0" applyNumberFormat="1" applyFill="1" applyBorder="1" applyAlignment="1" applyProtection="1">
      <alignment horizontal="center" shrinkToFit="1"/>
      <protection hidden="1"/>
    </xf>
    <xf numFmtId="164" fontId="0" fillId="4" borderId="12" xfId="0" applyNumberFormat="1" applyFill="1" applyBorder="1" applyAlignment="1" applyProtection="1">
      <alignment horizontal="center" shrinkToFit="1"/>
      <protection hidden="1"/>
    </xf>
    <xf numFmtId="0" fontId="2" fillId="4" borderId="10" xfId="0" applyNumberFormat="1" applyFont="1" applyFill="1" applyBorder="1" applyAlignment="1" applyProtection="1">
      <alignment horizontal="center" shrinkToFit="1"/>
      <protection hidden="1"/>
    </xf>
    <xf numFmtId="0" fontId="2" fillId="4" borderId="12" xfId="0" applyNumberFormat="1" applyFont="1" applyFill="1" applyBorder="1" applyAlignment="1" applyProtection="1">
      <alignment horizontal="center" shrinkToFit="1"/>
      <protection hidden="1"/>
    </xf>
    <xf numFmtId="0" fontId="4" fillId="4" borderId="11" xfId="0" applyFont="1" applyFill="1" applyBorder="1" applyAlignment="1" applyProtection="1">
      <alignment horizontal="center" shrinkToFit="1"/>
      <protection hidden="1"/>
    </xf>
    <xf numFmtId="0" fontId="2" fillId="4" borderId="11" xfId="0" applyFont="1" applyFill="1" applyBorder="1" applyAlignment="1" applyProtection="1">
      <alignment horizontal="center" shrinkToFit="1"/>
      <protection hidden="1"/>
    </xf>
    <xf numFmtId="0" fontId="2" fillId="4" borderId="12" xfId="0" applyFont="1" applyFill="1" applyBorder="1" applyAlignment="1" applyProtection="1">
      <alignment horizontal="center" shrinkToFit="1"/>
      <protection hidden="1"/>
    </xf>
    <xf numFmtId="0" fontId="1" fillId="13" borderId="2" xfId="0" applyFont="1" applyFill="1" applyBorder="1" applyAlignment="1" applyProtection="1">
      <alignment horizontal="center" shrinkToFit="1"/>
      <protection hidden="1"/>
    </xf>
    <xf numFmtId="0" fontId="1" fillId="13" borderId="3" xfId="0" applyFont="1" applyFill="1" applyBorder="1" applyAlignment="1" applyProtection="1">
      <alignment horizontal="center" shrinkToFit="1"/>
      <protection hidden="1"/>
    </xf>
    <xf numFmtId="0" fontId="1" fillId="13" borderId="4" xfId="0" applyFont="1" applyFill="1" applyBorder="1" applyAlignment="1" applyProtection="1">
      <alignment horizontal="center" shrinkToFit="1"/>
      <protection hidden="1"/>
    </xf>
    <xf numFmtId="0" fontId="1" fillId="13" borderId="5" xfId="0" applyFont="1" applyFill="1" applyBorder="1" applyAlignment="1" applyProtection="1">
      <alignment horizontal="center" shrinkToFit="1"/>
      <protection locked="0"/>
    </xf>
    <xf numFmtId="0" fontId="1" fillId="13" borderId="6" xfId="0" applyFont="1" applyFill="1" applyBorder="1" applyAlignment="1" applyProtection="1">
      <alignment horizontal="center" shrinkToFit="1"/>
      <protection locked="0"/>
    </xf>
    <xf numFmtId="0" fontId="1" fillId="13" borderId="7" xfId="0" applyFont="1" applyFill="1" applyBorder="1" applyAlignment="1" applyProtection="1">
      <alignment horizontal="center" shrinkToFit="1"/>
      <protection locked="0"/>
    </xf>
    <xf numFmtId="0" fontId="1" fillId="14" borderId="10" xfId="0" applyFont="1" applyFill="1" applyBorder="1" applyAlignment="1" applyProtection="1">
      <alignment horizontal="center" shrinkToFit="1"/>
      <protection hidden="1"/>
    </xf>
    <xf numFmtId="0" fontId="1" fillId="14" borderId="12" xfId="0" applyFont="1" applyFill="1" applyBorder="1" applyAlignment="1" applyProtection="1">
      <alignment horizontal="center" shrinkToFit="1"/>
      <protection hidden="1"/>
    </xf>
    <xf numFmtId="0" fontId="1" fillId="14" borderId="1" xfId="0" applyFont="1" applyFill="1" applyBorder="1" applyAlignment="1" applyProtection="1">
      <alignment horizontal="center" shrinkToFit="1"/>
      <protection hidden="1"/>
    </xf>
    <xf numFmtId="0" fontId="11" fillId="14" borderId="2" xfId="0" applyFont="1" applyFill="1" applyBorder="1" applyAlignment="1" applyProtection="1">
      <alignment horizontal="center" vertical="center" shrinkToFit="1"/>
      <protection hidden="1"/>
    </xf>
    <xf numFmtId="0" fontId="11" fillId="14" borderId="3" xfId="0" applyFont="1" applyFill="1" applyBorder="1" applyAlignment="1" applyProtection="1">
      <alignment horizontal="center" vertical="center" shrinkToFit="1"/>
      <protection hidden="1"/>
    </xf>
    <xf numFmtId="0" fontId="11" fillId="14" borderId="4" xfId="0" applyFont="1" applyFill="1" applyBorder="1" applyAlignment="1" applyProtection="1">
      <alignment horizontal="center" vertical="center" shrinkToFit="1"/>
      <protection hidden="1"/>
    </xf>
    <xf numFmtId="0" fontId="11" fillId="14" borderId="5" xfId="0" applyFont="1" applyFill="1" applyBorder="1" applyAlignment="1" applyProtection="1">
      <alignment horizontal="center" vertical="center" shrinkToFit="1"/>
      <protection hidden="1"/>
    </xf>
    <xf numFmtId="0" fontId="11" fillId="14" borderId="6" xfId="0" applyFont="1" applyFill="1" applyBorder="1" applyAlignment="1" applyProtection="1">
      <alignment horizontal="center" vertical="center" shrinkToFit="1"/>
      <protection hidden="1"/>
    </xf>
    <xf numFmtId="0" fontId="11" fillId="14" borderId="7" xfId="0" applyFont="1" applyFill="1" applyBorder="1" applyAlignment="1" applyProtection="1">
      <alignment horizontal="center" vertical="center" shrinkToFit="1"/>
      <protection hidden="1"/>
    </xf>
    <xf numFmtId="0" fontId="9" fillId="14" borderId="2" xfId="0" applyFont="1" applyFill="1" applyBorder="1" applyAlignment="1" applyProtection="1">
      <alignment horizontal="center" vertical="center" shrinkToFit="1"/>
      <protection hidden="1"/>
    </xf>
    <xf numFmtId="0" fontId="9" fillId="14" borderId="3" xfId="0" applyFont="1" applyFill="1" applyBorder="1" applyAlignment="1" applyProtection="1">
      <alignment horizontal="center" vertical="center" shrinkToFit="1"/>
      <protection hidden="1"/>
    </xf>
    <xf numFmtId="0" fontId="9" fillId="14" borderId="4" xfId="0" applyFont="1" applyFill="1" applyBorder="1" applyAlignment="1" applyProtection="1">
      <alignment horizontal="center" vertical="center" shrinkToFit="1"/>
      <protection hidden="1"/>
    </xf>
    <xf numFmtId="0" fontId="9" fillId="14" borderId="5" xfId="0" applyFont="1" applyFill="1" applyBorder="1" applyAlignment="1" applyProtection="1">
      <alignment horizontal="center" vertical="center" shrinkToFit="1"/>
      <protection hidden="1"/>
    </xf>
    <xf numFmtId="0" fontId="9" fillId="14" borderId="6" xfId="0" applyFont="1" applyFill="1" applyBorder="1" applyAlignment="1" applyProtection="1">
      <alignment horizontal="center" vertical="center" shrinkToFit="1"/>
      <protection hidden="1"/>
    </xf>
    <xf numFmtId="0" fontId="9" fillId="14" borderId="7" xfId="0" applyFont="1" applyFill="1" applyBorder="1" applyAlignment="1" applyProtection="1">
      <alignment horizontal="center" vertical="center" shrinkToFit="1"/>
      <protection hidden="1"/>
    </xf>
    <xf numFmtId="0" fontId="1" fillId="14" borderId="11" xfId="0" applyFont="1" applyFill="1" applyBorder="1" applyAlignment="1" applyProtection="1">
      <alignment horizontal="center" shrinkToFit="1"/>
      <protection hidden="1"/>
    </xf>
    <xf numFmtId="0" fontId="1" fillId="14" borderId="14" xfId="0" applyFont="1" applyFill="1" applyBorder="1" applyAlignment="1" applyProtection="1">
      <alignment horizontal="center" shrinkToFit="1"/>
      <protection hidden="1"/>
    </xf>
    <xf numFmtId="0" fontId="1" fillId="14" borderId="0" xfId="0" applyFont="1" applyFill="1" applyBorder="1" applyAlignment="1" applyProtection="1">
      <alignment horizontal="center" shrinkToFit="1"/>
      <protection hidden="1"/>
    </xf>
    <xf numFmtId="0" fontId="1" fillId="14" borderId="8" xfId="0" applyFont="1" applyFill="1" applyBorder="1" applyAlignment="1" applyProtection="1">
      <alignment horizontal="center" shrinkToFit="1"/>
      <protection hidden="1"/>
    </xf>
    <xf numFmtId="0" fontId="1" fillId="14" borderId="9" xfId="0" applyFont="1" applyFill="1" applyBorder="1" applyAlignment="1" applyProtection="1">
      <alignment horizontal="center" shrinkToFit="1"/>
      <protection hidden="1"/>
    </xf>
    <xf numFmtId="0" fontId="1" fillId="13" borderId="1" xfId="0" applyFont="1" applyFill="1" applyBorder="1" applyAlignment="1" applyProtection="1">
      <alignment horizontal="center" shrinkToFit="1"/>
      <protection hidden="1"/>
    </xf>
    <xf numFmtId="0" fontId="1" fillId="13" borderId="10" xfId="0" applyFont="1" applyFill="1" applyBorder="1" applyAlignment="1" applyProtection="1">
      <alignment horizontal="center" shrinkToFit="1"/>
      <protection hidden="1"/>
    </xf>
    <xf numFmtId="0" fontId="1" fillId="13" borderId="11" xfId="0" applyFont="1" applyFill="1" applyBorder="1" applyAlignment="1" applyProtection="1">
      <alignment horizontal="center" shrinkToFit="1"/>
      <protection hidden="1"/>
    </xf>
    <xf numFmtId="0" fontId="1" fillId="13" borderId="12" xfId="0" applyFont="1" applyFill="1" applyBorder="1" applyAlignment="1" applyProtection="1">
      <alignment horizontal="center" shrinkToFit="1"/>
      <protection hidden="1"/>
    </xf>
    <xf numFmtId="0" fontId="11" fillId="15" borderId="2" xfId="1" applyFont="1" applyFill="1" applyBorder="1" applyAlignment="1" applyProtection="1">
      <alignment horizontal="center" vertical="center" wrapText="1"/>
      <protection hidden="1"/>
    </xf>
    <xf numFmtId="0" fontId="11" fillId="15" borderId="3" xfId="1" applyFont="1" applyFill="1" applyBorder="1" applyAlignment="1" applyProtection="1">
      <alignment horizontal="center" vertical="center" wrapText="1"/>
      <protection hidden="1"/>
    </xf>
    <xf numFmtId="0" fontId="11" fillId="15" borderId="4" xfId="1" applyFont="1" applyFill="1" applyBorder="1" applyAlignment="1" applyProtection="1">
      <alignment horizontal="center" vertical="center" wrapText="1"/>
      <protection hidden="1"/>
    </xf>
    <xf numFmtId="0" fontId="11" fillId="16" borderId="2" xfId="1" applyFont="1" applyFill="1" applyBorder="1" applyAlignment="1" applyProtection="1">
      <alignment horizontal="center" vertical="center" wrapText="1"/>
      <protection hidden="1"/>
    </xf>
    <xf numFmtId="0" fontId="11" fillId="16" borderId="3" xfId="1" applyFont="1" applyFill="1" applyBorder="1" applyAlignment="1" applyProtection="1">
      <alignment horizontal="center" vertical="center" wrapText="1"/>
      <protection hidden="1"/>
    </xf>
    <xf numFmtId="0" fontId="11" fillId="16" borderId="4" xfId="1" applyFont="1" applyFill="1" applyBorder="1" applyAlignment="1" applyProtection="1">
      <alignment horizontal="center" vertical="center" wrapText="1"/>
      <protection hidden="1"/>
    </xf>
    <xf numFmtId="0" fontId="11" fillId="15" borderId="14" xfId="1" applyFont="1" applyFill="1" applyBorder="1" applyAlignment="1" applyProtection="1">
      <alignment horizontal="center" vertical="center" wrapText="1"/>
      <protection hidden="1"/>
    </xf>
    <xf numFmtId="0" fontId="11" fillId="15" borderId="0" xfId="1" applyFont="1" applyFill="1" applyBorder="1" applyAlignment="1" applyProtection="1">
      <alignment horizontal="center" vertical="center" wrapText="1"/>
      <protection hidden="1"/>
    </xf>
    <xf numFmtId="0" fontId="11" fillId="15" borderId="13" xfId="1" applyFont="1" applyFill="1" applyBorder="1" applyAlignment="1" applyProtection="1">
      <alignment horizontal="center" vertical="center" wrapText="1"/>
      <protection hidden="1"/>
    </xf>
    <xf numFmtId="0" fontId="11" fillId="16" borderId="14" xfId="1" applyFont="1" applyFill="1" applyBorder="1" applyAlignment="1" applyProtection="1">
      <alignment horizontal="center" vertical="center" wrapText="1"/>
      <protection hidden="1"/>
    </xf>
    <xf numFmtId="0" fontId="11" fillId="16" borderId="0" xfId="1" applyFont="1" applyFill="1" applyBorder="1" applyAlignment="1" applyProtection="1">
      <alignment horizontal="center" vertical="center" wrapText="1"/>
      <protection hidden="1"/>
    </xf>
    <xf numFmtId="0" fontId="11" fillId="16" borderId="13" xfId="1" applyFont="1" applyFill="1" applyBorder="1" applyAlignment="1" applyProtection="1">
      <alignment horizontal="center" vertical="center" wrapText="1"/>
      <protection hidden="1"/>
    </xf>
    <xf numFmtId="0" fontId="11" fillId="15" borderId="5" xfId="1" applyFont="1" applyFill="1" applyBorder="1" applyAlignment="1" applyProtection="1">
      <alignment horizontal="center" vertical="center" wrapText="1"/>
      <protection hidden="1"/>
    </xf>
    <xf numFmtId="0" fontId="11" fillId="15" borderId="6" xfId="1" applyFont="1" applyFill="1" applyBorder="1" applyAlignment="1" applyProtection="1">
      <alignment horizontal="center" vertical="center" wrapText="1"/>
      <protection hidden="1"/>
    </xf>
    <xf numFmtId="0" fontId="11" fillId="15" borderId="7" xfId="1" applyFont="1" applyFill="1" applyBorder="1" applyAlignment="1" applyProtection="1">
      <alignment horizontal="center" vertical="center" wrapText="1"/>
      <protection hidden="1"/>
    </xf>
    <xf numFmtId="0" fontId="11" fillId="16" borderId="5" xfId="1" applyFont="1" applyFill="1" applyBorder="1" applyAlignment="1" applyProtection="1">
      <alignment horizontal="center" vertical="center" wrapText="1"/>
      <protection hidden="1"/>
    </xf>
    <xf numFmtId="0" fontId="11" fillId="16" borderId="6" xfId="1" applyFont="1" applyFill="1" applyBorder="1" applyAlignment="1" applyProtection="1">
      <alignment horizontal="center" vertical="center" wrapText="1"/>
      <protection hidden="1"/>
    </xf>
    <xf numFmtId="0" fontId="11" fillId="16" borderId="7" xfId="1" applyFont="1" applyFill="1" applyBorder="1" applyAlignment="1" applyProtection="1">
      <alignment horizontal="center" vertical="center" wrapText="1"/>
      <protection hidden="1"/>
    </xf>
  </cellXfs>
  <cellStyles count="2">
    <cellStyle name="Hyperlink" xfId="1" builtinId="8"/>
    <cellStyle name="Normal" xfId="0" builtinId="0"/>
  </cellStyles>
  <dxfs count="32">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rgb="FF00B0F0"/>
        </patternFill>
      </fill>
      <border>
        <left style="thin">
          <color auto="1"/>
        </left>
        <right style="thin">
          <color auto="1"/>
        </right>
        <top style="thin">
          <color auto="1"/>
        </top>
        <bottom style="thin">
          <color auto="1"/>
        </bottom>
        <vertical/>
        <horizontal/>
      </border>
    </dxf>
    <dxf>
      <font>
        <b/>
        <i val="0"/>
        <color theme="0"/>
      </font>
      <fill>
        <patternFill>
          <bgColor rgb="FF0000FF"/>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rgb="FF00B0F0"/>
        </patternFill>
      </fill>
      <border>
        <left style="thin">
          <color auto="1"/>
        </left>
        <right style="thin">
          <color auto="1"/>
        </right>
        <top style="thin">
          <color auto="1"/>
        </top>
        <bottom style="thin">
          <color auto="1"/>
        </bottom>
        <vertical/>
        <horizontal/>
      </border>
    </dxf>
    <dxf>
      <font>
        <b/>
        <i val="0"/>
        <color theme="0"/>
      </font>
      <fill>
        <patternFill>
          <bgColor rgb="FF0000FF"/>
        </patternFill>
      </fill>
      <border>
        <left style="thin">
          <color auto="1"/>
        </left>
        <right style="thin">
          <color auto="1"/>
        </right>
        <top style="thin">
          <color auto="1"/>
        </top>
        <bottom style="thin">
          <color auto="1"/>
        </bottom>
        <vertical/>
        <horizontal/>
      </border>
    </dxf>
    <dxf>
      <font>
        <b/>
        <i val="0"/>
        <color theme="0"/>
      </font>
      <fill>
        <patternFill>
          <bgColor rgb="FF0000FF"/>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dxf>
    <dxf>
      <font>
        <b val="0"/>
        <i val="0"/>
        <color theme="1"/>
      </font>
      <fill>
        <patternFill>
          <bgColor theme="7" tint="0.39994506668294322"/>
        </patternFill>
      </fill>
      <border>
        <left style="thin">
          <color auto="1"/>
        </left>
        <right style="thin">
          <color auto="1"/>
        </right>
        <top style="thin">
          <color auto="1"/>
        </top>
        <bottom style="thin">
          <color auto="1"/>
        </bottom>
        <vertical/>
        <horizontal/>
      </border>
    </dxf>
    <dxf>
      <font>
        <b val="0"/>
        <i val="0"/>
        <color theme="1"/>
      </font>
      <fill>
        <patternFill>
          <bgColor theme="5" tint="0.39994506668294322"/>
        </patternFill>
      </fill>
      <border>
        <left style="thin">
          <color auto="1"/>
        </left>
        <right style="thin">
          <color auto="1"/>
        </right>
        <top style="thin">
          <color auto="1"/>
        </top>
        <bottom style="thin">
          <color auto="1"/>
        </bottom>
        <vertical/>
        <horizontal/>
      </border>
    </dxf>
    <dxf>
      <font>
        <b val="0"/>
        <i val="0"/>
        <color theme="1"/>
      </font>
      <fill>
        <patternFill>
          <bgColor theme="9" tint="0.39994506668294322"/>
        </patternFill>
      </fill>
      <border>
        <top style="thin">
          <color auto="1"/>
        </top>
        <bottom style="thin">
          <color auto="1"/>
        </bottom>
        <vertical/>
        <horizontal/>
      </border>
    </dxf>
    <dxf>
      <font>
        <b val="0"/>
        <i val="0"/>
        <color theme="1"/>
      </font>
      <fill>
        <patternFill>
          <bgColor theme="5" tint="0.39994506668294322"/>
        </patternFill>
      </fill>
      <border>
        <top style="thin">
          <color auto="1"/>
        </top>
        <bottom style="thin">
          <color auto="1"/>
        </bottom>
        <vertical/>
        <horizontal/>
      </border>
    </dxf>
    <dxf>
      <font>
        <b val="0"/>
        <i val="0"/>
        <color theme="1"/>
      </font>
      <fill>
        <patternFill>
          <bgColor theme="7" tint="0.39994506668294322"/>
        </patternFill>
      </fill>
      <border>
        <top style="thin">
          <color auto="1"/>
        </top>
        <bottom style="thin">
          <color auto="1"/>
        </bottom>
        <vertical/>
        <horizontal/>
      </border>
    </dxf>
    <dxf>
      <font>
        <b val="0"/>
        <i val="0"/>
        <color theme="1"/>
      </font>
      <fill>
        <patternFill>
          <bgColor theme="9" tint="0.39994506668294322"/>
        </patternFill>
      </fill>
      <border>
        <left/>
        <right/>
        <top style="thin">
          <color auto="1"/>
        </top>
        <bottom style="thin">
          <color auto="1"/>
        </bottom>
        <vertical/>
        <horizontal/>
      </border>
    </dxf>
    <dxf>
      <font>
        <b val="0"/>
        <i val="0"/>
        <color theme="1"/>
      </font>
      <fill>
        <patternFill>
          <bgColor theme="5" tint="0.39994506668294322"/>
        </patternFill>
      </fill>
      <border>
        <left/>
        <right/>
        <top style="thin">
          <color auto="1"/>
        </top>
        <bottom style="thin">
          <color auto="1"/>
        </bottom>
        <vertical/>
        <horizontal/>
      </border>
    </dxf>
    <dxf>
      <font>
        <b val="0"/>
        <i val="0"/>
        <color theme="1"/>
      </font>
      <fill>
        <patternFill>
          <bgColor theme="7" tint="0.39994506668294322"/>
        </patternFill>
      </fill>
      <border>
        <left/>
        <right/>
        <top style="thin">
          <color auto="1"/>
        </top>
        <bottom style="thin">
          <color auto="1"/>
        </bottom>
        <vertical/>
        <horizontal/>
      </border>
    </dxf>
    <dxf>
      <font>
        <b/>
        <i val="0"/>
        <color rgb="FF00B050"/>
      </font>
    </dxf>
    <dxf>
      <font>
        <b/>
        <i val="0"/>
        <color rgb="FFFF0000"/>
      </font>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00FF"/>
      <color rgb="FFFF66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Report!$BB$6</c:f>
              <c:strCache>
                <c:ptCount val="1"/>
                <c:pt idx="0">
                  <c:v>Number of Tasks per Status</c:v>
                </c:pt>
              </c:strCache>
            </c:strRef>
          </c:tx>
          <c:spPr>
            <a:ln>
              <a:noFill/>
            </a:ln>
          </c:spPr>
          <c:dPt>
            <c:idx val="0"/>
            <c:bubble3D val="0"/>
            <c:spPr>
              <a:solidFill>
                <a:srgbClr val="0000FF"/>
              </a:solidFill>
              <a:ln w="19050">
                <a:noFill/>
              </a:ln>
              <a:effectLst/>
            </c:spPr>
            <c:extLst>
              <c:ext xmlns:c16="http://schemas.microsoft.com/office/drawing/2014/chart" uri="{C3380CC4-5D6E-409C-BE32-E72D297353CC}">
                <c16:uniqueId val="{00000001-230C-4E07-BE1A-B907B94A6733}"/>
              </c:ext>
            </c:extLst>
          </c:dPt>
          <c:dPt>
            <c:idx val="1"/>
            <c:bubble3D val="0"/>
            <c:spPr>
              <a:solidFill>
                <a:srgbClr val="FFC000"/>
              </a:solidFill>
              <a:ln w="19050">
                <a:noFill/>
              </a:ln>
              <a:effectLst/>
            </c:spPr>
            <c:extLst>
              <c:ext xmlns:c16="http://schemas.microsoft.com/office/drawing/2014/chart" uri="{C3380CC4-5D6E-409C-BE32-E72D297353CC}">
                <c16:uniqueId val="{00000002-230C-4E07-BE1A-B907B94A6733}"/>
              </c:ext>
            </c:extLst>
          </c:dPt>
          <c:dPt>
            <c:idx val="2"/>
            <c:bubble3D val="0"/>
            <c:spPr>
              <a:solidFill>
                <a:srgbClr val="00B050"/>
              </a:solidFill>
              <a:ln w="19050">
                <a:noFill/>
              </a:ln>
              <a:effectLst/>
            </c:spPr>
            <c:extLst>
              <c:ext xmlns:c16="http://schemas.microsoft.com/office/drawing/2014/chart" uri="{C3380CC4-5D6E-409C-BE32-E72D297353CC}">
                <c16:uniqueId val="{00000003-230C-4E07-BE1A-B907B94A6733}"/>
              </c:ext>
            </c:extLst>
          </c:dPt>
          <c:cat>
            <c:strRef>
              <c:f>Report!$BA$7:$BA$9</c:f>
              <c:strCache>
                <c:ptCount val="3"/>
                <c:pt idx="0">
                  <c:v>To Do</c:v>
                </c:pt>
                <c:pt idx="1">
                  <c:v>Busy</c:v>
                </c:pt>
                <c:pt idx="2">
                  <c:v>Done</c:v>
                </c:pt>
              </c:strCache>
            </c:strRef>
          </c:cat>
          <c:val>
            <c:numRef>
              <c:f>Report!$BB$7:$BB$9</c:f>
              <c:numCache>
                <c:formatCode>#,##0_ ;[Red]\-#,##0\ </c:formatCode>
                <c:ptCount val="3"/>
                <c:pt idx="0">
                  <c:v>0</c:v>
                </c:pt>
                <c:pt idx="1">
                  <c:v>0</c:v>
                </c:pt>
                <c:pt idx="2">
                  <c:v>0</c:v>
                </c:pt>
              </c:numCache>
            </c:numRef>
          </c:val>
          <c:extLst>
            <c:ext xmlns:c16="http://schemas.microsoft.com/office/drawing/2014/chart" uri="{C3380CC4-5D6E-409C-BE32-E72D297353CC}">
              <c16:uniqueId val="{00000000-230C-4E07-BE1A-B907B94A673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Report!$BB$12</c:f>
              <c:strCache>
                <c:ptCount val="1"/>
                <c:pt idx="0">
                  <c:v>Time for Tasks per Status</c:v>
                </c:pt>
              </c:strCache>
            </c:strRef>
          </c:tx>
          <c:spPr>
            <a:ln>
              <a:noFill/>
            </a:ln>
          </c:spPr>
          <c:dPt>
            <c:idx val="0"/>
            <c:bubble3D val="0"/>
            <c:spPr>
              <a:solidFill>
                <a:srgbClr val="0000FF"/>
              </a:solidFill>
              <a:ln w="19050">
                <a:noFill/>
              </a:ln>
              <a:effectLst/>
            </c:spPr>
            <c:extLst>
              <c:ext xmlns:c16="http://schemas.microsoft.com/office/drawing/2014/chart" uri="{C3380CC4-5D6E-409C-BE32-E72D297353CC}">
                <c16:uniqueId val="{00000001-3068-46C7-ACA4-93A5AC0BEA7C}"/>
              </c:ext>
            </c:extLst>
          </c:dPt>
          <c:dPt>
            <c:idx val="1"/>
            <c:bubble3D val="0"/>
            <c:spPr>
              <a:solidFill>
                <a:srgbClr val="FFC000"/>
              </a:solidFill>
              <a:ln w="19050">
                <a:noFill/>
              </a:ln>
              <a:effectLst/>
            </c:spPr>
            <c:extLst>
              <c:ext xmlns:c16="http://schemas.microsoft.com/office/drawing/2014/chart" uri="{C3380CC4-5D6E-409C-BE32-E72D297353CC}">
                <c16:uniqueId val="{00000002-3068-46C7-ACA4-93A5AC0BEA7C}"/>
              </c:ext>
            </c:extLst>
          </c:dPt>
          <c:dPt>
            <c:idx val="2"/>
            <c:bubble3D val="0"/>
            <c:spPr>
              <a:solidFill>
                <a:srgbClr val="92D050"/>
              </a:solidFill>
              <a:ln w="19050">
                <a:noFill/>
              </a:ln>
              <a:effectLst/>
            </c:spPr>
            <c:extLst>
              <c:ext xmlns:c16="http://schemas.microsoft.com/office/drawing/2014/chart" uri="{C3380CC4-5D6E-409C-BE32-E72D297353CC}">
                <c16:uniqueId val="{00000003-3068-46C7-ACA4-93A5AC0BEA7C}"/>
              </c:ext>
            </c:extLst>
          </c:dPt>
          <c:dPt>
            <c:idx val="3"/>
            <c:bubble3D val="0"/>
            <c:spPr>
              <a:solidFill>
                <a:srgbClr val="00B050"/>
              </a:solidFill>
              <a:ln w="19050">
                <a:noFill/>
              </a:ln>
              <a:effectLst/>
            </c:spPr>
            <c:extLst>
              <c:ext xmlns:c16="http://schemas.microsoft.com/office/drawing/2014/chart" uri="{C3380CC4-5D6E-409C-BE32-E72D297353CC}">
                <c16:uniqueId val="{00000004-3068-46C7-ACA4-93A5AC0BEA7C}"/>
              </c:ext>
            </c:extLst>
          </c:dPt>
          <c:cat>
            <c:strRef>
              <c:f>Report!$BA$13:$BA$16</c:f>
              <c:strCache>
                <c:ptCount val="4"/>
                <c:pt idx="0">
                  <c:v>To Do</c:v>
                </c:pt>
                <c:pt idx="1">
                  <c:v>Busy - To Do</c:v>
                </c:pt>
                <c:pt idx="2">
                  <c:v>Busy - Done</c:v>
                </c:pt>
                <c:pt idx="3">
                  <c:v>Done</c:v>
                </c:pt>
              </c:strCache>
            </c:strRef>
          </c:cat>
          <c:val>
            <c:numRef>
              <c:f>Report!$BB$13:$BB$16</c:f>
              <c:numCache>
                <c:formatCode>[h]:mm</c:formatCode>
                <c:ptCount val="4"/>
                <c:pt idx="0">
                  <c:v>0</c:v>
                </c:pt>
                <c:pt idx="1">
                  <c:v>0</c:v>
                </c:pt>
                <c:pt idx="2">
                  <c:v>0</c:v>
                </c:pt>
                <c:pt idx="3">
                  <c:v>0</c:v>
                </c:pt>
              </c:numCache>
            </c:numRef>
          </c:val>
          <c:extLst>
            <c:ext xmlns:c16="http://schemas.microsoft.com/office/drawing/2014/chart" uri="{C3380CC4-5D6E-409C-BE32-E72D297353CC}">
              <c16:uniqueId val="{00000000-3068-46C7-ACA4-93A5AC0BEA7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209602587555343"/>
          <c:y val="4.8807534457874766E-2"/>
          <c:w val="0.68476444232349742"/>
          <c:h val="0.90238493108425044"/>
        </c:manualLayout>
      </c:layout>
      <c:doughnutChart>
        <c:varyColors val="1"/>
        <c:ser>
          <c:idx val="3"/>
          <c:order val="0"/>
          <c:spPr>
            <a:solidFill>
              <a:srgbClr val="92D050"/>
            </a:solidFill>
          </c:spPr>
          <c:dPt>
            <c:idx val="0"/>
            <c:bubble3D val="0"/>
            <c:spPr>
              <a:solidFill>
                <a:schemeClr val="tx1"/>
              </a:solidFill>
              <a:ln w="19050">
                <a:solidFill>
                  <a:schemeClr val="lt1"/>
                </a:solidFill>
              </a:ln>
              <a:effectLst/>
            </c:spPr>
            <c:extLst>
              <c:ext xmlns:c16="http://schemas.microsoft.com/office/drawing/2014/chart" uri="{C3380CC4-5D6E-409C-BE32-E72D297353CC}">
                <c16:uniqueId val="{00000005-796A-47C3-BB41-03587813B01C}"/>
              </c:ext>
            </c:extLst>
          </c:dPt>
          <c:dPt>
            <c:idx val="1"/>
            <c:bubble3D val="0"/>
            <c:spPr>
              <a:noFill/>
              <a:ln w="19050">
                <a:noFill/>
              </a:ln>
              <a:effectLst/>
            </c:spPr>
            <c:extLst>
              <c:ext xmlns:c16="http://schemas.microsoft.com/office/drawing/2014/chart" uri="{C3380CC4-5D6E-409C-BE32-E72D297353CC}">
                <c16:uniqueId val="{00000009-796A-47C3-BB41-03587813B01C}"/>
              </c:ext>
            </c:extLst>
          </c:dPt>
          <c:val>
            <c:numRef>
              <c:f>Report!$BB$24:$BB$25</c:f>
              <c:numCache>
                <c:formatCode>[h]:mm</c:formatCode>
                <c:ptCount val="2"/>
                <c:pt idx="0">
                  <c:v>0</c:v>
                </c:pt>
                <c:pt idx="1">
                  <c:v>0</c:v>
                </c:pt>
              </c:numCache>
            </c:numRef>
          </c:val>
          <c:extLst>
            <c:ext xmlns:c16="http://schemas.microsoft.com/office/drawing/2014/chart" uri="{C3380CC4-5D6E-409C-BE32-E72D297353CC}">
              <c16:uniqueId val="{00000004-796A-47C3-BB41-03587813B01C}"/>
            </c:ext>
          </c:extLst>
        </c:ser>
        <c:ser>
          <c:idx val="1"/>
          <c:order val="1"/>
          <c:spPr>
            <a:ln>
              <a:noFill/>
            </a:ln>
          </c:spPr>
          <c:dPt>
            <c:idx val="0"/>
            <c:bubble3D val="0"/>
            <c:spPr>
              <a:solidFill>
                <a:srgbClr val="00B050"/>
              </a:solidFill>
              <a:ln w="19050">
                <a:noFill/>
              </a:ln>
              <a:effectLst/>
            </c:spPr>
            <c:extLst>
              <c:ext xmlns:c16="http://schemas.microsoft.com/office/drawing/2014/chart" uri="{C3380CC4-5D6E-409C-BE32-E72D297353CC}">
                <c16:uniqueId val="{00000006-796A-47C3-BB41-03587813B01C}"/>
              </c:ext>
            </c:extLst>
          </c:dPt>
          <c:dPt>
            <c:idx val="1"/>
            <c:bubble3D val="0"/>
            <c:spPr>
              <a:solidFill>
                <a:srgbClr val="FFC000"/>
              </a:solidFill>
              <a:ln w="19050">
                <a:noFill/>
              </a:ln>
              <a:effectLst/>
            </c:spPr>
            <c:extLst>
              <c:ext xmlns:c16="http://schemas.microsoft.com/office/drawing/2014/chart" uri="{C3380CC4-5D6E-409C-BE32-E72D297353CC}">
                <c16:uniqueId val="{00000007-796A-47C3-BB41-03587813B01C}"/>
              </c:ext>
            </c:extLst>
          </c:dPt>
          <c:dPt>
            <c:idx val="2"/>
            <c:bubble3D val="0"/>
            <c:spPr>
              <a:solidFill>
                <a:srgbClr val="0000FF"/>
              </a:solidFill>
              <a:ln w="19050">
                <a:noFill/>
              </a:ln>
              <a:effectLst/>
            </c:spPr>
            <c:extLst>
              <c:ext xmlns:c16="http://schemas.microsoft.com/office/drawing/2014/chart" uri="{C3380CC4-5D6E-409C-BE32-E72D297353CC}">
                <c16:uniqueId val="{00000008-796A-47C3-BB41-03587813B01C}"/>
              </c:ext>
            </c:extLst>
          </c:dPt>
          <c:dPt>
            <c:idx val="3"/>
            <c:bubble3D val="0"/>
            <c:spPr>
              <a:noFill/>
              <a:ln w="19050">
                <a:noFill/>
              </a:ln>
              <a:effectLst/>
            </c:spPr>
            <c:extLst>
              <c:ext xmlns:c16="http://schemas.microsoft.com/office/drawing/2014/chart" uri="{C3380CC4-5D6E-409C-BE32-E72D297353CC}">
                <c16:uniqueId val="{0000000A-796A-47C3-BB41-03587813B01C}"/>
              </c:ext>
            </c:extLst>
          </c:dPt>
          <c:cat>
            <c:strRef>
              <c:f>Report!$BA$19:$BA$22</c:f>
              <c:strCache>
                <c:ptCount val="3"/>
                <c:pt idx="0">
                  <c:v>Done - By Time</c:v>
                </c:pt>
                <c:pt idx="1">
                  <c:v>Busy - By Time</c:v>
                </c:pt>
                <c:pt idx="2">
                  <c:v>To Do - By Time</c:v>
                </c:pt>
              </c:strCache>
            </c:strRef>
          </c:cat>
          <c:val>
            <c:numRef>
              <c:f>Report!$BB$19:$BB$22</c:f>
              <c:numCache>
                <c:formatCode>[h]:mm</c:formatCode>
                <c:ptCount val="4"/>
                <c:pt idx="0">
                  <c:v>0</c:v>
                </c:pt>
                <c:pt idx="1">
                  <c:v>0</c:v>
                </c:pt>
                <c:pt idx="2">
                  <c:v>0</c:v>
                </c:pt>
                <c:pt idx="3">
                  <c:v>0</c:v>
                </c:pt>
              </c:numCache>
            </c:numRef>
          </c:val>
          <c:extLst>
            <c:ext xmlns:c16="http://schemas.microsoft.com/office/drawing/2014/chart" uri="{C3380CC4-5D6E-409C-BE32-E72D297353CC}">
              <c16:uniqueId val="{00000001-796A-47C3-BB41-03587813B01C}"/>
            </c:ext>
          </c:extLst>
        </c:ser>
        <c:dLbls>
          <c:showLegendKey val="0"/>
          <c:showVal val="0"/>
          <c:showCatName val="0"/>
          <c:showSerName val="0"/>
          <c:showPercent val="0"/>
          <c:showBubbleSize val="0"/>
          <c:showLeaderLines val="1"/>
        </c:dLbls>
        <c:firstSliceAng val="270"/>
        <c:holeSize val="75"/>
      </c:doughnut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Report!$BB$37</c:f>
              <c:strCache>
                <c:ptCount val="1"/>
                <c:pt idx="0">
                  <c:v>Number of Tasks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65DD-450C-B12B-70EA3920F1E3}"/>
              </c:ext>
            </c:extLst>
          </c:dPt>
          <c:dPt>
            <c:idx val="1"/>
            <c:bubble3D val="0"/>
            <c:spPr>
              <a:solidFill>
                <a:srgbClr val="FF6600"/>
              </a:solidFill>
              <a:ln w="19050">
                <a:noFill/>
              </a:ln>
              <a:effectLst/>
            </c:spPr>
            <c:extLst>
              <c:ext xmlns:c16="http://schemas.microsoft.com/office/drawing/2014/chart" uri="{C3380CC4-5D6E-409C-BE32-E72D297353CC}">
                <c16:uniqueId val="{00000002-65DD-450C-B12B-70EA3920F1E3}"/>
              </c:ext>
            </c:extLst>
          </c:dPt>
          <c:dPt>
            <c:idx val="2"/>
            <c:bubble3D val="0"/>
            <c:spPr>
              <a:solidFill>
                <a:srgbClr val="FFFF00"/>
              </a:solidFill>
              <a:ln w="19050">
                <a:noFill/>
              </a:ln>
              <a:effectLst/>
            </c:spPr>
            <c:extLst>
              <c:ext xmlns:c16="http://schemas.microsoft.com/office/drawing/2014/chart" uri="{C3380CC4-5D6E-409C-BE32-E72D297353CC}">
                <c16:uniqueId val="{00000003-65DD-450C-B12B-70EA3920F1E3}"/>
              </c:ext>
            </c:extLst>
          </c:dPt>
          <c:dPt>
            <c:idx val="3"/>
            <c:bubble3D val="0"/>
            <c:spPr>
              <a:solidFill>
                <a:srgbClr val="00B0F0"/>
              </a:solidFill>
              <a:ln w="19050">
                <a:noFill/>
              </a:ln>
              <a:effectLst/>
            </c:spPr>
            <c:extLst>
              <c:ext xmlns:c16="http://schemas.microsoft.com/office/drawing/2014/chart" uri="{C3380CC4-5D6E-409C-BE32-E72D297353CC}">
                <c16:uniqueId val="{00000004-65DD-450C-B12B-70EA3920F1E3}"/>
              </c:ext>
            </c:extLst>
          </c:dPt>
          <c:dPt>
            <c:idx val="4"/>
            <c:bubble3D val="0"/>
            <c:spPr>
              <a:solidFill>
                <a:srgbClr val="0000FF"/>
              </a:solidFill>
              <a:ln w="19050">
                <a:noFill/>
              </a:ln>
              <a:effectLst/>
            </c:spPr>
            <c:extLst>
              <c:ext xmlns:c16="http://schemas.microsoft.com/office/drawing/2014/chart" uri="{C3380CC4-5D6E-409C-BE32-E72D297353CC}">
                <c16:uniqueId val="{00000005-65DD-450C-B12B-70EA3920F1E3}"/>
              </c:ext>
            </c:extLst>
          </c:dPt>
          <c:cat>
            <c:strRef>
              <c:f>Report!$BA$38:$BA$42</c:f>
              <c:strCache>
                <c:ptCount val="5"/>
                <c:pt idx="0">
                  <c:v>Priority 5</c:v>
                </c:pt>
                <c:pt idx="1">
                  <c:v>Priority 4</c:v>
                </c:pt>
                <c:pt idx="2">
                  <c:v>Priority 3</c:v>
                </c:pt>
                <c:pt idx="3">
                  <c:v>Priority 2</c:v>
                </c:pt>
                <c:pt idx="4">
                  <c:v>Priority 1</c:v>
                </c:pt>
              </c:strCache>
            </c:strRef>
          </c:cat>
          <c:val>
            <c:numRef>
              <c:f>Report!$BB$38:$BB$42</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0-65DD-450C-B12B-70EA3920F1E3}"/>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Report!$BC$37</c:f>
              <c:strCache>
                <c:ptCount val="1"/>
                <c:pt idx="0">
                  <c:v>Time for Tasks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C9DD-4407-8374-CF5552873FC7}"/>
              </c:ext>
            </c:extLst>
          </c:dPt>
          <c:dPt>
            <c:idx val="1"/>
            <c:bubble3D val="0"/>
            <c:spPr>
              <a:solidFill>
                <a:srgbClr val="FF6600"/>
              </a:solidFill>
              <a:ln w="19050">
                <a:noFill/>
              </a:ln>
              <a:effectLst/>
            </c:spPr>
            <c:extLst>
              <c:ext xmlns:c16="http://schemas.microsoft.com/office/drawing/2014/chart" uri="{C3380CC4-5D6E-409C-BE32-E72D297353CC}">
                <c16:uniqueId val="{00000003-C9DD-4407-8374-CF5552873FC7}"/>
              </c:ext>
            </c:extLst>
          </c:dPt>
          <c:dPt>
            <c:idx val="2"/>
            <c:bubble3D val="0"/>
            <c:spPr>
              <a:solidFill>
                <a:srgbClr val="FFFF00"/>
              </a:solidFill>
              <a:ln w="19050">
                <a:noFill/>
              </a:ln>
              <a:effectLst/>
            </c:spPr>
            <c:extLst>
              <c:ext xmlns:c16="http://schemas.microsoft.com/office/drawing/2014/chart" uri="{C3380CC4-5D6E-409C-BE32-E72D297353CC}">
                <c16:uniqueId val="{00000005-C9DD-4407-8374-CF5552873FC7}"/>
              </c:ext>
            </c:extLst>
          </c:dPt>
          <c:dPt>
            <c:idx val="3"/>
            <c:bubble3D val="0"/>
            <c:spPr>
              <a:solidFill>
                <a:srgbClr val="00B0F0"/>
              </a:solidFill>
              <a:ln w="19050">
                <a:noFill/>
              </a:ln>
              <a:effectLst/>
            </c:spPr>
            <c:extLst>
              <c:ext xmlns:c16="http://schemas.microsoft.com/office/drawing/2014/chart" uri="{C3380CC4-5D6E-409C-BE32-E72D297353CC}">
                <c16:uniqueId val="{00000007-C9DD-4407-8374-CF5552873FC7}"/>
              </c:ext>
            </c:extLst>
          </c:dPt>
          <c:dPt>
            <c:idx val="4"/>
            <c:bubble3D val="0"/>
            <c:spPr>
              <a:solidFill>
                <a:srgbClr val="0000FF"/>
              </a:solidFill>
              <a:ln w="19050">
                <a:noFill/>
              </a:ln>
              <a:effectLst/>
            </c:spPr>
            <c:extLst>
              <c:ext xmlns:c16="http://schemas.microsoft.com/office/drawing/2014/chart" uri="{C3380CC4-5D6E-409C-BE32-E72D297353CC}">
                <c16:uniqueId val="{00000009-C9DD-4407-8374-CF5552873FC7}"/>
              </c:ext>
            </c:extLst>
          </c:dPt>
          <c:cat>
            <c:strRef>
              <c:f>Report!$BA$38:$BA$42</c:f>
              <c:strCache>
                <c:ptCount val="5"/>
                <c:pt idx="0">
                  <c:v>Priority 5</c:v>
                </c:pt>
                <c:pt idx="1">
                  <c:v>Priority 4</c:v>
                </c:pt>
                <c:pt idx="2">
                  <c:v>Priority 3</c:v>
                </c:pt>
                <c:pt idx="3">
                  <c:v>Priority 2</c:v>
                </c:pt>
                <c:pt idx="4">
                  <c:v>Priority 1</c:v>
                </c:pt>
              </c:strCache>
            </c:strRef>
          </c:cat>
          <c:val>
            <c:numRef>
              <c:f>Report!$BC$38:$BC$42</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C9DD-4407-8374-CF5552873FC7}"/>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Report!$BB$71</c:f>
              <c:strCache>
                <c:ptCount val="1"/>
                <c:pt idx="0">
                  <c:v>Number of Tasks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B0AB-4055-A2B3-1855B28784C9}"/>
              </c:ext>
            </c:extLst>
          </c:dPt>
          <c:dPt>
            <c:idx val="1"/>
            <c:bubble3D val="0"/>
            <c:spPr>
              <a:solidFill>
                <a:srgbClr val="FF6600"/>
              </a:solidFill>
              <a:ln w="19050">
                <a:noFill/>
              </a:ln>
              <a:effectLst/>
            </c:spPr>
            <c:extLst>
              <c:ext xmlns:c16="http://schemas.microsoft.com/office/drawing/2014/chart" uri="{C3380CC4-5D6E-409C-BE32-E72D297353CC}">
                <c16:uniqueId val="{00000003-B0AB-4055-A2B3-1855B28784C9}"/>
              </c:ext>
            </c:extLst>
          </c:dPt>
          <c:dPt>
            <c:idx val="2"/>
            <c:bubble3D val="0"/>
            <c:spPr>
              <a:solidFill>
                <a:srgbClr val="FFFF00"/>
              </a:solidFill>
              <a:ln w="19050">
                <a:noFill/>
              </a:ln>
              <a:effectLst/>
            </c:spPr>
            <c:extLst>
              <c:ext xmlns:c16="http://schemas.microsoft.com/office/drawing/2014/chart" uri="{C3380CC4-5D6E-409C-BE32-E72D297353CC}">
                <c16:uniqueId val="{00000005-B0AB-4055-A2B3-1855B28784C9}"/>
              </c:ext>
            </c:extLst>
          </c:dPt>
          <c:dPt>
            <c:idx val="3"/>
            <c:bubble3D val="0"/>
            <c:spPr>
              <a:solidFill>
                <a:srgbClr val="00B0F0"/>
              </a:solidFill>
              <a:ln w="19050">
                <a:noFill/>
              </a:ln>
              <a:effectLst/>
            </c:spPr>
            <c:extLst>
              <c:ext xmlns:c16="http://schemas.microsoft.com/office/drawing/2014/chart" uri="{C3380CC4-5D6E-409C-BE32-E72D297353CC}">
                <c16:uniqueId val="{00000007-B0AB-4055-A2B3-1855B28784C9}"/>
              </c:ext>
            </c:extLst>
          </c:dPt>
          <c:dPt>
            <c:idx val="4"/>
            <c:bubble3D val="0"/>
            <c:spPr>
              <a:solidFill>
                <a:srgbClr val="0000FF"/>
              </a:solidFill>
              <a:ln w="19050">
                <a:noFill/>
              </a:ln>
              <a:effectLst/>
            </c:spPr>
            <c:extLst>
              <c:ext xmlns:c16="http://schemas.microsoft.com/office/drawing/2014/chart" uri="{C3380CC4-5D6E-409C-BE32-E72D297353CC}">
                <c16:uniqueId val="{00000009-B0AB-4055-A2B3-1855B28784C9}"/>
              </c:ext>
            </c:extLst>
          </c:dPt>
          <c:cat>
            <c:strRef>
              <c:f>Report!$BA$72:$BA$76</c:f>
              <c:strCache>
                <c:ptCount val="5"/>
                <c:pt idx="0">
                  <c:v>Priority 5</c:v>
                </c:pt>
                <c:pt idx="1">
                  <c:v>Priority 4</c:v>
                </c:pt>
                <c:pt idx="2">
                  <c:v>Priority 3</c:v>
                </c:pt>
                <c:pt idx="3">
                  <c:v>Priority 2</c:v>
                </c:pt>
                <c:pt idx="4">
                  <c:v>Priority 1</c:v>
                </c:pt>
              </c:strCache>
            </c:strRef>
          </c:cat>
          <c:val>
            <c:numRef>
              <c:f>Report!$BB$72:$BB$76</c:f>
              <c:numCache>
                <c:formatCode>#,##0_ ;[Red]\-#,##0\ </c:formatCode>
                <c:ptCount val="5"/>
                <c:pt idx="0">
                  <c:v>0</c:v>
                </c:pt>
                <c:pt idx="1">
                  <c:v>0</c:v>
                </c:pt>
                <c:pt idx="2">
                  <c:v>0</c:v>
                </c:pt>
                <c:pt idx="3">
                  <c:v>0</c:v>
                </c:pt>
                <c:pt idx="4">
                  <c:v>0</c:v>
                </c:pt>
              </c:numCache>
            </c:numRef>
          </c:val>
          <c:extLst>
            <c:ext xmlns:c16="http://schemas.microsoft.com/office/drawing/2014/chart" uri="{C3380CC4-5D6E-409C-BE32-E72D297353CC}">
              <c16:uniqueId val="{0000000A-B0AB-4055-A2B3-1855B28784C9}"/>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Report!$BC$71</c:f>
              <c:strCache>
                <c:ptCount val="1"/>
                <c:pt idx="0">
                  <c:v>Time for Tasks</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8376-4D4A-B9F8-1D5669E3189B}"/>
              </c:ext>
            </c:extLst>
          </c:dPt>
          <c:dPt>
            <c:idx val="1"/>
            <c:bubble3D val="0"/>
            <c:spPr>
              <a:solidFill>
                <a:srgbClr val="FF6600"/>
              </a:solidFill>
              <a:ln w="19050">
                <a:noFill/>
              </a:ln>
              <a:effectLst/>
            </c:spPr>
            <c:extLst>
              <c:ext xmlns:c16="http://schemas.microsoft.com/office/drawing/2014/chart" uri="{C3380CC4-5D6E-409C-BE32-E72D297353CC}">
                <c16:uniqueId val="{00000003-8376-4D4A-B9F8-1D5669E3189B}"/>
              </c:ext>
            </c:extLst>
          </c:dPt>
          <c:dPt>
            <c:idx val="2"/>
            <c:bubble3D val="0"/>
            <c:spPr>
              <a:solidFill>
                <a:srgbClr val="FFFF00"/>
              </a:solidFill>
              <a:ln w="19050">
                <a:noFill/>
              </a:ln>
              <a:effectLst/>
            </c:spPr>
            <c:extLst>
              <c:ext xmlns:c16="http://schemas.microsoft.com/office/drawing/2014/chart" uri="{C3380CC4-5D6E-409C-BE32-E72D297353CC}">
                <c16:uniqueId val="{00000005-8376-4D4A-B9F8-1D5669E3189B}"/>
              </c:ext>
            </c:extLst>
          </c:dPt>
          <c:dPt>
            <c:idx val="3"/>
            <c:bubble3D val="0"/>
            <c:spPr>
              <a:solidFill>
                <a:srgbClr val="00B0F0"/>
              </a:solidFill>
              <a:ln w="19050">
                <a:noFill/>
              </a:ln>
              <a:effectLst/>
            </c:spPr>
            <c:extLst>
              <c:ext xmlns:c16="http://schemas.microsoft.com/office/drawing/2014/chart" uri="{C3380CC4-5D6E-409C-BE32-E72D297353CC}">
                <c16:uniqueId val="{00000007-8376-4D4A-B9F8-1D5669E3189B}"/>
              </c:ext>
            </c:extLst>
          </c:dPt>
          <c:dPt>
            <c:idx val="4"/>
            <c:bubble3D val="0"/>
            <c:spPr>
              <a:solidFill>
                <a:srgbClr val="0000FF"/>
              </a:solidFill>
              <a:ln w="19050">
                <a:noFill/>
              </a:ln>
              <a:effectLst/>
            </c:spPr>
            <c:extLst>
              <c:ext xmlns:c16="http://schemas.microsoft.com/office/drawing/2014/chart" uri="{C3380CC4-5D6E-409C-BE32-E72D297353CC}">
                <c16:uniqueId val="{00000009-8376-4D4A-B9F8-1D5669E3189B}"/>
              </c:ext>
            </c:extLst>
          </c:dPt>
          <c:cat>
            <c:strRef>
              <c:f>Report!$BA$72:$BA$76</c:f>
              <c:strCache>
                <c:ptCount val="5"/>
                <c:pt idx="0">
                  <c:v>Priority 5</c:v>
                </c:pt>
                <c:pt idx="1">
                  <c:v>Priority 4</c:v>
                </c:pt>
                <c:pt idx="2">
                  <c:v>Priority 3</c:v>
                </c:pt>
                <c:pt idx="3">
                  <c:v>Priority 2</c:v>
                </c:pt>
                <c:pt idx="4">
                  <c:v>Priority 1</c:v>
                </c:pt>
              </c:strCache>
            </c:strRef>
          </c:cat>
          <c:val>
            <c:numRef>
              <c:f>Report!$BC$72:$BC$76</c:f>
              <c:numCache>
                <c:formatCode>[h]:mm</c:formatCode>
                <c:ptCount val="5"/>
                <c:pt idx="0">
                  <c:v>0</c:v>
                </c:pt>
                <c:pt idx="1">
                  <c:v>0</c:v>
                </c:pt>
                <c:pt idx="2">
                  <c:v>0</c:v>
                </c:pt>
                <c:pt idx="3">
                  <c:v>0</c:v>
                </c:pt>
                <c:pt idx="4">
                  <c:v>0</c:v>
                </c:pt>
              </c:numCache>
            </c:numRef>
          </c:val>
          <c:extLst>
            <c:ext xmlns:c16="http://schemas.microsoft.com/office/drawing/2014/chart" uri="{C3380CC4-5D6E-409C-BE32-E72D297353CC}">
              <c16:uniqueId val="{0000000A-8376-4D4A-B9F8-1D5669E3189B}"/>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g"/><Relationship Id="rId13" Type="http://schemas.openxmlformats.org/officeDocument/2006/relationships/hyperlink" Target="https://spreadsheetsolutions.biz/how-to-not-ruin-your-spreadsheet/?freedownload" TargetMode="External"/><Relationship Id="rId3" Type="http://schemas.openxmlformats.org/officeDocument/2006/relationships/hyperlink" Target="https://spreadsheetsolutions.biz/?10090" TargetMode="External"/><Relationship Id="rId7" Type="http://schemas.openxmlformats.org/officeDocument/2006/relationships/hyperlink" Target="https://spreadsheetsolutions.biz/how-to-not-ruin-your-spreadsheet/?10090" TargetMode="External"/><Relationship Id="rId12" Type="http://schemas.openxmlformats.org/officeDocument/2006/relationships/image" Target="../media/image6.jpg"/><Relationship Id="rId2" Type="http://schemas.openxmlformats.org/officeDocument/2006/relationships/image" Target="../media/image1.jpeg"/><Relationship Id="rId1" Type="http://schemas.openxmlformats.org/officeDocument/2006/relationships/hyperlink" Target="https://spreadsheetsolutions.biz/free-downloads/?freedownload" TargetMode="External"/><Relationship Id="rId6" Type="http://schemas.openxmlformats.org/officeDocument/2006/relationships/image" Target="../media/image3.jpeg"/><Relationship Id="rId11" Type="http://schemas.openxmlformats.org/officeDocument/2006/relationships/hyperlink" Target="https://spreadsheetsolutions.biz/terms-conditions/?freedownload" TargetMode="External"/><Relationship Id="rId5" Type="http://schemas.openxmlformats.org/officeDocument/2006/relationships/hyperlink" Target="https://spreadsheetsolutions.biz/terms-conditions/?10090" TargetMode="External"/><Relationship Id="rId10" Type="http://schemas.openxmlformats.org/officeDocument/2006/relationships/image" Target="../media/image5.jpeg"/><Relationship Id="rId4" Type="http://schemas.openxmlformats.org/officeDocument/2006/relationships/image" Target="../media/image2.jpeg"/><Relationship Id="rId9" Type="http://schemas.openxmlformats.org/officeDocument/2006/relationships/hyperlink" Target="https://spreadsheetsolutions.biz/?freedownload"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29</xdr:col>
      <xdr:colOff>47626</xdr:colOff>
      <xdr:row>28</xdr:row>
      <xdr:rowOff>47625</xdr:rowOff>
    </xdr:from>
    <xdr:to>
      <xdr:col>44</xdr:col>
      <xdr:colOff>152400</xdr:colOff>
      <xdr:row>31</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F4933380-C42F-4B70-A1F4-37737E3D5C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685800"/>
        </a:xfrm>
        <a:prstGeom prst="rect">
          <a:avLst/>
        </a:prstGeom>
      </xdr:spPr>
    </xdr:pic>
    <xdr:clientData/>
  </xdr:twoCellAnchor>
  <xdr:twoCellAnchor editAs="oneCell">
    <xdr:from>
      <xdr:col>24</xdr:col>
      <xdr:colOff>57150</xdr:colOff>
      <xdr:row>35</xdr:row>
      <xdr:rowOff>95251</xdr:rowOff>
    </xdr:from>
    <xdr:to>
      <xdr:col>43</xdr:col>
      <xdr:colOff>161925</xdr:colOff>
      <xdr:row>41</xdr:row>
      <xdr:rowOff>122524</xdr:rowOff>
    </xdr:to>
    <xdr:pic>
      <xdr:nvPicPr>
        <xdr:cNvPr id="7" name="Picture 6">
          <a:hlinkClick xmlns:r="http://schemas.openxmlformats.org/officeDocument/2006/relationships" r:id="rId3"/>
          <a:extLst>
            <a:ext uri="{FF2B5EF4-FFF2-40B4-BE49-F238E27FC236}">
              <a16:creationId xmlns:a16="http://schemas.microsoft.com/office/drawing/2014/main" id="{EE5E4A87-A41D-4362-8828-B0C255CC4B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724275" cy="1170273"/>
        </a:xfrm>
        <a:prstGeom prst="rect">
          <a:avLst/>
        </a:prstGeom>
      </xdr:spPr>
    </xdr:pic>
    <xdr:clientData/>
  </xdr:twoCellAnchor>
  <xdr:twoCellAnchor editAs="oneCell">
    <xdr:from>
      <xdr:col>24</xdr:col>
      <xdr:colOff>57149</xdr:colOff>
      <xdr:row>43</xdr:row>
      <xdr:rowOff>178948</xdr:rowOff>
    </xdr:from>
    <xdr:to>
      <xdr:col>43</xdr:col>
      <xdr:colOff>171449</xdr:colOff>
      <xdr:row>46</xdr:row>
      <xdr:rowOff>190499</xdr:rowOff>
    </xdr:to>
    <xdr:pic>
      <xdr:nvPicPr>
        <xdr:cNvPr id="8" name="Picture 7">
          <a:hlinkClick xmlns:r="http://schemas.openxmlformats.org/officeDocument/2006/relationships" r:id="rId5"/>
          <a:extLst>
            <a:ext uri="{FF2B5EF4-FFF2-40B4-BE49-F238E27FC236}">
              <a16:creationId xmlns:a16="http://schemas.microsoft.com/office/drawing/2014/main" id="{2F3F23A7-8B19-4539-A707-121586462D8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29149" y="8370448"/>
          <a:ext cx="3733800" cy="583051"/>
        </a:xfrm>
        <a:prstGeom prst="rect">
          <a:avLst/>
        </a:prstGeom>
      </xdr:spPr>
    </xdr:pic>
    <xdr:clientData/>
  </xdr:twoCellAnchor>
  <xdr:twoCellAnchor editAs="oneCell">
    <xdr:from>
      <xdr:col>1</xdr:col>
      <xdr:colOff>0</xdr:colOff>
      <xdr:row>43</xdr:row>
      <xdr:rowOff>142875</xdr:rowOff>
    </xdr:from>
    <xdr:to>
      <xdr:col>21</xdr:col>
      <xdr:colOff>0</xdr:colOff>
      <xdr:row>46</xdr:row>
      <xdr:rowOff>52917</xdr:rowOff>
    </xdr:to>
    <xdr:pic>
      <xdr:nvPicPr>
        <xdr:cNvPr id="9" name="Picture 8">
          <a:hlinkClick xmlns:r="http://schemas.openxmlformats.org/officeDocument/2006/relationships" r:id="rId7"/>
          <a:extLst>
            <a:ext uri="{FF2B5EF4-FFF2-40B4-BE49-F238E27FC236}">
              <a16:creationId xmlns:a16="http://schemas.microsoft.com/office/drawing/2014/main" id="{B505E3A0-7939-44B5-B805-C381B635C49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0" y="8334375"/>
          <a:ext cx="3810000" cy="481542"/>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10" name="Picture 9">
          <a:hlinkClick xmlns:r="http://schemas.openxmlformats.org/officeDocument/2006/relationships" r:id="rId9"/>
          <a:extLst>
            <a:ext uri="{FF2B5EF4-FFF2-40B4-BE49-F238E27FC236}">
              <a16:creationId xmlns:a16="http://schemas.microsoft.com/office/drawing/2014/main" id="{7B4A6218-ECE1-4FD6-BB21-EAC0D73D1C6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11" name="Picture 10">
          <a:hlinkClick xmlns:r="http://schemas.openxmlformats.org/officeDocument/2006/relationships" r:id="rId11"/>
          <a:extLst>
            <a:ext uri="{FF2B5EF4-FFF2-40B4-BE49-F238E27FC236}">
              <a16:creationId xmlns:a16="http://schemas.microsoft.com/office/drawing/2014/main" id="{5C72BD9E-D72C-472D-B509-DD6147050EA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12" name="Picture 11">
          <a:hlinkClick xmlns:r="http://schemas.openxmlformats.org/officeDocument/2006/relationships" r:id="rId13"/>
          <a:extLst>
            <a:ext uri="{FF2B5EF4-FFF2-40B4-BE49-F238E27FC236}">
              <a16:creationId xmlns:a16="http://schemas.microsoft.com/office/drawing/2014/main" id="{ABBA7C0F-6421-44DB-83BC-360C3ED72AA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4762</xdr:rowOff>
    </xdr:from>
    <xdr:to>
      <xdr:col>22</xdr:col>
      <xdr:colOff>0</xdr:colOff>
      <xdr:row>32</xdr:row>
      <xdr:rowOff>0</xdr:rowOff>
    </xdr:to>
    <xdr:graphicFrame macro="">
      <xdr:nvGraphicFramePr>
        <xdr:cNvPr id="3" name="Chart 2">
          <a:extLst>
            <a:ext uri="{FF2B5EF4-FFF2-40B4-BE49-F238E27FC236}">
              <a16:creationId xmlns:a16="http://schemas.microsoft.com/office/drawing/2014/main" id="{610ECBFD-4CDB-4AE6-BB25-6DAF150DC7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0</xdr:colOff>
      <xdr:row>17</xdr:row>
      <xdr:rowOff>190499</xdr:rowOff>
    </xdr:from>
    <xdr:to>
      <xdr:col>45</xdr:col>
      <xdr:colOff>0</xdr:colOff>
      <xdr:row>32</xdr:row>
      <xdr:rowOff>0</xdr:rowOff>
    </xdr:to>
    <xdr:graphicFrame macro="">
      <xdr:nvGraphicFramePr>
        <xdr:cNvPr id="4" name="Chart 3">
          <a:extLst>
            <a:ext uri="{FF2B5EF4-FFF2-40B4-BE49-F238E27FC236}">
              <a16:creationId xmlns:a16="http://schemas.microsoft.com/office/drawing/2014/main" id="{25BB9E2E-BB01-4BA3-A032-AD9201479E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161925</xdr:colOff>
      <xdr:row>4</xdr:row>
      <xdr:rowOff>119062</xdr:rowOff>
    </xdr:from>
    <xdr:to>
      <xdr:col>45</xdr:col>
      <xdr:colOff>123825</xdr:colOff>
      <xdr:row>19</xdr:row>
      <xdr:rowOff>123825</xdr:rowOff>
    </xdr:to>
    <xdr:graphicFrame macro="">
      <xdr:nvGraphicFramePr>
        <xdr:cNvPr id="5" name="Chart 4">
          <a:extLst>
            <a:ext uri="{FF2B5EF4-FFF2-40B4-BE49-F238E27FC236}">
              <a16:creationId xmlns:a16="http://schemas.microsoft.com/office/drawing/2014/main" id="{0959B0AB-0E3C-44E1-9F1A-B7BD9C984D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57</xdr:row>
      <xdr:rowOff>4762</xdr:rowOff>
    </xdr:from>
    <xdr:to>
      <xdr:col>22</xdr:col>
      <xdr:colOff>0</xdr:colOff>
      <xdr:row>65</xdr:row>
      <xdr:rowOff>0</xdr:rowOff>
    </xdr:to>
    <xdr:graphicFrame macro="">
      <xdr:nvGraphicFramePr>
        <xdr:cNvPr id="2" name="Chart 1">
          <a:extLst>
            <a:ext uri="{FF2B5EF4-FFF2-40B4-BE49-F238E27FC236}">
              <a16:creationId xmlns:a16="http://schemas.microsoft.com/office/drawing/2014/main" id="{0E06D354-7449-4226-AF3C-89FC28BAC4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0</xdr:colOff>
      <xdr:row>57</xdr:row>
      <xdr:rowOff>0</xdr:rowOff>
    </xdr:from>
    <xdr:to>
      <xdr:col>45</xdr:col>
      <xdr:colOff>0</xdr:colOff>
      <xdr:row>65</xdr:row>
      <xdr:rowOff>0</xdr:rowOff>
    </xdr:to>
    <xdr:graphicFrame macro="">
      <xdr:nvGraphicFramePr>
        <xdr:cNvPr id="6" name="Chart 5">
          <a:extLst>
            <a:ext uri="{FF2B5EF4-FFF2-40B4-BE49-F238E27FC236}">
              <a16:creationId xmlns:a16="http://schemas.microsoft.com/office/drawing/2014/main" id="{F09202B1-5064-4E67-B8A4-61CE634F8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90</xdr:row>
      <xdr:rowOff>4762</xdr:rowOff>
    </xdr:from>
    <xdr:to>
      <xdr:col>22</xdr:col>
      <xdr:colOff>0</xdr:colOff>
      <xdr:row>98</xdr:row>
      <xdr:rowOff>0</xdr:rowOff>
    </xdr:to>
    <xdr:graphicFrame macro="">
      <xdr:nvGraphicFramePr>
        <xdr:cNvPr id="7" name="Chart 6">
          <a:extLst>
            <a:ext uri="{FF2B5EF4-FFF2-40B4-BE49-F238E27FC236}">
              <a16:creationId xmlns:a16="http://schemas.microsoft.com/office/drawing/2014/main" id="{71BCE14B-ADE1-46DA-B2CF-11049A83F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0</xdr:colOff>
      <xdr:row>90</xdr:row>
      <xdr:rowOff>0</xdr:rowOff>
    </xdr:from>
    <xdr:to>
      <xdr:col>45</xdr:col>
      <xdr:colOff>0</xdr:colOff>
      <xdr:row>98</xdr:row>
      <xdr:rowOff>0</xdr:rowOff>
    </xdr:to>
    <xdr:graphicFrame macro="">
      <xdr:nvGraphicFramePr>
        <xdr:cNvPr id="8" name="Chart 7">
          <a:extLst>
            <a:ext uri="{FF2B5EF4-FFF2-40B4-BE49-F238E27FC236}">
              <a16:creationId xmlns:a16="http://schemas.microsoft.com/office/drawing/2014/main" id="{F2373E3E-1FC6-4611-AC59-587FEE939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readsheetsolutions.biz/ready-made-spreadsheet-solutions/?freedownload" TargetMode="External"/><Relationship Id="rId1" Type="http://schemas.openxmlformats.org/officeDocument/2006/relationships/hyperlink" Target="https://www.youtube.com/watch?v=5nNKvTK17r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0EEEC-DCE6-4E10-A1E0-390DE6C4BBAD}">
  <sheetPr>
    <tabColor theme="1"/>
  </sheetPr>
  <dimension ref="A1:BE50"/>
  <sheetViews>
    <sheetView tabSelected="1" zoomScaleNormal="100" workbookViewId="0"/>
  </sheetViews>
  <sheetFormatPr defaultColWidth="0" defaultRowHeight="15" zeroHeight="1" x14ac:dyDescent="0.25"/>
  <cols>
    <col min="1" max="46" width="2.85546875" style="1" customWidth="1"/>
    <col min="47" max="52" width="2.85546875" style="1" hidden="1" customWidth="1"/>
    <col min="53" max="53" width="34.28515625" style="1" hidden="1" customWidth="1"/>
    <col min="54" max="54" width="5.7109375" style="1" hidden="1" customWidth="1"/>
    <col min="55" max="16384" width="2.85546875" style="1" hidden="1"/>
  </cols>
  <sheetData>
    <row r="1" spans="1:54"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row>
    <row r="2" spans="1:54" x14ac:dyDescent="0.25">
      <c r="A2" s="9"/>
      <c r="B2" s="265" t="s">
        <v>76</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7"/>
      <c r="AT2" s="9"/>
      <c r="BA2" s="5"/>
    </row>
    <row r="3" spans="1:54" x14ac:dyDescent="0.25">
      <c r="A3" s="9"/>
      <c r="B3" s="268"/>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70"/>
      <c r="AT3" s="9"/>
      <c r="BA3" s="6" t="s">
        <v>47</v>
      </c>
      <c r="BB3" s="6" t="s">
        <v>38</v>
      </c>
    </row>
    <row r="4" spans="1:54"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BA4" s="7" t="s">
        <v>48</v>
      </c>
      <c r="BB4" s="7" t="s">
        <v>37</v>
      </c>
    </row>
    <row r="5" spans="1:54" x14ac:dyDescent="0.25">
      <c r="A5" s="9"/>
      <c r="B5" s="262" t="s">
        <v>65</v>
      </c>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63"/>
      <c r="AT5" s="9"/>
      <c r="BA5" s="7" t="s">
        <v>49</v>
      </c>
      <c r="BB5" s="7" t="s">
        <v>39</v>
      </c>
    </row>
    <row r="6" spans="1:54"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BA6" s="7" t="s">
        <v>50</v>
      </c>
      <c r="BB6" s="7" t="s">
        <v>40</v>
      </c>
    </row>
    <row r="7" spans="1:54" x14ac:dyDescent="0.25">
      <c r="A7" s="9"/>
      <c r="B7" s="283" t="s">
        <v>66</v>
      </c>
      <c r="C7" s="284"/>
      <c r="D7" s="284"/>
      <c r="E7" s="284"/>
      <c r="F7" s="284"/>
      <c r="G7" s="285"/>
      <c r="H7" s="130" t="s">
        <v>133</v>
      </c>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2"/>
      <c r="AT7" s="9"/>
      <c r="BA7" s="7" t="s">
        <v>56</v>
      </c>
      <c r="BB7" s="7" t="s">
        <v>42</v>
      </c>
    </row>
    <row r="8" spans="1:54" x14ac:dyDescent="0.25">
      <c r="A8" s="9"/>
      <c r="B8" s="262" t="s">
        <v>67</v>
      </c>
      <c r="C8" s="277"/>
      <c r="D8" s="277"/>
      <c r="E8" s="277"/>
      <c r="F8" s="277"/>
      <c r="G8" s="263"/>
      <c r="H8" s="130" t="s">
        <v>134</v>
      </c>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2"/>
      <c r="AT8" s="9"/>
      <c r="BA8" s="7" t="s">
        <v>80</v>
      </c>
      <c r="BB8" s="7" t="s">
        <v>41</v>
      </c>
    </row>
    <row r="9" spans="1:54" x14ac:dyDescent="0.25">
      <c r="A9" s="9"/>
      <c r="B9" s="130" t="s">
        <v>68</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2"/>
      <c r="AT9" s="9"/>
      <c r="BA9" s="7" t="s">
        <v>57</v>
      </c>
      <c r="BB9" s="7" t="s">
        <v>54</v>
      </c>
    </row>
    <row r="10" spans="1:54" x14ac:dyDescent="0.25">
      <c r="A10" s="9"/>
      <c r="B10" s="130" t="s">
        <v>69</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2"/>
      <c r="AT10" s="9"/>
      <c r="BA10" s="8" t="s">
        <v>58</v>
      </c>
      <c r="BB10" s="8" t="s">
        <v>53</v>
      </c>
    </row>
    <row r="11" spans="1:54" x14ac:dyDescent="0.25">
      <c r="A11" s="9"/>
      <c r="B11" s="130" t="s">
        <v>70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2"/>
      <c r="AT11" s="9"/>
    </row>
    <row r="12" spans="1:54"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1:54" x14ac:dyDescent="0.2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row>
    <row r="14" spans="1:54" x14ac:dyDescent="0.25">
      <c r="A14" s="9"/>
      <c r="B14" s="262" t="s">
        <v>71</v>
      </c>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63"/>
      <c r="AT14" s="9"/>
    </row>
    <row r="15" spans="1:54"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1:54" ht="15" customHeight="1" x14ac:dyDescent="0.25">
      <c r="A16" s="9"/>
      <c r="B16" s="9"/>
      <c r="C16" s="9"/>
      <c r="D16" s="9"/>
      <c r="E16" s="9"/>
      <c r="F16" s="9"/>
      <c r="G16" s="139" t="s">
        <v>61</v>
      </c>
      <c r="H16" s="139"/>
      <c r="I16" s="139"/>
      <c r="J16" s="139"/>
      <c r="K16" s="139"/>
      <c r="L16" s="139"/>
      <c r="M16" s="139"/>
      <c r="N16" s="139"/>
      <c r="O16" s="139"/>
      <c r="P16" s="139"/>
      <c r="Q16" s="139"/>
      <c r="R16" s="139"/>
      <c r="S16" s="139" t="s">
        <v>61</v>
      </c>
      <c r="T16" s="139"/>
      <c r="U16" s="139"/>
      <c r="V16" s="139"/>
      <c r="W16" s="139"/>
      <c r="X16" s="139"/>
      <c r="Y16" s="139"/>
      <c r="Z16" s="139"/>
      <c r="AA16" s="139"/>
      <c r="AB16" s="139"/>
      <c r="AC16" s="139"/>
      <c r="AD16" s="139"/>
      <c r="AE16" s="139" t="s">
        <v>61</v>
      </c>
      <c r="AF16" s="139"/>
      <c r="AG16" s="139"/>
      <c r="AH16" s="139"/>
      <c r="AI16" s="139"/>
      <c r="AJ16" s="139"/>
      <c r="AK16" s="139"/>
      <c r="AL16" s="139"/>
      <c r="AM16" s="139"/>
      <c r="AN16" s="139"/>
      <c r="AO16" s="139"/>
      <c r="AP16" s="139"/>
      <c r="AQ16" s="9"/>
      <c r="AR16" s="9"/>
      <c r="AS16" s="9"/>
      <c r="AT16" s="9"/>
    </row>
    <row r="17" spans="1:57" x14ac:dyDescent="0.25">
      <c r="A17" s="9"/>
      <c r="B17" s="283" t="s">
        <v>59</v>
      </c>
      <c r="C17" s="284"/>
      <c r="D17" s="284"/>
      <c r="E17" s="284"/>
      <c r="F17" s="285"/>
      <c r="G17" s="283" t="s">
        <v>60</v>
      </c>
      <c r="H17" s="284"/>
      <c r="I17" s="284"/>
      <c r="J17" s="284"/>
      <c r="K17" s="284"/>
      <c r="L17" s="284"/>
      <c r="M17" s="284"/>
      <c r="N17" s="284"/>
      <c r="O17" s="284"/>
      <c r="P17" s="284"/>
      <c r="Q17" s="284"/>
      <c r="R17" s="285"/>
      <c r="S17" s="283" t="s">
        <v>60</v>
      </c>
      <c r="T17" s="284"/>
      <c r="U17" s="284"/>
      <c r="V17" s="284"/>
      <c r="W17" s="284"/>
      <c r="X17" s="284"/>
      <c r="Y17" s="284"/>
      <c r="Z17" s="284"/>
      <c r="AA17" s="284"/>
      <c r="AB17" s="284"/>
      <c r="AC17" s="284"/>
      <c r="AD17" s="285"/>
      <c r="AE17" s="283" t="s">
        <v>60</v>
      </c>
      <c r="AF17" s="284"/>
      <c r="AG17" s="284"/>
      <c r="AH17" s="284"/>
      <c r="AI17" s="284"/>
      <c r="AJ17" s="284"/>
      <c r="AK17" s="284"/>
      <c r="AL17" s="284"/>
      <c r="AM17" s="284"/>
      <c r="AN17" s="284"/>
      <c r="AO17" s="284"/>
      <c r="AP17" s="285"/>
      <c r="AQ17" s="9"/>
      <c r="AR17" s="9"/>
      <c r="AS17" s="9"/>
      <c r="AT17" s="9"/>
    </row>
    <row r="18" spans="1:57" ht="15" customHeight="1" x14ac:dyDescent="0.25">
      <c r="A18" s="9"/>
      <c r="B18" s="124" t="s">
        <v>24</v>
      </c>
      <c r="C18" s="125"/>
      <c r="D18" s="125"/>
      <c r="E18" s="125"/>
      <c r="F18" s="126"/>
      <c r="G18" s="124" t="s">
        <v>47</v>
      </c>
      <c r="H18" s="125"/>
      <c r="I18" s="125"/>
      <c r="J18" s="125"/>
      <c r="K18" s="125"/>
      <c r="L18" s="125"/>
      <c r="M18" s="125"/>
      <c r="N18" s="125"/>
      <c r="O18" s="125"/>
      <c r="P18" s="125"/>
      <c r="Q18" s="125"/>
      <c r="R18" s="126"/>
      <c r="S18" s="124" t="s">
        <v>57</v>
      </c>
      <c r="T18" s="125"/>
      <c r="U18" s="125"/>
      <c r="V18" s="125"/>
      <c r="W18" s="125"/>
      <c r="X18" s="125"/>
      <c r="Y18" s="125"/>
      <c r="Z18" s="125"/>
      <c r="AA18" s="125"/>
      <c r="AB18" s="125"/>
      <c r="AC18" s="125"/>
      <c r="AD18" s="126"/>
      <c r="AE18" s="124" t="s">
        <v>49</v>
      </c>
      <c r="AF18" s="125"/>
      <c r="AG18" s="125"/>
      <c r="AH18" s="125"/>
      <c r="AI18" s="125"/>
      <c r="AJ18" s="125"/>
      <c r="AK18" s="125"/>
      <c r="AL18" s="125"/>
      <c r="AM18" s="125"/>
      <c r="AN18" s="125"/>
      <c r="AO18" s="125"/>
      <c r="AP18" s="126"/>
      <c r="AQ18" s="9"/>
      <c r="AR18" s="9"/>
      <c r="AS18" s="9"/>
      <c r="AT18" s="9"/>
      <c r="BB18" s="6" t="str">
        <f>IF($B18="", "", IF(COUNTIF($B$18:$B$27, $B18)&gt;1, "X", ""))</f>
        <v/>
      </c>
      <c r="BC18" s="48" t="str">
        <f>IF($G18="", "", IF(COUNTIF($G$18:$AP$18, $G18)&gt;1, "X", ""))</f>
        <v/>
      </c>
      <c r="BD18" s="51" t="str">
        <f>IF($S18="", "", IF(COUNTIF($G$18:$AP$18, $S18)&gt;1, "X", ""))</f>
        <v/>
      </c>
      <c r="BE18" s="2" t="str">
        <f>IF($AE18="", "", IF(COUNTIF($G$18:$AP$18, $AE18)&gt;1, "X", ""))</f>
        <v/>
      </c>
    </row>
    <row r="19" spans="1:57" x14ac:dyDescent="0.25">
      <c r="A19" s="9"/>
      <c r="B19" s="121" t="s">
        <v>25</v>
      </c>
      <c r="C19" s="122"/>
      <c r="D19" s="122"/>
      <c r="E19" s="122"/>
      <c r="F19" s="123"/>
      <c r="G19" s="121" t="s">
        <v>48</v>
      </c>
      <c r="H19" s="122"/>
      <c r="I19" s="122"/>
      <c r="J19" s="122"/>
      <c r="K19" s="122"/>
      <c r="L19" s="122"/>
      <c r="M19" s="122"/>
      <c r="N19" s="122"/>
      <c r="O19" s="122"/>
      <c r="P19" s="122"/>
      <c r="Q19" s="122"/>
      <c r="R19" s="123"/>
      <c r="S19" s="121" t="s">
        <v>49</v>
      </c>
      <c r="T19" s="122"/>
      <c r="U19" s="122"/>
      <c r="V19" s="122"/>
      <c r="W19" s="122"/>
      <c r="X19" s="122"/>
      <c r="Y19" s="122"/>
      <c r="Z19" s="122"/>
      <c r="AA19" s="122"/>
      <c r="AB19" s="122"/>
      <c r="AC19" s="122"/>
      <c r="AD19" s="123"/>
      <c r="AE19" s="121" t="s">
        <v>56</v>
      </c>
      <c r="AF19" s="122"/>
      <c r="AG19" s="122"/>
      <c r="AH19" s="122"/>
      <c r="AI19" s="122"/>
      <c r="AJ19" s="122"/>
      <c r="AK19" s="122"/>
      <c r="AL19" s="122"/>
      <c r="AM19" s="122"/>
      <c r="AN19" s="122"/>
      <c r="AO19" s="122"/>
      <c r="AP19" s="123"/>
      <c r="AQ19" s="9"/>
      <c r="AR19" s="9"/>
      <c r="AS19" s="9"/>
      <c r="AT19" s="9"/>
      <c r="BB19" s="7" t="str">
        <f t="shared" ref="BB19:BB26" si="0">IF($B19="", "", IF(COUNTIF($B$18:$B$27, $B19)&gt;1, "X", ""))</f>
        <v/>
      </c>
      <c r="BC19" s="49" t="str">
        <f t="shared" ref="BC19:BC26" si="1">IF($G19="", "", IF(COUNTIF($G$18:$AP$18, $G19)&gt;1, "X", ""))</f>
        <v/>
      </c>
      <c r="BD19" s="43" t="str">
        <f t="shared" ref="BD19:BD26" si="2">IF($S19="", "", IF(COUNTIF($G$18:$AP$18, $S19)&gt;1, "X", ""))</f>
        <v/>
      </c>
      <c r="BE19" s="33" t="str">
        <f t="shared" ref="BE19:BE26" si="3">IF($AE19="", "", IF(COUNTIF($G$18:$AP$18, $AE19)&gt;1, "X", ""))</f>
        <v/>
      </c>
    </row>
    <row r="20" spans="1:57" x14ac:dyDescent="0.25">
      <c r="A20" s="9"/>
      <c r="B20" s="121" t="s">
        <v>30</v>
      </c>
      <c r="C20" s="122"/>
      <c r="D20" s="122"/>
      <c r="E20" s="122"/>
      <c r="F20" s="123"/>
      <c r="G20" s="121" t="s">
        <v>49</v>
      </c>
      <c r="H20" s="122"/>
      <c r="I20" s="122"/>
      <c r="J20" s="122"/>
      <c r="K20" s="122"/>
      <c r="L20" s="122"/>
      <c r="M20" s="122"/>
      <c r="N20" s="122"/>
      <c r="O20" s="122"/>
      <c r="P20" s="122"/>
      <c r="Q20" s="122"/>
      <c r="R20" s="123"/>
      <c r="S20" s="121" t="s">
        <v>56</v>
      </c>
      <c r="T20" s="122"/>
      <c r="U20" s="122"/>
      <c r="V20" s="122"/>
      <c r="W20" s="122"/>
      <c r="X20" s="122"/>
      <c r="Y20" s="122"/>
      <c r="Z20" s="122"/>
      <c r="AA20" s="122"/>
      <c r="AB20" s="122"/>
      <c r="AC20" s="122"/>
      <c r="AD20" s="123"/>
      <c r="AE20" s="121" t="s">
        <v>57</v>
      </c>
      <c r="AF20" s="122"/>
      <c r="AG20" s="122"/>
      <c r="AH20" s="122"/>
      <c r="AI20" s="122"/>
      <c r="AJ20" s="122"/>
      <c r="AK20" s="122"/>
      <c r="AL20" s="122"/>
      <c r="AM20" s="122"/>
      <c r="AN20" s="122"/>
      <c r="AO20" s="122"/>
      <c r="AP20" s="123"/>
      <c r="AQ20" s="9"/>
      <c r="AR20" s="9"/>
      <c r="AS20" s="9"/>
      <c r="AT20" s="9"/>
      <c r="BB20" s="7" t="str">
        <f t="shared" si="0"/>
        <v/>
      </c>
      <c r="BC20" s="49" t="str">
        <f t="shared" si="1"/>
        <v/>
      </c>
      <c r="BD20" s="43" t="str">
        <f t="shared" si="2"/>
        <v/>
      </c>
      <c r="BE20" s="33" t="str">
        <f t="shared" si="3"/>
        <v/>
      </c>
    </row>
    <row r="21" spans="1:57" x14ac:dyDescent="0.25">
      <c r="A21" s="9"/>
      <c r="B21" s="121" t="s">
        <v>31</v>
      </c>
      <c r="C21" s="122"/>
      <c r="D21" s="122"/>
      <c r="E21" s="122"/>
      <c r="F21" s="123"/>
      <c r="G21" s="121" t="s">
        <v>50</v>
      </c>
      <c r="H21" s="122"/>
      <c r="I21" s="122"/>
      <c r="J21" s="122"/>
      <c r="K21" s="122"/>
      <c r="L21" s="122"/>
      <c r="M21" s="122"/>
      <c r="N21" s="122"/>
      <c r="O21" s="122"/>
      <c r="P21" s="122"/>
      <c r="Q21" s="122"/>
      <c r="R21" s="123"/>
      <c r="S21" s="121" t="s">
        <v>80</v>
      </c>
      <c r="T21" s="122"/>
      <c r="U21" s="122"/>
      <c r="V21" s="122"/>
      <c r="W21" s="122"/>
      <c r="X21" s="122"/>
      <c r="Y21" s="122"/>
      <c r="Z21" s="122"/>
      <c r="AA21" s="122"/>
      <c r="AB21" s="122"/>
      <c r="AC21" s="122"/>
      <c r="AD21" s="123"/>
      <c r="AE21" s="121" t="s">
        <v>57</v>
      </c>
      <c r="AF21" s="122"/>
      <c r="AG21" s="122"/>
      <c r="AH21" s="122"/>
      <c r="AI21" s="122"/>
      <c r="AJ21" s="122"/>
      <c r="AK21" s="122"/>
      <c r="AL21" s="122"/>
      <c r="AM21" s="122"/>
      <c r="AN21" s="122"/>
      <c r="AO21" s="122"/>
      <c r="AP21" s="123"/>
      <c r="AQ21" s="9"/>
      <c r="AR21" s="9"/>
      <c r="AS21" s="9"/>
      <c r="AT21" s="9"/>
      <c r="BB21" s="7" t="str">
        <f t="shared" si="0"/>
        <v/>
      </c>
      <c r="BC21" s="49" t="str">
        <f t="shared" si="1"/>
        <v/>
      </c>
      <c r="BD21" s="43" t="str">
        <f t="shared" si="2"/>
        <v/>
      </c>
      <c r="BE21" s="33" t="str">
        <f t="shared" si="3"/>
        <v/>
      </c>
    </row>
    <row r="22" spans="1:57" x14ac:dyDescent="0.25">
      <c r="A22" s="9"/>
      <c r="B22" s="121" t="s">
        <v>26</v>
      </c>
      <c r="C22" s="122"/>
      <c r="D22" s="122"/>
      <c r="E22" s="122"/>
      <c r="F22" s="123"/>
      <c r="G22" s="121" t="s">
        <v>56</v>
      </c>
      <c r="H22" s="122"/>
      <c r="I22" s="122"/>
      <c r="J22" s="122"/>
      <c r="K22" s="122"/>
      <c r="L22" s="122"/>
      <c r="M22" s="122"/>
      <c r="N22" s="122"/>
      <c r="O22" s="122"/>
      <c r="P22" s="122"/>
      <c r="Q22" s="122"/>
      <c r="R22" s="123"/>
      <c r="S22" s="121" t="s">
        <v>49</v>
      </c>
      <c r="T22" s="122"/>
      <c r="U22" s="122"/>
      <c r="V22" s="122"/>
      <c r="W22" s="122"/>
      <c r="X22" s="122"/>
      <c r="Y22" s="122"/>
      <c r="Z22" s="122"/>
      <c r="AA22" s="122"/>
      <c r="AB22" s="122"/>
      <c r="AC22" s="122"/>
      <c r="AD22" s="123"/>
      <c r="AE22" s="121" t="s">
        <v>57</v>
      </c>
      <c r="AF22" s="122"/>
      <c r="AG22" s="122"/>
      <c r="AH22" s="122"/>
      <c r="AI22" s="122"/>
      <c r="AJ22" s="122"/>
      <c r="AK22" s="122"/>
      <c r="AL22" s="122"/>
      <c r="AM22" s="122"/>
      <c r="AN22" s="122"/>
      <c r="AO22" s="122"/>
      <c r="AP22" s="123"/>
      <c r="AQ22" s="9"/>
      <c r="AR22" s="9"/>
      <c r="AS22" s="9"/>
      <c r="AT22" s="9"/>
      <c r="BB22" s="7" t="str">
        <f t="shared" si="0"/>
        <v/>
      </c>
      <c r="BC22" s="49" t="str">
        <f t="shared" si="1"/>
        <v/>
      </c>
      <c r="BD22" s="43" t="str">
        <f t="shared" si="2"/>
        <v/>
      </c>
      <c r="BE22" s="33" t="str">
        <f t="shared" si="3"/>
        <v/>
      </c>
    </row>
    <row r="23" spans="1:57" x14ac:dyDescent="0.25">
      <c r="A23" s="9"/>
      <c r="B23" s="121" t="s">
        <v>27</v>
      </c>
      <c r="C23" s="122"/>
      <c r="D23" s="122"/>
      <c r="E23" s="122"/>
      <c r="F23" s="123"/>
      <c r="G23" s="121" t="s">
        <v>80</v>
      </c>
      <c r="H23" s="122"/>
      <c r="I23" s="122"/>
      <c r="J23" s="122"/>
      <c r="K23" s="122"/>
      <c r="L23" s="122"/>
      <c r="M23" s="122"/>
      <c r="N23" s="122"/>
      <c r="O23" s="122"/>
      <c r="P23" s="122"/>
      <c r="Q23" s="122"/>
      <c r="R23" s="123"/>
      <c r="S23" s="121" t="s">
        <v>49</v>
      </c>
      <c r="T23" s="122"/>
      <c r="U23" s="122"/>
      <c r="V23" s="122"/>
      <c r="W23" s="122"/>
      <c r="X23" s="122"/>
      <c r="Y23" s="122"/>
      <c r="Z23" s="122"/>
      <c r="AA23" s="122"/>
      <c r="AB23" s="122"/>
      <c r="AC23" s="122"/>
      <c r="AD23" s="123"/>
      <c r="AE23" s="121" t="s">
        <v>57</v>
      </c>
      <c r="AF23" s="122"/>
      <c r="AG23" s="122"/>
      <c r="AH23" s="122"/>
      <c r="AI23" s="122"/>
      <c r="AJ23" s="122"/>
      <c r="AK23" s="122"/>
      <c r="AL23" s="122"/>
      <c r="AM23" s="122"/>
      <c r="AN23" s="122"/>
      <c r="AO23" s="122"/>
      <c r="AP23" s="123"/>
      <c r="AQ23" s="9"/>
      <c r="AR23" s="9"/>
      <c r="AS23" s="9"/>
      <c r="AT23" s="9"/>
      <c r="BB23" s="7" t="str">
        <f t="shared" si="0"/>
        <v/>
      </c>
      <c r="BC23" s="49" t="str">
        <f t="shared" si="1"/>
        <v/>
      </c>
      <c r="BD23" s="43" t="str">
        <f t="shared" si="2"/>
        <v/>
      </c>
      <c r="BE23" s="33" t="str">
        <f t="shared" si="3"/>
        <v/>
      </c>
    </row>
    <row r="24" spans="1:57" x14ac:dyDescent="0.25">
      <c r="A24" s="9"/>
      <c r="B24" s="121" t="s">
        <v>51</v>
      </c>
      <c r="C24" s="122"/>
      <c r="D24" s="122"/>
      <c r="E24" s="122"/>
      <c r="F24" s="123"/>
      <c r="G24" s="121" t="s">
        <v>57</v>
      </c>
      <c r="H24" s="122"/>
      <c r="I24" s="122"/>
      <c r="J24" s="122"/>
      <c r="K24" s="122"/>
      <c r="L24" s="122"/>
      <c r="M24" s="122"/>
      <c r="N24" s="122"/>
      <c r="O24" s="122"/>
      <c r="P24" s="122"/>
      <c r="Q24" s="122"/>
      <c r="R24" s="123"/>
      <c r="S24" s="121" t="s">
        <v>49</v>
      </c>
      <c r="T24" s="122"/>
      <c r="U24" s="122"/>
      <c r="V24" s="122"/>
      <c r="W24" s="122"/>
      <c r="X24" s="122"/>
      <c r="Y24" s="122"/>
      <c r="Z24" s="122"/>
      <c r="AA24" s="122"/>
      <c r="AB24" s="122"/>
      <c r="AC24" s="122"/>
      <c r="AD24" s="123"/>
      <c r="AE24" s="121" t="s">
        <v>56</v>
      </c>
      <c r="AF24" s="122"/>
      <c r="AG24" s="122"/>
      <c r="AH24" s="122"/>
      <c r="AI24" s="122"/>
      <c r="AJ24" s="122"/>
      <c r="AK24" s="122"/>
      <c r="AL24" s="122"/>
      <c r="AM24" s="122"/>
      <c r="AN24" s="122"/>
      <c r="AO24" s="122"/>
      <c r="AP24" s="123"/>
      <c r="AQ24" s="9"/>
      <c r="AR24" s="9"/>
      <c r="AS24" s="9"/>
      <c r="AT24" s="9"/>
      <c r="BB24" s="7" t="str">
        <f t="shared" si="0"/>
        <v/>
      </c>
      <c r="BC24" s="49" t="str">
        <f t="shared" si="1"/>
        <v/>
      </c>
      <c r="BD24" s="43" t="str">
        <f t="shared" si="2"/>
        <v/>
      </c>
      <c r="BE24" s="33" t="str">
        <f t="shared" si="3"/>
        <v/>
      </c>
    </row>
    <row r="25" spans="1:57" x14ac:dyDescent="0.25">
      <c r="A25" s="9"/>
      <c r="B25" s="121" t="s">
        <v>52</v>
      </c>
      <c r="C25" s="122"/>
      <c r="D25" s="122"/>
      <c r="E25" s="122"/>
      <c r="F25" s="123"/>
      <c r="G25" s="121" t="s">
        <v>58</v>
      </c>
      <c r="H25" s="122"/>
      <c r="I25" s="122"/>
      <c r="J25" s="122"/>
      <c r="K25" s="122"/>
      <c r="L25" s="122"/>
      <c r="M25" s="122"/>
      <c r="N25" s="122"/>
      <c r="O25" s="122"/>
      <c r="P25" s="122"/>
      <c r="Q25" s="122"/>
      <c r="R25" s="123"/>
      <c r="S25" s="121" t="s">
        <v>49</v>
      </c>
      <c r="T25" s="122"/>
      <c r="U25" s="122"/>
      <c r="V25" s="122"/>
      <c r="W25" s="122"/>
      <c r="X25" s="122"/>
      <c r="Y25" s="122"/>
      <c r="Z25" s="122"/>
      <c r="AA25" s="122"/>
      <c r="AB25" s="122"/>
      <c r="AC25" s="122"/>
      <c r="AD25" s="123"/>
      <c r="AE25" s="121" t="s">
        <v>56</v>
      </c>
      <c r="AF25" s="122"/>
      <c r="AG25" s="122"/>
      <c r="AH25" s="122"/>
      <c r="AI25" s="122"/>
      <c r="AJ25" s="122"/>
      <c r="AK25" s="122"/>
      <c r="AL25" s="122"/>
      <c r="AM25" s="122"/>
      <c r="AN25" s="122"/>
      <c r="AO25" s="122"/>
      <c r="AP25" s="123"/>
      <c r="AQ25" s="9"/>
      <c r="AR25" s="9"/>
      <c r="AS25" s="9"/>
      <c r="AT25" s="9"/>
      <c r="BB25" s="7" t="str">
        <f t="shared" si="0"/>
        <v/>
      </c>
      <c r="BC25" s="49" t="str">
        <f t="shared" si="1"/>
        <v/>
      </c>
      <c r="BD25" s="43" t="str">
        <f t="shared" si="2"/>
        <v/>
      </c>
      <c r="BE25" s="33" t="str">
        <f t="shared" si="3"/>
        <v/>
      </c>
    </row>
    <row r="26" spans="1:57" x14ac:dyDescent="0.25">
      <c r="A26" s="9"/>
      <c r="B26" s="127" t="s">
        <v>28</v>
      </c>
      <c r="C26" s="128"/>
      <c r="D26" s="128"/>
      <c r="E26" s="128"/>
      <c r="F26" s="129"/>
      <c r="G26" s="127"/>
      <c r="H26" s="128"/>
      <c r="I26" s="128"/>
      <c r="J26" s="128"/>
      <c r="K26" s="128"/>
      <c r="L26" s="128"/>
      <c r="M26" s="128"/>
      <c r="N26" s="128"/>
      <c r="O26" s="128"/>
      <c r="P26" s="128"/>
      <c r="Q26" s="128"/>
      <c r="R26" s="129"/>
      <c r="S26" s="127"/>
      <c r="T26" s="128"/>
      <c r="U26" s="128"/>
      <c r="V26" s="128"/>
      <c r="W26" s="128"/>
      <c r="X26" s="128"/>
      <c r="Y26" s="128"/>
      <c r="Z26" s="128"/>
      <c r="AA26" s="128"/>
      <c r="AB26" s="128"/>
      <c r="AC26" s="128"/>
      <c r="AD26" s="129"/>
      <c r="AE26" s="127"/>
      <c r="AF26" s="128"/>
      <c r="AG26" s="128"/>
      <c r="AH26" s="128"/>
      <c r="AI26" s="128"/>
      <c r="AJ26" s="128"/>
      <c r="AK26" s="128"/>
      <c r="AL26" s="128"/>
      <c r="AM26" s="128"/>
      <c r="AN26" s="128"/>
      <c r="AO26" s="128"/>
      <c r="AP26" s="129"/>
      <c r="AQ26" s="9"/>
      <c r="AR26" s="9"/>
      <c r="AS26" s="9"/>
      <c r="AT26" s="9"/>
      <c r="BB26" s="8" t="str">
        <f t="shared" si="0"/>
        <v/>
      </c>
      <c r="BC26" s="50" t="str">
        <f t="shared" si="1"/>
        <v/>
      </c>
      <c r="BD26" s="42" t="str">
        <f t="shared" si="2"/>
        <v/>
      </c>
      <c r="BE26" s="3" t="str">
        <f t="shared" si="3"/>
        <v/>
      </c>
    </row>
    <row r="27" spans="1:57" x14ac:dyDescent="0.25">
      <c r="A27" s="9"/>
      <c r="B27" s="108" t="s">
        <v>29</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row>
    <row r="28" spans="1:57" x14ac:dyDescent="0.25">
      <c r="A28" s="9"/>
      <c r="B28" s="133" t="s">
        <v>79</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5"/>
      <c r="AB28" s="9"/>
      <c r="AC28" s="9"/>
      <c r="AD28" s="136" t="s">
        <v>72</v>
      </c>
      <c r="AE28" s="137"/>
      <c r="AF28" s="137"/>
      <c r="AG28" s="137"/>
      <c r="AH28" s="137"/>
      <c r="AI28" s="137"/>
      <c r="AJ28" s="137"/>
      <c r="AK28" s="137"/>
      <c r="AL28" s="137"/>
      <c r="AM28" s="137"/>
      <c r="AN28" s="137"/>
      <c r="AO28" s="137"/>
      <c r="AP28" s="137"/>
      <c r="AQ28" s="137"/>
      <c r="AR28" s="137"/>
      <c r="AS28" s="138"/>
      <c r="AT28" s="9"/>
    </row>
    <row r="29" spans="1:57"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47"/>
      <c r="AE29" s="148"/>
      <c r="AF29" s="148"/>
      <c r="AG29" s="148"/>
      <c r="AH29" s="148"/>
      <c r="AI29" s="148"/>
      <c r="AJ29" s="148"/>
      <c r="AK29" s="148"/>
      <c r="AL29" s="148"/>
      <c r="AM29" s="148"/>
      <c r="AN29" s="148"/>
      <c r="AO29" s="148"/>
      <c r="AP29" s="148"/>
      <c r="AQ29" s="148"/>
      <c r="AR29" s="148"/>
      <c r="AS29" s="149"/>
      <c r="AT29" s="9"/>
    </row>
    <row r="30" spans="1:57" ht="15" customHeight="1" x14ac:dyDescent="0.25">
      <c r="A30" s="9"/>
      <c r="B30" s="165" t="s">
        <v>73</v>
      </c>
      <c r="C30" s="166"/>
      <c r="D30" s="166"/>
      <c r="E30" s="166"/>
      <c r="F30" s="166"/>
      <c r="G30" s="166"/>
      <c r="H30" s="166"/>
      <c r="I30" s="166"/>
      <c r="J30" s="166"/>
      <c r="K30" s="166"/>
      <c r="L30" s="166"/>
      <c r="M30" s="166"/>
      <c r="N30" s="166"/>
      <c r="O30" s="166"/>
      <c r="P30" s="166"/>
      <c r="Q30" s="167"/>
      <c r="R30" s="9"/>
      <c r="S30" s="156" t="s">
        <v>78</v>
      </c>
      <c r="T30" s="157"/>
      <c r="U30" s="157"/>
      <c r="V30" s="157"/>
      <c r="W30" s="157"/>
      <c r="X30" s="157"/>
      <c r="Y30" s="157"/>
      <c r="Z30" s="157"/>
      <c r="AA30" s="158"/>
      <c r="AB30" s="9"/>
      <c r="AC30" s="9"/>
      <c r="AD30" s="150"/>
      <c r="AE30" s="151"/>
      <c r="AF30" s="151"/>
      <c r="AG30" s="151"/>
      <c r="AH30" s="151"/>
      <c r="AI30" s="151"/>
      <c r="AJ30" s="151"/>
      <c r="AK30" s="151"/>
      <c r="AL30" s="151"/>
      <c r="AM30" s="151"/>
      <c r="AN30" s="151"/>
      <c r="AO30" s="151"/>
      <c r="AP30" s="151"/>
      <c r="AQ30" s="151"/>
      <c r="AR30" s="151"/>
      <c r="AS30" s="152"/>
      <c r="AT30" s="9"/>
    </row>
    <row r="31" spans="1:57" ht="15" customHeight="1" x14ac:dyDescent="0.25">
      <c r="A31" s="9"/>
      <c r="B31" s="9"/>
      <c r="C31" s="9"/>
      <c r="D31" s="9"/>
      <c r="E31" s="9"/>
      <c r="F31" s="9"/>
      <c r="G31" s="9"/>
      <c r="H31" s="9"/>
      <c r="I31" s="9"/>
      <c r="J31" s="9"/>
      <c r="K31" s="9"/>
      <c r="L31" s="9"/>
      <c r="M31" s="9"/>
      <c r="N31" s="9"/>
      <c r="O31" s="9"/>
      <c r="P31" s="9"/>
      <c r="Q31" s="9"/>
      <c r="R31" s="9"/>
      <c r="S31" s="159"/>
      <c r="T31" s="160"/>
      <c r="U31" s="160"/>
      <c r="V31" s="160"/>
      <c r="W31" s="160"/>
      <c r="X31" s="160"/>
      <c r="Y31" s="160"/>
      <c r="Z31" s="160"/>
      <c r="AA31" s="161"/>
      <c r="AB31" s="9"/>
      <c r="AC31" s="9"/>
      <c r="AD31" s="150"/>
      <c r="AE31" s="151"/>
      <c r="AF31" s="151"/>
      <c r="AG31" s="151"/>
      <c r="AH31" s="151"/>
      <c r="AI31" s="151"/>
      <c r="AJ31" s="151"/>
      <c r="AK31" s="151"/>
      <c r="AL31" s="151"/>
      <c r="AM31" s="151"/>
      <c r="AN31" s="151"/>
      <c r="AO31" s="151"/>
      <c r="AP31" s="151"/>
      <c r="AQ31" s="151"/>
      <c r="AR31" s="151"/>
      <c r="AS31" s="152"/>
      <c r="AT31" s="9"/>
    </row>
    <row r="32" spans="1:57" x14ac:dyDescent="0.25">
      <c r="A32" s="9"/>
      <c r="B32" s="283" t="s">
        <v>77</v>
      </c>
      <c r="C32" s="284"/>
      <c r="D32" s="284"/>
      <c r="E32" s="284"/>
      <c r="F32" s="284"/>
      <c r="G32" s="285"/>
      <c r="H32" s="169"/>
      <c r="I32" s="170"/>
      <c r="J32" s="170"/>
      <c r="K32" s="170"/>
      <c r="L32" s="170"/>
      <c r="M32" s="170"/>
      <c r="N32" s="170"/>
      <c r="O32" s="170"/>
      <c r="P32" s="170"/>
      <c r="Q32" s="171"/>
      <c r="R32" s="9"/>
      <c r="S32" s="162"/>
      <c r="T32" s="163"/>
      <c r="U32" s="163"/>
      <c r="V32" s="163"/>
      <c r="W32" s="163"/>
      <c r="X32" s="163"/>
      <c r="Y32" s="163"/>
      <c r="Z32" s="163"/>
      <c r="AA32" s="164"/>
      <c r="AB32" s="9"/>
      <c r="AC32" s="9"/>
      <c r="AD32" s="153"/>
      <c r="AE32" s="154"/>
      <c r="AF32" s="154"/>
      <c r="AG32" s="154"/>
      <c r="AH32" s="154"/>
      <c r="AI32" s="154"/>
      <c r="AJ32" s="154"/>
      <c r="AK32" s="154"/>
      <c r="AL32" s="154"/>
      <c r="AM32" s="154"/>
      <c r="AN32" s="154"/>
      <c r="AO32" s="154"/>
      <c r="AP32" s="154"/>
      <c r="AQ32" s="154"/>
      <c r="AR32" s="154"/>
      <c r="AS32" s="155"/>
      <c r="AT32" s="9"/>
    </row>
    <row r="33" spans="1:46"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row>
    <row r="34" spans="1:46"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row>
    <row r="35" spans="1:46" x14ac:dyDescent="0.25">
      <c r="A35" s="9"/>
      <c r="B35" s="136" t="s">
        <v>127</v>
      </c>
      <c r="C35" s="137"/>
      <c r="D35" s="137"/>
      <c r="E35" s="137"/>
      <c r="F35" s="137"/>
      <c r="G35" s="137"/>
      <c r="H35" s="137"/>
      <c r="I35" s="137"/>
      <c r="J35" s="137"/>
      <c r="K35" s="138"/>
      <c r="L35" s="9"/>
      <c r="M35" s="136" t="s">
        <v>128</v>
      </c>
      <c r="N35" s="137"/>
      <c r="O35" s="137"/>
      <c r="P35" s="137"/>
      <c r="Q35" s="137"/>
      <c r="R35" s="137"/>
      <c r="S35" s="137"/>
      <c r="T35" s="137"/>
      <c r="U35" s="137"/>
      <c r="V35" s="138"/>
      <c r="W35" s="9"/>
      <c r="X35" s="9"/>
      <c r="Y35" s="136" t="s">
        <v>74</v>
      </c>
      <c r="Z35" s="137"/>
      <c r="AA35" s="137"/>
      <c r="AB35" s="137"/>
      <c r="AC35" s="137"/>
      <c r="AD35" s="137"/>
      <c r="AE35" s="137"/>
      <c r="AF35" s="137"/>
      <c r="AG35" s="137"/>
      <c r="AH35" s="137"/>
      <c r="AI35" s="137"/>
      <c r="AJ35" s="137"/>
      <c r="AK35" s="137"/>
      <c r="AL35" s="137"/>
      <c r="AM35" s="137"/>
      <c r="AN35" s="137"/>
      <c r="AO35" s="137"/>
      <c r="AP35" s="137"/>
      <c r="AQ35" s="137"/>
      <c r="AR35" s="137"/>
      <c r="AS35" s="138"/>
      <c r="AT35" s="9"/>
    </row>
    <row r="36" spans="1:46" x14ac:dyDescent="0.25">
      <c r="A36" s="9"/>
      <c r="B36" s="286" t="s">
        <v>129</v>
      </c>
      <c r="C36" s="287"/>
      <c r="D36" s="287"/>
      <c r="E36" s="287"/>
      <c r="F36" s="287"/>
      <c r="G36" s="287"/>
      <c r="H36" s="287"/>
      <c r="I36" s="287"/>
      <c r="J36" s="287"/>
      <c r="K36" s="288"/>
      <c r="L36" s="9"/>
      <c r="M36" s="289" t="s">
        <v>129</v>
      </c>
      <c r="N36" s="290"/>
      <c r="O36" s="290"/>
      <c r="P36" s="290"/>
      <c r="Q36" s="290"/>
      <c r="R36" s="290"/>
      <c r="S36" s="290"/>
      <c r="T36" s="290"/>
      <c r="U36" s="290"/>
      <c r="V36" s="291"/>
      <c r="W36" s="9"/>
      <c r="X36" s="9"/>
      <c r="Y36" s="147"/>
      <c r="Z36" s="148"/>
      <c r="AA36" s="148"/>
      <c r="AB36" s="148"/>
      <c r="AC36" s="148"/>
      <c r="AD36" s="148"/>
      <c r="AE36" s="148"/>
      <c r="AF36" s="148"/>
      <c r="AG36" s="148"/>
      <c r="AH36" s="148"/>
      <c r="AI36" s="148"/>
      <c r="AJ36" s="148"/>
      <c r="AK36" s="148"/>
      <c r="AL36" s="148"/>
      <c r="AM36" s="148"/>
      <c r="AN36" s="148"/>
      <c r="AO36" s="148"/>
      <c r="AP36" s="148"/>
      <c r="AQ36" s="148"/>
      <c r="AR36" s="148"/>
      <c r="AS36" s="149"/>
      <c r="AT36" s="9"/>
    </row>
    <row r="37" spans="1:46" x14ac:dyDescent="0.25">
      <c r="A37" s="9"/>
      <c r="B37" s="292"/>
      <c r="C37" s="293"/>
      <c r="D37" s="293"/>
      <c r="E37" s="293"/>
      <c r="F37" s="293"/>
      <c r="G37" s="293"/>
      <c r="H37" s="293"/>
      <c r="I37" s="293"/>
      <c r="J37" s="293"/>
      <c r="K37" s="294"/>
      <c r="L37" s="9"/>
      <c r="M37" s="295"/>
      <c r="N37" s="296"/>
      <c r="O37" s="296"/>
      <c r="P37" s="296"/>
      <c r="Q37" s="296"/>
      <c r="R37" s="296"/>
      <c r="S37" s="296"/>
      <c r="T37" s="296"/>
      <c r="U37" s="296"/>
      <c r="V37" s="297"/>
      <c r="W37" s="9"/>
      <c r="X37" s="9"/>
      <c r="Y37" s="150"/>
      <c r="Z37" s="168"/>
      <c r="AA37" s="168"/>
      <c r="AB37" s="168"/>
      <c r="AC37" s="168"/>
      <c r="AD37" s="168"/>
      <c r="AE37" s="168"/>
      <c r="AF37" s="168"/>
      <c r="AG37" s="168"/>
      <c r="AH37" s="168"/>
      <c r="AI37" s="168"/>
      <c r="AJ37" s="168"/>
      <c r="AK37" s="168"/>
      <c r="AL37" s="168"/>
      <c r="AM37" s="168"/>
      <c r="AN37" s="168"/>
      <c r="AO37" s="168"/>
      <c r="AP37" s="168"/>
      <c r="AQ37" s="168"/>
      <c r="AR37" s="168"/>
      <c r="AS37" s="152"/>
      <c r="AT37" s="9"/>
    </row>
    <row r="38" spans="1:46" x14ac:dyDescent="0.25">
      <c r="A38" s="9"/>
      <c r="B38" s="292"/>
      <c r="C38" s="293"/>
      <c r="D38" s="293"/>
      <c r="E38" s="293"/>
      <c r="F38" s="293"/>
      <c r="G38" s="293"/>
      <c r="H38" s="293"/>
      <c r="I38" s="293"/>
      <c r="J38" s="293"/>
      <c r="K38" s="294"/>
      <c r="L38" s="9"/>
      <c r="M38" s="295"/>
      <c r="N38" s="296"/>
      <c r="O38" s="296"/>
      <c r="P38" s="296"/>
      <c r="Q38" s="296"/>
      <c r="R38" s="296"/>
      <c r="S38" s="296"/>
      <c r="T38" s="296"/>
      <c r="U38" s="296"/>
      <c r="V38" s="297"/>
      <c r="W38" s="9"/>
      <c r="X38" s="9"/>
      <c r="Y38" s="150"/>
      <c r="Z38" s="168"/>
      <c r="AA38" s="168"/>
      <c r="AB38" s="168"/>
      <c r="AC38" s="168"/>
      <c r="AD38" s="168"/>
      <c r="AE38" s="168"/>
      <c r="AF38" s="168"/>
      <c r="AG38" s="168"/>
      <c r="AH38" s="168"/>
      <c r="AI38" s="168"/>
      <c r="AJ38" s="168"/>
      <c r="AK38" s="168"/>
      <c r="AL38" s="168"/>
      <c r="AM38" s="168"/>
      <c r="AN38" s="168"/>
      <c r="AO38" s="168"/>
      <c r="AP38" s="168"/>
      <c r="AQ38" s="168"/>
      <c r="AR38" s="168"/>
      <c r="AS38" s="152"/>
      <c r="AT38" s="9"/>
    </row>
    <row r="39" spans="1:46" x14ac:dyDescent="0.25">
      <c r="A39" s="9"/>
      <c r="B39" s="292"/>
      <c r="C39" s="293"/>
      <c r="D39" s="293"/>
      <c r="E39" s="293"/>
      <c r="F39" s="293"/>
      <c r="G39" s="293"/>
      <c r="H39" s="293"/>
      <c r="I39" s="293"/>
      <c r="J39" s="293"/>
      <c r="K39" s="294"/>
      <c r="L39" s="9"/>
      <c r="M39" s="295"/>
      <c r="N39" s="296"/>
      <c r="O39" s="296"/>
      <c r="P39" s="296"/>
      <c r="Q39" s="296"/>
      <c r="R39" s="296"/>
      <c r="S39" s="296"/>
      <c r="T39" s="296"/>
      <c r="U39" s="296"/>
      <c r="V39" s="297"/>
      <c r="W39" s="9"/>
      <c r="X39" s="9"/>
      <c r="Y39" s="150"/>
      <c r="Z39" s="168"/>
      <c r="AA39" s="168"/>
      <c r="AB39" s="168"/>
      <c r="AC39" s="168"/>
      <c r="AD39" s="168"/>
      <c r="AE39" s="168"/>
      <c r="AF39" s="168"/>
      <c r="AG39" s="168"/>
      <c r="AH39" s="168"/>
      <c r="AI39" s="168"/>
      <c r="AJ39" s="168"/>
      <c r="AK39" s="168"/>
      <c r="AL39" s="168"/>
      <c r="AM39" s="168"/>
      <c r="AN39" s="168"/>
      <c r="AO39" s="168"/>
      <c r="AP39" s="168"/>
      <c r="AQ39" s="168"/>
      <c r="AR39" s="168"/>
      <c r="AS39" s="152"/>
      <c r="AT39" s="9"/>
    </row>
    <row r="40" spans="1:46" x14ac:dyDescent="0.25">
      <c r="A40" s="9"/>
      <c r="B40" s="292"/>
      <c r="C40" s="293"/>
      <c r="D40" s="293"/>
      <c r="E40" s="293"/>
      <c r="F40" s="293"/>
      <c r="G40" s="293"/>
      <c r="H40" s="293"/>
      <c r="I40" s="293"/>
      <c r="J40" s="293"/>
      <c r="K40" s="294"/>
      <c r="L40" s="9"/>
      <c r="M40" s="295"/>
      <c r="N40" s="296"/>
      <c r="O40" s="296"/>
      <c r="P40" s="296"/>
      <c r="Q40" s="296"/>
      <c r="R40" s="296"/>
      <c r="S40" s="296"/>
      <c r="T40" s="296"/>
      <c r="U40" s="296"/>
      <c r="V40" s="297"/>
      <c r="W40" s="9"/>
      <c r="X40" s="9"/>
      <c r="Y40" s="150"/>
      <c r="Z40" s="168"/>
      <c r="AA40" s="168"/>
      <c r="AB40" s="168"/>
      <c r="AC40" s="168"/>
      <c r="AD40" s="168"/>
      <c r="AE40" s="168"/>
      <c r="AF40" s="168"/>
      <c r="AG40" s="168"/>
      <c r="AH40" s="168"/>
      <c r="AI40" s="168"/>
      <c r="AJ40" s="168"/>
      <c r="AK40" s="168"/>
      <c r="AL40" s="168"/>
      <c r="AM40" s="168"/>
      <c r="AN40" s="168"/>
      <c r="AO40" s="168"/>
      <c r="AP40" s="168"/>
      <c r="AQ40" s="168"/>
      <c r="AR40" s="168"/>
      <c r="AS40" s="152"/>
      <c r="AT40" s="9"/>
    </row>
    <row r="41" spans="1:46" x14ac:dyDescent="0.25">
      <c r="A41" s="9"/>
      <c r="B41" s="292"/>
      <c r="C41" s="293"/>
      <c r="D41" s="293"/>
      <c r="E41" s="293"/>
      <c r="F41" s="293"/>
      <c r="G41" s="293"/>
      <c r="H41" s="293"/>
      <c r="I41" s="293"/>
      <c r="J41" s="293"/>
      <c r="K41" s="294"/>
      <c r="L41" s="9"/>
      <c r="M41" s="295"/>
      <c r="N41" s="296"/>
      <c r="O41" s="296"/>
      <c r="P41" s="296"/>
      <c r="Q41" s="296"/>
      <c r="R41" s="296"/>
      <c r="S41" s="296"/>
      <c r="T41" s="296"/>
      <c r="U41" s="296"/>
      <c r="V41" s="297"/>
      <c r="W41" s="9"/>
      <c r="X41" s="9"/>
      <c r="Y41" s="150"/>
      <c r="Z41" s="168"/>
      <c r="AA41" s="168"/>
      <c r="AB41" s="168"/>
      <c r="AC41" s="168"/>
      <c r="AD41" s="168"/>
      <c r="AE41" s="168"/>
      <c r="AF41" s="168"/>
      <c r="AG41" s="168"/>
      <c r="AH41" s="168"/>
      <c r="AI41" s="168"/>
      <c r="AJ41" s="168"/>
      <c r="AK41" s="168"/>
      <c r="AL41" s="168"/>
      <c r="AM41" s="168"/>
      <c r="AN41" s="168"/>
      <c r="AO41" s="168"/>
      <c r="AP41" s="168"/>
      <c r="AQ41" s="168"/>
      <c r="AR41" s="168"/>
      <c r="AS41" s="152"/>
      <c r="AT41" s="9"/>
    </row>
    <row r="42" spans="1:46" x14ac:dyDescent="0.25">
      <c r="A42" s="9"/>
      <c r="B42" s="298"/>
      <c r="C42" s="299"/>
      <c r="D42" s="299"/>
      <c r="E42" s="299"/>
      <c r="F42" s="299"/>
      <c r="G42" s="299"/>
      <c r="H42" s="299"/>
      <c r="I42" s="299"/>
      <c r="J42" s="299"/>
      <c r="K42" s="300"/>
      <c r="L42" s="9"/>
      <c r="M42" s="301"/>
      <c r="N42" s="302"/>
      <c r="O42" s="302"/>
      <c r="P42" s="302"/>
      <c r="Q42" s="302"/>
      <c r="R42" s="302"/>
      <c r="S42" s="302"/>
      <c r="T42" s="302"/>
      <c r="U42" s="302"/>
      <c r="V42" s="303"/>
      <c r="W42" s="9"/>
      <c r="X42" s="9"/>
      <c r="Y42" s="153"/>
      <c r="Z42" s="154"/>
      <c r="AA42" s="154"/>
      <c r="AB42" s="154"/>
      <c r="AC42" s="154"/>
      <c r="AD42" s="154"/>
      <c r="AE42" s="154"/>
      <c r="AF42" s="154"/>
      <c r="AG42" s="154"/>
      <c r="AH42" s="154"/>
      <c r="AI42" s="154"/>
      <c r="AJ42" s="154"/>
      <c r="AK42" s="154"/>
      <c r="AL42" s="154"/>
      <c r="AM42" s="154"/>
      <c r="AN42" s="154"/>
      <c r="AO42" s="154"/>
      <c r="AP42" s="154"/>
      <c r="AQ42" s="154"/>
      <c r="AR42" s="154"/>
      <c r="AS42" s="155"/>
      <c r="AT42" s="9"/>
    </row>
    <row r="43" spans="1:46" x14ac:dyDescent="0.25">
      <c r="A43" s="9"/>
      <c r="B43" s="136" t="s">
        <v>130</v>
      </c>
      <c r="C43" s="137"/>
      <c r="D43" s="137"/>
      <c r="E43" s="137"/>
      <c r="F43" s="137"/>
      <c r="G43" s="137"/>
      <c r="H43" s="137"/>
      <c r="I43" s="137"/>
      <c r="J43" s="137"/>
      <c r="K43" s="138"/>
      <c r="L43" s="9"/>
      <c r="M43" s="136" t="s">
        <v>130</v>
      </c>
      <c r="N43" s="137"/>
      <c r="O43" s="137"/>
      <c r="P43" s="137"/>
      <c r="Q43" s="137"/>
      <c r="R43" s="137"/>
      <c r="S43" s="137"/>
      <c r="T43" s="137"/>
      <c r="U43" s="137"/>
      <c r="V43" s="138"/>
      <c r="W43" s="9"/>
      <c r="X43" s="9"/>
      <c r="Y43" s="136" t="s">
        <v>132</v>
      </c>
      <c r="Z43" s="137"/>
      <c r="AA43" s="137"/>
      <c r="AB43" s="137"/>
      <c r="AC43" s="137"/>
      <c r="AD43" s="137"/>
      <c r="AE43" s="137"/>
      <c r="AF43" s="137"/>
      <c r="AG43" s="137"/>
      <c r="AH43" s="137"/>
      <c r="AI43" s="137"/>
      <c r="AJ43" s="137"/>
      <c r="AK43" s="137"/>
      <c r="AL43" s="137"/>
      <c r="AM43" s="137"/>
      <c r="AN43" s="137"/>
      <c r="AO43" s="137"/>
      <c r="AP43" s="137"/>
      <c r="AQ43" s="137"/>
      <c r="AR43" s="137"/>
      <c r="AS43" s="138"/>
      <c r="AT43" s="9"/>
    </row>
    <row r="44" spans="1:46"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1:46"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1:46"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7" spans="1:46"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1:46" ht="15" customHeight="1" x14ac:dyDescent="0.25">
      <c r="A48" s="9"/>
      <c r="B48" s="140" t="s">
        <v>131</v>
      </c>
      <c r="C48" s="141"/>
      <c r="D48" s="141"/>
      <c r="E48" s="141"/>
      <c r="F48" s="141"/>
      <c r="G48" s="141"/>
      <c r="H48" s="141"/>
      <c r="I48" s="141"/>
      <c r="J48" s="141"/>
      <c r="K48" s="141"/>
      <c r="L48" s="141"/>
      <c r="M48" s="141"/>
      <c r="N48" s="141"/>
      <c r="O48" s="141"/>
      <c r="P48" s="141"/>
      <c r="Q48" s="141"/>
      <c r="R48" s="141"/>
      <c r="S48" s="141"/>
      <c r="T48" s="141"/>
      <c r="U48" s="141"/>
      <c r="V48" s="142"/>
      <c r="W48" s="9"/>
      <c r="X48" s="9"/>
      <c r="Y48" s="9"/>
      <c r="Z48" s="9"/>
      <c r="AA48" s="9"/>
      <c r="AB48" s="9"/>
      <c r="AC48" s="9"/>
      <c r="AD48" s="9"/>
      <c r="AE48" s="9"/>
      <c r="AF48" s="9"/>
      <c r="AG48" s="9"/>
      <c r="AH48" s="9"/>
      <c r="AI48" s="9"/>
      <c r="AJ48" s="9"/>
      <c r="AK48" s="9"/>
      <c r="AL48" s="9"/>
      <c r="AM48" s="9"/>
      <c r="AN48" s="9"/>
      <c r="AO48" s="9"/>
      <c r="AP48" s="9"/>
      <c r="AQ48" s="9"/>
      <c r="AR48" s="9"/>
      <c r="AS48" s="9"/>
      <c r="AT48" s="9"/>
    </row>
    <row r="49" spans="1:46" x14ac:dyDescent="0.25">
      <c r="A49" s="9"/>
      <c r="B49" s="143"/>
      <c r="C49" s="144"/>
      <c r="D49" s="144"/>
      <c r="E49" s="144"/>
      <c r="F49" s="144"/>
      <c r="G49" s="144"/>
      <c r="H49" s="144"/>
      <c r="I49" s="144"/>
      <c r="J49" s="144"/>
      <c r="K49" s="144"/>
      <c r="L49" s="144"/>
      <c r="M49" s="144"/>
      <c r="N49" s="144"/>
      <c r="O49" s="144"/>
      <c r="P49" s="144"/>
      <c r="Q49" s="144"/>
      <c r="R49" s="144"/>
      <c r="S49" s="144"/>
      <c r="T49" s="144"/>
      <c r="U49" s="144"/>
      <c r="V49" s="145"/>
      <c r="W49" s="9"/>
      <c r="X49" s="9"/>
      <c r="Y49" s="146" t="s">
        <v>75</v>
      </c>
      <c r="Z49" s="146"/>
      <c r="AA49" s="146"/>
      <c r="AB49" s="146"/>
      <c r="AC49" s="146"/>
      <c r="AD49" s="146"/>
      <c r="AE49" s="146"/>
      <c r="AF49" s="146"/>
      <c r="AG49" s="146"/>
      <c r="AH49" s="146"/>
      <c r="AI49" s="146"/>
      <c r="AJ49" s="146"/>
      <c r="AK49" s="146"/>
      <c r="AL49" s="146"/>
      <c r="AM49" s="146"/>
      <c r="AN49" s="146"/>
      <c r="AO49" s="146"/>
      <c r="AP49" s="146"/>
      <c r="AQ49" s="146"/>
      <c r="AR49" s="146"/>
      <c r="AS49" s="146"/>
      <c r="AT49" s="9"/>
    </row>
    <row r="50" spans="1:46"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row>
  </sheetData>
  <sheetProtection algorithmName="SHA-512" hashValue="tvuJzj0xjeiqgSvjEKLql5YYLHvp4MGI96pNnAq7052AD75IiXKvxUzHsu9VsDo5Zie9BG9Y+VyZ/n39Bca1Aw==" saltValue="6tu98i8n4QbOrdeIaxpxdQ==" spinCount="100000" sheet="1" objects="1" scenarios="1"/>
  <mergeCells count="71">
    <mergeCell ref="M36:V42"/>
    <mergeCell ref="B43:K43"/>
    <mergeCell ref="M43:V43"/>
    <mergeCell ref="B48:V49"/>
    <mergeCell ref="Y49:AS49"/>
    <mergeCell ref="AD29:AS32"/>
    <mergeCell ref="S30:AA32"/>
    <mergeCell ref="B30:Q30"/>
    <mergeCell ref="Y35:AS35"/>
    <mergeCell ref="Y36:AS42"/>
    <mergeCell ref="Y43:AS43"/>
    <mergeCell ref="B32:G32"/>
    <mergeCell ref="H32:Q32"/>
    <mergeCell ref="B35:K35"/>
    <mergeCell ref="M35:V35"/>
    <mergeCell ref="B36:K42"/>
    <mergeCell ref="B28:AA28"/>
    <mergeCell ref="AD28:AS28"/>
    <mergeCell ref="B9:AS9"/>
    <mergeCell ref="B10:AS10"/>
    <mergeCell ref="B11:AS11"/>
    <mergeCell ref="B14:AS14"/>
    <mergeCell ref="AE26:AP26"/>
    <mergeCell ref="G17:R17"/>
    <mergeCell ref="S17:AD17"/>
    <mergeCell ref="AE17:AP17"/>
    <mergeCell ref="G16:R16"/>
    <mergeCell ref="S16:AD16"/>
    <mergeCell ref="AE16:AP16"/>
    <mergeCell ref="S25:AD25"/>
    <mergeCell ref="S26:AD26"/>
    <mergeCell ref="AE18:AP18"/>
    <mergeCell ref="B2:AS3"/>
    <mergeCell ref="B5:AS5"/>
    <mergeCell ref="B7:G7"/>
    <mergeCell ref="H7:AS7"/>
    <mergeCell ref="B8:G8"/>
    <mergeCell ref="H8:AS8"/>
    <mergeCell ref="AE19:AP19"/>
    <mergeCell ref="AE20:AP20"/>
    <mergeCell ref="AE21:AP21"/>
    <mergeCell ref="AE22:AP22"/>
    <mergeCell ref="AE23:AP23"/>
    <mergeCell ref="AE24:AP24"/>
    <mergeCell ref="AE25:AP25"/>
    <mergeCell ref="G24:R24"/>
    <mergeCell ref="G25:R25"/>
    <mergeCell ref="G26:R26"/>
    <mergeCell ref="S18:AD18"/>
    <mergeCell ref="S19:AD19"/>
    <mergeCell ref="S20:AD20"/>
    <mergeCell ref="S21:AD21"/>
    <mergeCell ref="S22:AD22"/>
    <mergeCell ref="S23:AD23"/>
    <mergeCell ref="S24:AD24"/>
    <mergeCell ref="B24:F24"/>
    <mergeCell ref="B25:F25"/>
    <mergeCell ref="B26:F26"/>
    <mergeCell ref="B17:F17"/>
    <mergeCell ref="G18:R18"/>
    <mergeCell ref="G19:R19"/>
    <mergeCell ref="G20:R20"/>
    <mergeCell ref="G21:R21"/>
    <mergeCell ref="G22:R22"/>
    <mergeCell ref="G23:R23"/>
    <mergeCell ref="B18:F18"/>
    <mergeCell ref="B19:F19"/>
    <mergeCell ref="B20:F20"/>
    <mergeCell ref="B21:F21"/>
    <mergeCell ref="B22:F22"/>
    <mergeCell ref="B23:F23"/>
  </mergeCells>
  <conditionalFormatting sqref="B18:F26">
    <cfRule type="expression" dxfId="31" priority="4">
      <formula>$BB18="X"</formula>
    </cfRule>
  </conditionalFormatting>
  <conditionalFormatting sqref="G18:R26">
    <cfRule type="expression" dxfId="30" priority="3">
      <formula>$BC18="X"</formula>
    </cfRule>
  </conditionalFormatting>
  <conditionalFormatting sqref="S18:AD18">
    <cfRule type="expression" dxfId="29" priority="2">
      <formula>$BD18="X"</formula>
    </cfRule>
  </conditionalFormatting>
  <conditionalFormatting sqref="AE18:AP18">
    <cfRule type="expression" dxfId="28" priority="1">
      <formula>$BE18="X"</formula>
    </cfRule>
  </conditionalFormatting>
  <dataValidations count="1">
    <dataValidation type="list" allowBlank="1" showInputMessage="1" showErrorMessage="1" sqref="G18:AP26" xr:uid="{A7901A99-0C74-4148-845F-B7A4F5D5ED71}">
      <formula1>$BA$2:$BA$10</formula1>
    </dataValidation>
  </dataValidations>
  <hyperlinks>
    <hyperlink ref="B30:Q30" r:id="rId1" display="Watch the demo on YouTube" xr:uid="{71FBF4CE-9405-4C93-8B57-F2D3A03A3A57}"/>
    <hyperlink ref="B36:J42" r:id="rId2" display="Click here for more info" xr:uid="{71654040-5338-40EA-B78D-7D2B95E654BC}"/>
  </hyperlinks>
  <pageMargins left="0.7" right="0.7" top="0.75" bottom="0.75" header="0.3" footer="0.3"/>
  <pageSetup paperSize="9" orientation="landscape"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C2C3-BFAC-458E-8285-6DCCBDC367C7}">
  <sheetPr>
    <tabColor rgb="FF0070C0"/>
  </sheetPr>
  <dimension ref="A1:BQ512"/>
  <sheetViews>
    <sheetView zoomScaleNormal="100" workbookViewId="0">
      <pane ySplit="11" topLeftCell="A12" activePane="bottomLeft" state="frozen"/>
      <selection pane="bottomLeft"/>
    </sheetView>
  </sheetViews>
  <sheetFormatPr defaultColWidth="0" defaultRowHeight="15" zeroHeight="1" x14ac:dyDescent="0.25"/>
  <cols>
    <col min="1" max="1" width="2.85546875" style="1" customWidth="1"/>
    <col min="2" max="2" width="8.5703125" style="1" customWidth="1"/>
    <col min="3" max="3" width="2.85546875" style="1" customWidth="1"/>
    <col min="4" max="4" width="11.42578125" style="1" customWidth="1"/>
    <col min="5" max="5" width="71.42578125" style="1" customWidth="1"/>
    <col min="6" max="7" width="7.140625" style="1" customWidth="1"/>
    <col min="8" max="8" width="11.42578125" style="1" customWidth="1"/>
    <col min="9" max="9" width="7.140625" style="1" customWidth="1"/>
    <col min="10" max="19" width="2.85546875" style="1" customWidth="1"/>
    <col min="20" max="21" width="2.85546875" style="1" hidden="1" customWidth="1"/>
    <col min="22" max="22" width="8.5703125" style="1" hidden="1" customWidth="1"/>
    <col min="23" max="23" width="2.85546875" style="1" hidden="1" customWidth="1"/>
    <col min="24" max="25" width="8.5703125" style="1" hidden="1" customWidth="1"/>
    <col min="26" max="26" width="2.85546875" style="1" hidden="1" customWidth="1"/>
    <col min="27" max="27" width="8.5703125" style="1" hidden="1" customWidth="1"/>
    <col min="28" max="28" width="9.140625" style="1" hidden="1" customWidth="1"/>
    <col min="29" max="29" width="2.85546875" style="1" hidden="1" customWidth="1"/>
    <col min="30" max="31" width="8.5703125" style="1" hidden="1" customWidth="1"/>
    <col min="32" max="32" width="2.85546875" style="1" hidden="1" customWidth="1"/>
    <col min="33" max="33" width="11.42578125" style="1" hidden="1" customWidth="1"/>
    <col min="34" max="34" width="2.85546875" style="1" hidden="1" customWidth="1"/>
    <col min="35" max="35" width="14.42578125" style="1" hidden="1" customWidth="1"/>
    <col min="36" max="38" width="5.7109375" style="1" hidden="1" customWidth="1"/>
    <col min="39" max="39" width="2.85546875" style="1" hidden="1" customWidth="1"/>
    <col min="40" max="41" width="8.5703125" style="1" hidden="1" customWidth="1"/>
    <col min="42" max="42" width="2.85546875" style="1" hidden="1" customWidth="1"/>
    <col min="43" max="50" width="8.5703125" style="1" hidden="1" customWidth="1"/>
    <col min="51" max="51" width="2.85546875" style="1" hidden="1" customWidth="1"/>
    <col min="52" max="52" width="8.5703125" style="1" hidden="1" customWidth="1"/>
    <col min="53" max="53" width="2.85546875" style="1" hidden="1" customWidth="1"/>
    <col min="54" max="54" width="8.5703125" style="1" hidden="1" customWidth="1"/>
    <col min="55" max="55" width="2.85546875" style="1" hidden="1" customWidth="1"/>
    <col min="56" max="56" width="9.140625" style="1" hidden="1" customWidth="1"/>
    <col min="57" max="57" width="2.85546875" style="1" hidden="1" customWidth="1"/>
    <col min="58" max="61" width="8.5703125" style="1" hidden="1" customWidth="1"/>
    <col min="62" max="62" width="9.140625" style="1" hidden="1" customWidth="1"/>
    <col min="63" max="63" width="2.85546875" style="1" hidden="1" customWidth="1"/>
    <col min="64" max="64" width="22.85546875" style="1" hidden="1" customWidth="1"/>
    <col min="65" max="65" width="2.85546875" style="1" hidden="1" customWidth="1"/>
    <col min="66" max="66" width="9.140625" style="1" hidden="1" customWidth="1"/>
    <col min="67" max="67" width="2.85546875" style="1" hidden="1" customWidth="1"/>
    <col min="68" max="68" width="71.42578125" style="1" hidden="1" customWidth="1"/>
    <col min="69" max="69" width="2.85546875" style="1" hidden="1" customWidth="1"/>
    <col min="70" max="16384" width="9.140625" style="1" hidden="1"/>
  </cols>
  <sheetData>
    <row r="1" spans="1:68" ht="15" customHeight="1" x14ac:dyDescent="0.25">
      <c r="A1" s="9"/>
      <c r="B1" s="9"/>
      <c r="C1" s="9"/>
      <c r="D1" s="9"/>
      <c r="E1" s="9"/>
      <c r="F1" s="9"/>
      <c r="G1" s="9"/>
      <c r="H1" s="9"/>
      <c r="I1" s="9"/>
      <c r="J1" s="9"/>
      <c r="K1" s="25"/>
      <c r="L1" s="25"/>
      <c r="M1" s="25"/>
      <c r="N1" s="25"/>
      <c r="O1" s="25"/>
      <c r="P1" s="25"/>
      <c r="Q1" s="25"/>
      <c r="R1" s="25"/>
      <c r="S1" s="25"/>
    </row>
    <row r="2" spans="1:68" ht="15" customHeight="1" x14ac:dyDescent="0.25">
      <c r="A2" s="9"/>
      <c r="B2" s="265" t="s">
        <v>9</v>
      </c>
      <c r="C2" s="266"/>
      <c r="D2" s="267"/>
      <c r="E2" s="173" t="s">
        <v>14</v>
      </c>
      <c r="F2" s="174"/>
      <c r="G2" s="174"/>
      <c r="H2" s="174"/>
      <c r="I2" s="175"/>
      <c r="J2" s="9"/>
      <c r="K2" s="25"/>
      <c r="L2" s="181" t="s">
        <v>16</v>
      </c>
      <c r="M2" s="181"/>
      <c r="N2" s="181"/>
      <c r="O2" s="181"/>
      <c r="P2" s="181"/>
      <c r="Q2" s="181"/>
      <c r="R2" s="181"/>
      <c r="S2" s="25"/>
      <c r="V2" s="6" t="s">
        <v>7</v>
      </c>
      <c r="X2" s="6"/>
      <c r="Y2" s="72"/>
      <c r="AI2" s="5"/>
      <c r="AJ2" s="44">
        <v>1</v>
      </c>
      <c r="AK2" s="44">
        <v>2</v>
      </c>
      <c r="AL2" s="44">
        <v>3</v>
      </c>
    </row>
    <row r="3" spans="1:68" x14ac:dyDescent="0.25">
      <c r="A3" s="9"/>
      <c r="B3" s="268"/>
      <c r="C3" s="269"/>
      <c r="D3" s="270"/>
      <c r="E3" s="176"/>
      <c r="F3" s="177"/>
      <c r="G3" s="177"/>
      <c r="H3" s="177"/>
      <c r="I3" s="178"/>
      <c r="J3" s="9"/>
      <c r="K3" s="25"/>
      <c r="L3" s="283" t="s">
        <v>15</v>
      </c>
      <c r="M3" s="284"/>
      <c r="N3" s="284"/>
      <c r="O3" s="284"/>
      <c r="P3" s="284"/>
      <c r="Q3" s="284"/>
      <c r="R3" s="285"/>
      <c r="S3" s="25"/>
      <c r="V3" s="7" t="s">
        <v>8</v>
      </c>
      <c r="X3" s="79">
        <v>5</v>
      </c>
      <c r="Y3" s="78"/>
      <c r="AH3" s="46"/>
      <c r="AI3" s="48" t="str">
        <f>IF('Intro &amp; Setup'!$B18="", "", 'Intro &amp; Setup'!$B18)</f>
        <v>Oldest</v>
      </c>
      <c r="AJ3" s="59" t="str">
        <f>IFERROR(INDEX('Intro &amp; Setup'!$BB$3:$BB$10, MATCH('Intro &amp; Setup'!$G18, 'Intro &amp; Setup'!$BA$3:$BA$10, 0)), "")</f>
        <v>B</v>
      </c>
      <c r="AK3" s="60" t="str">
        <f>IFERROR(INDEX('Intro &amp; Setup'!$BB$3:$BB$10, MATCH('Intro &amp; Setup'!$S18, 'Intro &amp; Setup'!$BA$3:$BA$10, 0)), "")</f>
        <v>H</v>
      </c>
      <c r="AL3" s="61" t="str">
        <f>IFERROR(INDEX('Intro &amp; Setup'!$BB$3:$BB$10, MATCH('Intro &amp; Setup'!$AE18, 'Intro &amp; Setup'!$BA$3:$BA$10, 0)), "")</f>
        <v>C</v>
      </c>
    </row>
    <row r="4" spans="1:68" x14ac:dyDescent="0.25">
      <c r="A4" s="77"/>
      <c r="B4" s="172" t="str">
        <f>IF('Intro &amp; Setup'!$H$32="", "", 'Intro &amp; Setup'!$H$32)</f>
        <v/>
      </c>
      <c r="C4" s="172"/>
      <c r="D4" s="172"/>
      <c r="E4" s="77"/>
      <c r="F4" s="77"/>
      <c r="G4" s="77"/>
      <c r="H4" s="77"/>
      <c r="I4" s="77"/>
      <c r="J4" s="9"/>
      <c r="K4" s="25"/>
      <c r="L4" s="185" t="s">
        <v>29</v>
      </c>
      <c r="M4" s="186"/>
      <c r="N4" s="186"/>
      <c r="O4" s="186"/>
      <c r="P4" s="186"/>
      <c r="Q4" s="186"/>
      <c r="R4" s="187"/>
      <c r="S4" s="26" t="str">
        <f>IF(COUNTIF($AI$3:$AI$12, $L$4)&gt;0, $V$6, $V$7)</f>
        <v>✓</v>
      </c>
      <c r="V4" s="8" t="s">
        <v>5</v>
      </c>
      <c r="X4" s="80">
        <v>4</v>
      </c>
      <c r="Y4" s="78"/>
      <c r="AH4" s="46"/>
      <c r="AI4" s="49" t="str">
        <f>IF('Intro &amp; Setup'!$B19="", "", 'Intro &amp; Setup'!$B19)</f>
        <v>Newest</v>
      </c>
      <c r="AJ4" s="62" t="str">
        <f>IFERROR(INDEX('Intro &amp; Setup'!$BB$3:$BB$10, MATCH('Intro &amp; Setup'!$G19, 'Intro &amp; Setup'!$BA$3:$BA$10, 0)), "")</f>
        <v>A</v>
      </c>
      <c r="AK4" s="63" t="str">
        <f>IFERROR(INDEX('Intro &amp; Setup'!$BB$3:$BB$10, MATCH('Intro &amp; Setup'!$S19, 'Intro &amp; Setup'!$BA$3:$BA$10, 0)), "")</f>
        <v>C</v>
      </c>
      <c r="AL4" s="64" t="str">
        <f>IFERROR(INDEX('Intro &amp; Setup'!$BB$3:$BB$10, MATCH('Intro &amp; Setup'!$AE19, 'Intro &amp; Setup'!$BA$3:$BA$10, 0)), "")</f>
        <v>F</v>
      </c>
    </row>
    <row r="5" spans="1:68" x14ac:dyDescent="0.25">
      <c r="A5" s="9"/>
      <c r="B5" s="180"/>
      <c r="C5" s="180"/>
      <c r="D5" s="180"/>
      <c r="E5" s="282" t="s">
        <v>62</v>
      </c>
      <c r="F5" s="9"/>
      <c r="G5" s="9"/>
      <c r="H5" s="180" t="str">
        <f>IF($AD$10=0, "", "Excluded")</f>
        <v/>
      </c>
      <c r="I5" s="180"/>
      <c r="J5" s="9"/>
      <c r="K5" s="25"/>
      <c r="L5" s="181" t="s">
        <v>12</v>
      </c>
      <c r="M5" s="181"/>
      <c r="N5" s="181"/>
      <c r="O5" s="25"/>
      <c r="P5" s="181" t="s">
        <v>13</v>
      </c>
      <c r="Q5" s="181"/>
      <c r="R5" s="181"/>
      <c r="S5" s="25"/>
      <c r="X5" s="80">
        <v>3</v>
      </c>
      <c r="Y5" s="78"/>
      <c r="AH5" s="46"/>
      <c r="AI5" s="49" t="str">
        <f>IF('Intro &amp; Setup'!$B20="", "", 'Intro &amp; Setup'!$B20)</f>
        <v>High Priority</v>
      </c>
      <c r="AJ5" s="62" t="str">
        <f>IFERROR(INDEX('Intro &amp; Setup'!$BB$3:$BB$10, MATCH('Intro &amp; Setup'!$G20, 'Intro &amp; Setup'!$BA$3:$BA$10, 0)), "")</f>
        <v>C</v>
      </c>
      <c r="AK5" s="63" t="str">
        <f>IFERROR(INDEX('Intro &amp; Setup'!$BB$3:$BB$10, MATCH('Intro &amp; Setup'!$S20, 'Intro &amp; Setup'!$BA$3:$BA$10, 0)), "")</f>
        <v>F</v>
      </c>
      <c r="AL5" s="64" t="str">
        <f>IFERROR(INDEX('Intro &amp; Setup'!$BB$3:$BB$10, MATCH('Intro &amp; Setup'!$AE20, 'Intro &amp; Setup'!$BA$3:$BA$10, 0)), "")</f>
        <v>H</v>
      </c>
    </row>
    <row r="6" spans="1:68" x14ac:dyDescent="0.25">
      <c r="A6" s="9"/>
      <c r="B6" s="9"/>
      <c r="C6" s="9"/>
      <c r="D6" s="9"/>
      <c r="E6" s="68"/>
      <c r="F6" s="70" t="str">
        <f>IF(G6="", "", "Row:")</f>
        <v/>
      </c>
      <c r="G6" s="71" t="str">
        <f>IF($E$6="", "", IFERROR(INDEX($BD$12:$BD$511, MATCH(TRUE, $AE$12:$AE$511, 0))+11, ""))</f>
        <v/>
      </c>
      <c r="H6" s="180" t="str">
        <f>IF($AE$10=0, "", "Selected")</f>
        <v/>
      </c>
      <c r="I6" s="180"/>
      <c r="J6" s="9"/>
      <c r="K6" s="25"/>
      <c r="L6" s="283" t="s">
        <v>10</v>
      </c>
      <c r="M6" s="284"/>
      <c r="N6" s="284"/>
      <c r="O6" s="284"/>
      <c r="P6" s="284"/>
      <c r="Q6" s="284"/>
      <c r="R6" s="285"/>
      <c r="S6" s="25"/>
      <c r="V6" s="6" t="s">
        <v>17</v>
      </c>
      <c r="X6" s="80">
        <v>2</v>
      </c>
      <c r="Y6" s="78"/>
      <c r="AH6" s="46"/>
      <c r="AI6" s="49" t="str">
        <f>IF('Intro &amp; Setup'!$B21="", "", 'Intro &amp; Setup'!$B21)</f>
        <v>Low Priority</v>
      </c>
      <c r="AJ6" s="62" t="str">
        <f>IFERROR(INDEX('Intro &amp; Setup'!$BB$3:$BB$10, MATCH('Intro &amp; Setup'!$G21, 'Intro &amp; Setup'!$BA$3:$BA$10, 0)), "")</f>
        <v>D</v>
      </c>
      <c r="AK6" s="63" t="str">
        <f>IFERROR(INDEX('Intro &amp; Setup'!$BB$3:$BB$10, MATCH('Intro &amp; Setup'!$S21, 'Intro &amp; Setup'!$BA$3:$BA$10, 0)), "")</f>
        <v>E</v>
      </c>
      <c r="AL6" s="64" t="str">
        <f>IFERROR(INDEX('Intro &amp; Setup'!$BB$3:$BB$10, MATCH('Intro &amp; Setup'!$AE21, 'Intro &amp; Setup'!$BA$3:$BA$10, 0)), "")</f>
        <v>H</v>
      </c>
    </row>
    <row r="7" spans="1:68" x14ac:dyDescent="0.25">
      <c r="A7" s="9"/>
      <c r="B7" s="9"/>
      <c r="C7" s="9"/>
      <c r="D7" s="9"/>
      <c r="E7" s="9"/>
      <c r="F7" s="9"/>
      <c r="G7" s="9"/>
      <c r="H7" s="9"/>
      <c r="I7" s="9"/>
      <c r="J7" s="9"/>
      <c r="K7" s="25"/>
      <c r="L7" s="182"/>
      <c r="M7" s="183"/>
      <c r="N7" s="184"/>
      <c r="O7" s="25"/>
      <c r="P7" s="182"/>
      <c r="Q7" s="183"/>
      <c r="R7" s="184"/>
      <c r="S7" s="26" t="str">
        <f>IF(OR($L$7="", $P$7="", $P$7&gt;$L$7), $V$6, $V$7)</f>
        <v>✓</v>
      </c>
      <c r="V7" s="8" t="s">
        <v>18</v>
      </c>
      <c r="X7" s="81">
        <v>1</v>
      </c>
      <c r="Y7" s="78"/>
      <c r="AH7" s="46"/>
      <c r="AI7" s="49" t="str">
        <f>IF('Intro &amp; Setup'!$B22="", "", 'Intro &amp; Setup'!$B22)</f>
        <v>Shortest</v>
      </c>
      <c r="AJ7" s="62" t="str">
        <f>IFERROR(INDEX('Intro &amp; Setup'!$BB$3:$BB$10, MATCH('Intro &amp; Setup'!$G22, 'Intro &amp; Setup'!$BA$3:$BA$10, 0)), "")</f>
        <v>F</v>
      </c>
      <c r="AK7" s="63" t="str">
        <f>IFERROR(INDEX('Intro &amp; Setup'!$BB$3:$BB$10, MATCH('Intro &amp; Setup'!$S22, 'Intro &amp; Setup'!$BA$3:$BA$10, 0)), "")</f>
        <v>C</v>
      </c>
      <c r="AL7" s="64" t="str">
        <f>IFERROR(INDEX('Intro &amp; Setup'!$BB$3:$BB$10, MATCH('Intro &amp; Setup'!$AE22, 'Intro &amp; Setup'!$BA$3:$BA$10, 0)), "")</f>
        <v>H</v>
      </c>
    </row>
    <row r="8" spans="1:68" x14ac:dyDescent="0.25">
      <c r="A8" s="9"/>
      <c r="B8" s="262" t="s">
        <v>63</v>
      </c>
      <c r="C8" s="263"/>
      <c r="D8" s="69" t="str">
        <f>IF(IFERROR(INDEX(D$12:D$511, MATCH($E$6, $E$12:$E$511, 0)), "")="", "", IFERROR(INDEX(D$12:D$511, MATCH($E$6, $E$12:$E$511, 0)), ""))</f>
        <v/>
      </c>
      <c r="E8" s="13" t="str">
        <f>IF($E$6="", "", $E$6)</f>
        <v/>
      </c>
      <c r="F8" s="16" t="str">
        <f t="shared" ref="F8:I8" si="0">IF(IFERROR(INDEX(F$12:F$511, MATCH($E$6, $E$12:$E$511, 0)), "")="", "", IFERROR(INDEX(F$12:F$511, MATCH($E$6, $E$12:$E$511, 0)), ""))</f>
        <v/>
      </c>
      <c r="G8" s="20" t="str">
        <f t="shared" si="0"/>
        <v/>
      </c>
      <c r="H8" s="41" t="str">
        <f t="shared" si="0"/>
        <v/>
      </c>
      <c r="I8" s="24" t="str">
        <f t="shared" si="0"/>
        <v/>
      </c>
      <c r="J8" s="9"/>
      <c r="K8" s="25"/>
      <c r="L8" s="25"/>
      <c r="M8" s="25"/>
      <c r="N8" s="25"/>
      <c r="O8" s="25"/>
      <c r="P8" s="25"/>
      <c r="Q8" s="25"/>
      <c r="R8" s="25"/>
      <c r="S8" s="25"/>
      <c r="AG8" s="5">
        <f>COUNTIF($AG$12:$AG$511, "&lt;=0")</f>
        <v>0</v>
      </c>
      <c r="AH8" s="46"/>
      <c r="AI8" s="49" t="str">
        <f>IF('Intro &amp; Setup'!$B23="", "", 'Intro &amp; Setup'!$B23)</f>
        <v>Longest</v>
      </c>
      <c r="AJ8" s="62" t="str">
        <f>IFERROR(INDEX('Intro &amp; Setup'!$BB$3:$BB$10, MATCH('Intro &amp; Setup'!$G23, 'Intro &amp; Setup'!$BA$3:$BA$10, 0)), "")</f>
        <v>E</v>
      </c>
      <c r="AK8" s="63" t="str">
        <f>IFERROR(INDEX('Intro &amp; Setup'!$BB$3:$BB$10, MATCH('Intro &amp; Setup'!$S23, 'Intro &amp; Setup'!$BA$3:$BA$10, 0)), "")</f>
        <v>C</v>
      </c>
      <c r="AL8" s="64" t="str">
        <f>IFERROR(INDEX('Intro &amp; Setup'!$BB$3:$BB$10, MATCH('Intro &amp; Setup'!$AE23, 'Intro &amp; Setup'!$BA$3:$BA$10, 0)), "")</f>
        <v>H</v>
      </c>
    </row>
    <row r="9" spans="1:68" x14ac:dyDescent="0.25">
      <c r="A9" s="9"/>
      <c r="B9" s="9"/>
      <c r="C9" s="9"/>
      <c r="D9" s="9"/>
      <c r="E9" s="103" t="str">
        <f>IF($V$10=0, "", "Duplicate Tasks")</f>
        <v/>
      </c>
      <c r="F9" s="9"/>
      <c r="G9" s="37" t="s">
        <v>3</v>
      </c>
      <c r="H9" s="103" t="str">
        <f>IF($AG$8=0, "", "Alert")</f>
        <v/>
      </c>
      <c r="I9" s="9"/>
      <c r="J9" s="9"/>
      <c r="K9" s="25"/>
      <c r="L9" s="283" t="s">
        <v>11</v>
      </c>
      <c r="M9" s="284"/>
      <c r="N9" s="284"/>
      <c r="O9" s="284"/>
      <c r="P9" s="284"/>
      <c r="Q9" s="284"/>
      <c r="R9" s="285"/>
      <c r="S9" s="25"/>
      <c r="AG9" s="4" t="s">
        <v>23</v>
      </c>
      <c r="AH9" s="46"/>
      <c r="AI9" s="49" t="str">
        <f>IF('Intro &amp; Setup'!$B24="", "", 'Intro &amp; Setup'!$B24)</f>
        <v>Next Due</v>
      </c>
      <c r="AJ9" s="62" t="str">
        <f>IFERROR(INDEX('Intro &amp; Setup'!$BB$3:$BB$10, MATCH('Intro &amp; Setup'!$G24, 'Intro &amp; Setup'!$BA$3:$BA$10, 0)), "")</f>
        <v>H</v>
      </c>
      <c r="AK9" s="63" t="str">
        <f>IFERROR(INDEX('Intro &amp; Setup'!$BB$3:$BB$10, MATCH('Intro &amp; Setup'!$S24, 'Intro &amp; Setup'!$BA$3:$BA$10, 0)), "")</f>
        <v>C</v>
      </c>
      <c r="AL9" s="64" t="str">
        <f>IFERROR(INDEX('Intro &amp; Setup'!$BB$3:$BB$10, MATCH('Intro &amp; Setup'!$AE24, 'Intro &amp; Setup'!$BA$3:$BA$10, 0)), "")</f>
        <v>F</v>
      </c>
      <c r="AN9" s="52">
        <f>MAX(AN$12:AN$511)+1</f>
        <v>1</v>
      </c>
      <c r="AO9" s="5">
        <f>MAX(AO$12:AO$511)+1</f>
        <v>1</v>
      </c>
      <c r="AQ9" s="5" t="s">
        <v>37</v>
      </c>
      <c r="AR9" s="5" t="s">
        <v>38</v>
      </c>
      <c r="AS9" s="5" t="s">
        <v>39</v>
      </c>
      <c r="AT9" s="5" t="s">
        <v>40</v>
      </c>
      <c r="AU9" s="5" t="s">
        <v>41</v>
      </c>
      <c r="AV9" s="5" t="s">
        <v>42</v>
      </c>
      <c r="AW9" s="5" t="s">
        <v>53</v>
      </c>
      <c r="AX9" s="5" t="s">
        <v>54</v>
      </c>
      <c r="BF9" s="52" t="str">
        <f>IFERROR(INDEX(AJ$3:AJ$11, MATCH($L$4, $AI$3:$AI$11, 0)), "")</f>
        <v/>
      </c>
      <c r="BG9" s="16" t="str">
        <f>IFERROR(INDEX(AK$3:AK$11, MATCH($L$4, $AI$3:$AI$11, 0)), "")</f>
        <v/>
      </c>
      <c r="BH9" s="53" t="str">
        <f>IFERROR(INDEX(AL$3:AL$11, MATCH($L$4, $AI$3:$AI$11, 0)), "")</f>
        <v/>
      </c>
      <c r="BI9" s="55" t="b">
        <f>IF($L$4=$AI$12, TRUE, FALSE)</f>
        <v>1</v>
      </c>
    </row>
    <row r="10" spans="1:68" x14ac:dyDescent="0.25">
      <c r="A10" s="9"/>
      <c r="B10" s="280" t="s">
        <v>6</v>
      </c>
      <c r="C10" s="9"/>
      <c r="D10" s="256" t="s">
        <v>0</v>
      </c>
      <c r="E10" s="257" t="s">
        <v>1</v>
      </c>
      <c r="F10" s="257" t="s">
        <v>2</v>
      </c>
      <c r="G10" s="257" t="s">
        <v>21</v>
      </c>
      <c r="H10" s="257" t="s">
        <v>20</v>
      </c>
      <c r="I10" s="258" t="s">
        <v>4</v>
      </c>
      <c r="J10" s="9"/>
      <c r="K10" s="25"/>
      <c r="L10" s="127"/>
      <c r="M10" s="128"/>
      <c r="N10" s="129"/>
      <c r="O10" s="25"/>
      <c r="P10" s="127"/>
      <c r="Q10" s="128"/>
      <c r="R10" s="129"/>
      <c r="S10" s="26" t="str">
        <f>IF(OR($L$10="", $P$10="", $P$10&gt;$L$10), $V$6, $V$7)</f>
        <v>✓</v>
      </c>
      <c r="V10" s="5">
        <f>COUNTIF($V$12:$V$511, "X")</f>
        <v>0</v>
      </c>
      <c r="AA10" s="27">
        <f>IF($L$7="", 0, $L$7)</f>
        <v>0</v>
      </c>
      <c r="AB10" s="6">
        <f>IF($L$10="", 0, $L$10)</f>
        <v>0</v>
      </c>
      <c r="AD10" s="5">
        <f>COUNTIF($AD$12:$AD$511, FALSE)</f>
        <v>0</v>
      </c>
      <c r="AE10" s="5">
        <f>COUNTIF($AE$12:$AE$511, TRUE)</f>
        <v>0</v>
      </c>
      <c r="AG10" s="45">
        <f ca="1">TODAY()</f>
        <v>44664</v>
      </c>
      <c r="AH10" s="46"/>
      <c r="AI10" s="49" t="str">
        <f>IF('Intro &amp; Setup'!$B25="", "", 'Intro &amp; Setup'!$B25)</f>
        <v>Last Due</v>
      </c>
      <c r="AJ10" s="62" t="str">
        <f>IFERROR(INDEX('Intro &amp; Setup'!$BB$3:$BB$10, MATCH('Intro &amp; Setup'!$G25, 'Intro &amp; Setup'!$BA$3:$BA$10, 0)), "")</f>
        <v>G</v>
      </c>
      <c r="AK10" s="63" t="str">
        <f>IFERROR(INDEX('Intro &amp; Setup'!$BB$3:$BB$10, MATCH('Intro &amp; Setup'!$S25, 'Intro &amp; Setup'!$BA$3:$BA$10, 0)), "")</f>
        <v>C</v>
      </c>
      <c r="AL10" s="64" t="str">
        <f>IFERROR(INDEX('Intro &amp; Setup'!$BB$3:$BB$10, MATCH('Intro &amp; Setup'!$AE25, 'Intro &amp; Setup'!$BA$3:$BA$10, 0)), "")</f>
        <v>F</v>
      </c>
      <c r="AN10" s="179" t="s">
        <v>55</v>
      </c>
      <c r="AO10" s="179"/>
      <c r="AQ10" s="179" t="s">
        <v>34</v>
      </c>
      <c r="AR10" s="179"/>
      <c r="AS10" s="179" t="s">
        <v>2</v>
      </c>
      <c r="AT10" s="179"/>
      <c r="AU10" s="179" t="s">
        <v>35</v>
      </c>
      <c r="AV10" s="179"/>
      <c r="AW10" s="179" t="s">
        <v>55</v>
      </c>
      <c r="AX10" s="179"/>
      <c r="BP10" s="47" t="s">
        <v>9</v>
      </c>
    </row>
    <row r="11" spans="1:68" x14ac:dyDescent="0.25">
      <c r="A11" s="9"/>
      <c r="B11" s="281"/>
      <c r="C11" s="9"/>
      <c r="D11" s="259"/>
      <c r="E11" s="260"/>
      <c r="F11" s="260"/>
      <c r="G11" s="260"/>
      <c r="H11" s="260"/>
      <c r="I11" s="261"/>
      <c r="J11" s="9"/>
      <c r="K11" s="25"/>
      <c r="L11" s="25"/>
      <c r="M11" s="25"/>
      <c r="N11" s="25"/>
      <c r="O11" s="25"/>
      <c r="P11" s="25"/>
      <c r="Q11" s="25"/>
      <c r="R11" s="25"/>
      <c r="S11" s="25"/>
      <c r="X11" s="4" t="s">
        <v>3</v>
      </c>
      <c r="Y11" s="73" t="s">
        <v>5</v>
      </c>
      <c r="AA11" s="28">
        <f>IF($P$7="", MAX($G$12:$G$511), $P$7)</f>
        <v>0</v>
      </c>
      <c r="AB11" s="8">
        <f>IF($P$10="", 5, $P$10)</f>
        <v>5</v>
      </c>
      <c r="AD11" s="4" t="s">
        <v>19</v>
      </c>
      <c r="AE11" s="47" t="s">
        <v>64</v>
      </c>
      <c r="AG11" s="44" t="s">
        <v>22</v>
      </c>
      <c r="AH11" s="46"/>
      <c r="AI11" s="49" t="str">
        <f>IF('Intro &amp; Setup'!$B26="", "", 'Intro &amp; Setup'!$B26)</f>
        <v>Bespoke</v>
      </c>
      <c r="AJ11" s="65" t="str">
        <f>IFERROR(INDEX('Intro &amp; Setup'!$BB$3:$BB$10, MATCH('Intro &amp; Setup'!$G26, 'Intro &amp; Setup'!$BA$3:$BA$10, 0)), "")</f>
        <v/>
      </c>
      <c r="AK11" s="66" t="str">
        <f>IFERROR(INDEX('Intro &amp; Setup'!$BB$3:$BB$10, MATCH('Intro &amp; Setup'!$S26, 'Intro &amp; Setup'!$BA$3:$BA$10, 0)), "")</f>
        <v/>
      </c>
      <c r="AL11" s="67" t="str">
        <f>IFERROR(INDEX('Intro &amp; Setup'!$BB$3:$BB$10, MATCH('Intro &amp; Setup'!$AE26, 'Intro &amp; Setup'!$BA$3:$BA$10, 0)), "")</f>
        <v/>
      </c>
      <c r="AN11" s="102" t="s">
        <v>32</v>
      </c>
      <c r="AO11" s="102" t="s">
        <v>33</v>
      </c>
      <c r="AQ11" s="4" t="s">
        <v>32</v>
      </c>
      <c r="AR11" s="4" t="s">
        <v>33</v>
      </c>
      <c r="AS11" s="4" t="s">
        <v>32</v>
      </c>
      <c r="AT11" s="4" t="s">
        <v>33</v>
      </c>
      <c r="AU11" s="4" t="s">
        <v>32</v>
      </c>
      <c r="AV11" s="4" t="s">
        <v>33</v>
      </c>
      <c r="AW11" s="47" t="s">
        <v>32</v>
      </c>
      <c r="AX11" s="47" t="s">
        <v>33</v>
      </c>
      <c r="AZ11" s="4" t="s">
        <v>43</v>
      </c>
      <c r="BB11" s="4" t="s">
        <v>45</v>
      </c>
      <c r="BD11" s="4" t="s">
        <v>36</v>
      </c>
      <c r="BF11" s="54">
        <v>1</v>
      </c>
      <c r="BG11" s="54">
        <v>2</v>
      </c>
      <c r="BH11" s="54">
        <v>3</v>
      </c>
      <c r="BI11" s="54" t="s">
        <v>43</v>
      </c>
      <c r="BJ11" s="54" t="s">
        <v>44</v>
      </c>
      <c r="BL11" s="4" t="s">
        <v>46</v>
      </c>
      <c r="BN11" s="4" t="s">
        <v>45</v>
      </c>
      <c r="BP11" s="5"/>
    </row>
    <row r="12" spans="1:68" x14ac:dyDescent="0.25">
      <c r="A12" s="9"/>
      <c r="B12" s="6" t="str">
        <f t="shared" ref="B12:B75" si="1">IF($E12="", "", IF(OR($I12="", $I12=0), $V$2, IF($I12=1, $V$4, $V$3)))</f>
        <v/>
      </c>
      <c r="C12" s="9"/>
      <c r="D12" s="30"/>
      <c r="E12" s="10"/>
      <c r="F12" s="120"/>
      <c r="G12" s="17"/>
      <c r="H12" s="38"/>
      <c r="I12" s="21"/>
      <c r="J12" s="9"/>
      <c r="K12" s="25"/>
      <c r="L12" s="25"/>
      <c r="M12" s="25"/>
      <c r="N12" s="25"/>
      <c r="O12" s="25"/>
      <c r="P12" s="25"/>
      <c r="Q12" s="25"/>
      <c r="R12" s="25"/>
      <c r="S12" s="25"/>
      <c r="V12" s="6" t="str">
        <f>IF($E12="", "", IF(COUNTIF($E$12:$E$511, $E12)&gt;1, "X", ""))</f>
        <v/>
      </c>
      <c r="X12" s="27" t="str">
        <f t="shared" ref="X12:X75" si="2">IF($G12="", "", IF($I12="", $G12, $G12*(1-$I12)))</f>
        <v/>
      </c>
      <c r="Y12" s="27" t="str">
        <f>IF($G12="", "", IF($I12="", 0, $G12*$I12))</f>
        <v/>
      </c>
      <c r="AA12" s="6" t="str">
        <f t="shared" ref="AA12:AA75" si="3">IF($X12="", "", IF(OR($X12&lt;$AA$10, $X12&gt;$AA$11), "X", ""))</f>
        <v/>
      </c>
      <c r="AB12" s="2" t="str">
        <f>IF($F12="", "", IF(OR($F12&lt;$AB$10, $F12&gt;$AB$11), "X", ""))</f>
        <v/>
      </c>
      <c r="AD12" s="34" t="str">
        <f>IF($E12="", "", IF(OR($AA12="X", $AB12="X"), FALSE, TRUE))</f>
        <v/>
      </c>
      <c r="AE12" s="34" t="str">
        <f>IF(OR($E12="", $E$6=""), "", IF($E12=$E$6, TRUE, ""))</f>
        <v/>
      </c>
      <c r="AG12" s="6" t="str">
        <f t="shared" ref="AG12:AG19" si="4">IF(OR($H12="", $I12=1), "", $H12-$AG$10)</f>
        <v/>
      </c>
      <c r="AI12" s="5" t="s">
        <v>29</v>
      </c>
      <c r="AN12" s="96" t="str">
        <f>IF(OR($AD12="", $AD12=FALSE), "", IF($H12="", 0, COUNTIF($AG$12:$AG$511, "&gt;"&amp;$AG12)+1))</f>
        <v/>
      </c>
      <c r="AO12" s="97" t="str">
        <f>IF(OR($AD12="", $AD12=FALSE), "", IF($H12="", 0, COUNTIF($AG$12:$AG$511, "&lt;"&amp;$AG12)+1))</f>
        <v/>
      </c>
      <c r="AQ12" s="48" t="str">
        <f>IF(OR($AD12="", $AD12=FALSE), "", COUNTIF($D$12:$D$511, "&gt;"&amp;$D12)+1)</f>
        <v/>
      </c>
      <c r="AR12" s="2" t="str">
        <f>IF(OR($AD12="", $AD12=FALSE), "", COUNTIF($D$12:$D$511, "&lt;"&amp;$D12)+1)</f>
        <v/>
      </c>
      <c r="AS12" s="51" t="str">
        <f>IF(OR($AD12="", $AD12=FALSE), "", COUNTIF($F$12:$F$511, "&gt;"&amp;$F12)+1)</f>
        <v/>
      </c>
      <c r="AT12" s="2" t="str">
        <f>IF(OR($AD12="", $AD12=FALSE), "", COUNTIF($F$12:$F$511, "&lt;"&amp;$F12)+1)</f>
        <v/>
      </c>
      <c r="AU12" s="48" t="str">
        <f t="shared" ref="AU12:AU75" si="5">IF(OR($AD12="", $AD12=FALSE), "", COUNTIF($X$12:$X$511, "&gt;"&amp;$X12)+1)</f>
        <v/>
      </c>
      <c r="AV12" s="2" t="str">
        <f>IF(OR($AD12="", $AD12=FALSE), "", COUNTIF($X$12:$X$511, "&lt;"&amp;$X12)+1)</f>
        <v/>
      </c>
      <c r="AW12" s="48" t="str">
        <f>IF(AN12="", "", IF(AN12=0, AN$9, AN12))</f>
        <v/>
      </c>
      <c r="AX12" s="2" t="str">
        <f>IF(AO12="", "", IF(AO12=0, AO$9, AO12))</f>
        <v/>
      </c>
      <c r="AZ12" s="6" t="str">
        <f>IFERROR(IF($BI$9=TRUE, $AR12+$AS12+$AV12, ""), "")</f>
        <v/>
      </c>
      <c r="BB12" s="6" t="str">
        <f>IF(OR($AD12="", $AD12=FALSE), "", COUNTIF($AZ$12:$AZ$511, "&lt;"&amp;$AZ12)+1)</f>
        <v/>
      </c>
      <c r="BD12" s="6">
        <v>1</v>
      </c>
      <c r="BF12" s="48" t="str">
        <f>IF(OR($E12="", $AD12=FALSE), "", IF(OR($BI$9=TRUE, BF$9=""), 0, IFERROR(INDEX($AQ$12:$AX$511, $BE12, MATCH(BF$9, $AQ$9:$AX$9, 0)), 0)))</f>
        <v/>
      </c>
      <c r="BG12" s="6" t="str">
        <f t="shared" ref="BF12:BH31" si="6">IF(OR($E12="", $AD12=FALSE), "", IF(OR($BI$9=TRUE, BG$9=""), 0, IFERROR(INDEX($AQ$12:$AX$511, $BE12, MATCH(BG$9, $AQ$9:$AX$9, 0)), 0)))</f>
        <v/>
      </c>
      <c r="BH12" s="51" t="str">
        <f t="shared" si="6"/>
        <v/>
      </c>
      <c r="BI12" s="6" t="str">
        <f>IF($E12="", "", IF($BI$9=TRUE, $BB12, 0))</f>
        <v/>
      </c>
      <c r="BJ12" s="6" t="str">
        <f>IF(OR($AD12=FALSE, $E12=""), "", $BD12)</f>
        <v/>
      </c>
      <c r="BL12" s="104" t="str">
        <f>IF(OR($E12="", $AD12=FALSE, $I12=1), "", IFERROR((BJ12*0.001)+(BI12*1)+(BH12*1000)+(BG12*1000000)+(BF12*1000000000), ""))</f>
        <v/>
      </c>
      <c r="BN12" s="56" t="str">
        <f>IF(OR($AD12="", $AD12=FALSE, $I12=1), "", COUNTIF($BL$12:$BL$511, "&lt;"&amp;$BL12)+1)</f>
        <v/>
      </c>
      <c r="BP12" s="34" t="str">
        <f>IFERROR(INDEX($E$12:$E$511, MATCH($BD12, $BN$12:$BN$511, 0)), "")</f>
        <v/>
      </c>
    </row>
    <row r="13" spans="1:68" x14ac:dyDescent="0.25">
      <c r="A13" s="9"/>
      <c r="B13" s="7" t="str">
        <f t="shared" si="1"/>
        <v/>
      </c>
      <c r="C13" s="9"/>
      <c r="D13" s="31"/>
      <c r="E13" s="11"/>
      <c r="F13" s="118"/>
      <c r="G13" s="18"/>
      <c r="H13" s="39"/>
      <c r="I13" s="22"/>
      <c r="J13" s="9"/>
      <c r="K13" s="25"/>
      <c r="L13" s="25"/>
      <c r="M13" s="25"/>
      <c r="N13" s="25"/>
      <c r="O13" s="25"/>
      <c r="P13" s="25"/>
      <c r="Q13" s="25"/>
      <c r="R13" s="25"/>
      <c r="S13" s="25"/>
      <c r="V13" s="7" t="str">
        <f t="shared" ref="V13:V76" si="7">IF($E13="", "", IF(COUNTIF($E$12:$E$511, $E13)&gt;1, "X", ""))</f>
        <v/>
      </c>
      <c r="X13" s="29" t="str">
        <f t="shared" si="2"/>
        <v/>
      </c>
      <c r="Y13" s="29" t="str">
        <f t="shared" ref="Y13:Y76" si="8">IF($G13="", "", IF($I13="", 0, $G13*$I13))</f>
        <v/>
      </c>
      <c r="AA13" s="7" t="str">
        <f t="shared" si="3"/>
        <v/>
      </c>
      <c r="AB13" s="33" t="str">
        <f t="shared" ref="AB13:AB76" si="9">IF($F13="", "", IF(OR($F13&lt;$AB$10, $F13&gt;$AB$11), "X", ""))</f>
        <v/>
      </c>
      <c r="AD13" s="35" t="str">
        <f t="shared" ref="AD13:AD76" si="10">IF($E13="", "", IF(OR($AA13="X", $AB13="X"), FALSE, TRUE))</f>
        <v/>
      </c>
      <c r="AE13" s="35" t="str">
        <f t="shared" ref="AE13:AE76" si="11">IF(OR($E13="", $E$6=""), "", IF($E13=$E$6, TRUE, ""))</f>
        <v/>
      </c>
      <c r="AG13" s="7" t="str">
        <f t="shared" si="4"/>
        <v/>
      </c>
      <c r="AN13" s="98" t="str">
        <f t="shared" ref="AN13:AN76" si="12">IF(OR($AD13="", $AD13=FALSE), "", IF($H13="", 0, COUNTIF($AG$12:$AG$511, "&gt;"&amp;$AG13)+1))</f>
        <v/>
      </c>
      <c r="AO13" s="99" t="str">
        <f t="shared" ref="AO13:AO76" si="13">IF(OR($AD13="", $AD13=FALSE), "", IF($H13="", 0, COUNTIF($AG$12:$AG$511, "&lt;"&amp;$AG13)+1))</f>
        <v/>
      </c>
      <c r="AQ13" s="49" t="str">
        <f>IF(OR($AD13="", $AD13=FALSE), "", COUNTIF($D$12:$D$511, "&gt;"&amp;$D13)+1)</f>
        <v/>
      </c>
      <c r="AR13" s="33" t="str">
        <f t="shared" ref="AR13:AR76" si="14">IF(OR($AD13="", $AD13=FALSE), "", COUNTIF($D$12:$D$511, "&lt;"&amp;$D13)+1)</f>
        <v/>
      </c>
      <c r="AS13" s="43" t="str">
        <f t="shared" ref="AS13:AS76" si="15">IF(OR($AD13="", $AD13=FALSE), "", COUNTIF($F$12:$F$511, "&gt;"&amp;$F13)+1)</f>
        <v/>
      </c>
      <c r="AT13" s="33" t="str">
        <f t="shared" ref="AT13:AT76" si="16">IF(OR($AD13="", $AD13=FALSE), "", COUNTIF($F$12:$F$511, "&lt;"&amp;$F13)+1)</f>
        <v/>
      </c>
      <c r="AU13" s="49" t="str">
        <f t="shared" si="5"/>
        <v/>
      </c>
      <c r="AV13" s="33" t="str">
        <f t="shared" ref="AV13:AV75" si="17">IF(OR($AD13="", $AD13=FALSE), "", COUNTIF($X$12:$X$511, "&lt;"&amp;$X13)+1)</f>
        <v/>
      </c>
      <c r="AW13" s="49" t="str">
        <f t="shared" ref="AW13:AW76" si="18">IF(AN13="", "", IF(AN13=0, AN$9, AN13))</f>
        <v/>
      </c>
      <c r="AX13" s="33" t="str">
        <f t="shared" ref="AX13:AX76" si="19">IF(AO13="", "", IF(AO13=0, AO$9, AO13))</f>
        <v/>
      </c>
      <c r="AZ13" s="7" t="str">
        <f t="shared" ref="AZ13:AZ76" si="20">IFERROR(IF($BI$9=TRUE, $AR13+$AS13+$AV13, ""), "")</f>
        <v/>
      </c>
      <c r="BB13" s="7" t="str">
        <f t="shared" ref="BB13:BB76" si="21">IF(OR($AD13="", $AD13=FALSE), "", COUNTIF($AZ$12:$AZ$511, "&lt;"&amp;$AZ13)+1)</f>
        <v/>
      </c>
      <c r="BD13" s="7">
        <v>2</v>
      </c>
      <c r="BF13" s="49" t="str">
        <f t="shared" si="6"/>
        <v/>
      </c>
      <c r="BG13" s="7" t="str">
        <f t="shared" si="6"/>
        <v/>
      </c>
      <c r="BH13" s="43" t="str">
        <f t="shared" si="6"/>
        <v/>
      </c>
      <c r="BI13" s="7" t="str">
        <f t="shared" ref="BI13:BI76" si="22">IF($E13="", "", IF($BI$9=TRUE, $BB13, 0))</f>
        <v/>
      </c>
      <c r="BJ13" s="7" t="str">
        <f t="shared" ref="BJ13:BJ76" si="23">IF(OR($AD13=FALSE, $E13=""), "", $BD13)</f>
        <v/>
      </c>
      <c r="BL13" s="105" t="str">
        <f t="shared" ref="BL13:BL76" si="24">IF(OR($E13="", $AD13=FALSE, $I13=1), "", IFERROR((BJ13*0.001)+(BI13*1)+(BH13*1000)+(BG13*1000000)+(BF13*1000000000), ""))</f>
        <v/>
      </c>
      <c r="BN13" s="57" t="str">
        <f t="shared" ref="BN13:BN76" si="25">IF(OR($AD13="", $AD13=FALSE, $I13=1), "", COUNTIF($BL$12:$BL$511, "&lt;"&amp;$BL13)+1)</f>
        <v/>
      </c>
      <c r="BP13" s="35" t="str">
        <f t="shared" ref="BP13:BP76" si="26">IFERROR(INDEX($E$12:$E$511, MATCH($BD13, $BN$12:$BN$511, 0)), "")</f>
        <v/>
      </c>
    </row>
    <row r="14" spans="1:68" x14ac:dyDescent="0.25">
      <c r="A14" s="9"/>
      <c r="B14" s="7" t="str">
        <f t="shared" si="1"/>
        <v/>
      </c>
      <c r="C14" s="9"/>
      <c r="D14" s="31"/>
      <c r="E14" s="11"/>
      <c r="F14" s="113"/>
      <c r="G14" s="18"/>
      <c r="H14" s="39"/>
      <c r="I14" s="22"/>
      <c r="J14" s="9"/>
      <c r="K14" s="25"/>
      <c r="L14" s="25"/>
      <c r="M14" s="25"/>
      <c r="N14" s="25"/>
      <c r="O14" s="25"/>
      <c r="P14" s="25"/>
      <c r="Q14" s="25"/>
      <c r="R14" s="25"/>
      <c r="S14" s="25"/>
      <c r="V14" s="7" t="str">
        <f t="shared" si="7"/>
        <v/>
      </c>
      <c r="X14" s="29" t="str">
        <f t="shared" si="2"/>
        <v/>
      </c>
      <c r="Y14" s="29" t="str">
        <f t="shared" si="8"/>
        <v/>
      </c>
      <c r="AA14" s="7" t="str">
        <f t="shared" si="3"/>
        <v/>
      </c>
      <c r="AB14" s="33" t="str">
        <f t="shared" si="9"/>
        <v/>
      </c>
      <c r="AD14" s="35" t="str">
        <f t="shared" si="10"/>
        <v/>
      </c>
      <c r="AE14" s="35" t="str">
        <f t="shared" si="11"/>
        <v/>
      </c>
      <c r="AG14" s="7" t="str">
        <f t="shared" si="4"/>
        <v/>
      </c>
      <c r="AN14" s="98" t="str">
        <f t="shared" si="12"/>
        <v/>
      </c>
      <c r="AO14" s="99" t="str">
        <f t="shared" si="13"/>
        <v/>
      </c>
      <c r="AQ14" s="49" t="str">
        <f t="shared" ref="AQ14:AQ76" si="27">IF(OR($AD14="", $AD14=FALSE), "", COUNTIF($D$12:$D$511, "&gt;"&amp;$D14)+1)</f>
        <v/>
      </c>
      <c r="AR14" s="33" t="str">
        <f t="shared" si="14"/>
        <v/>
      </c>
      <c r="AS14" s="43" t="str">
        <f t="shared" si="15"/>
        <v/>
      </c>
      <c r="AT14" s="33" t="str">
        <f t="shared" si="16"/>
        <v/>
      </c>
      <c r="AU14" s="49" t="str">
        <f t="shared" si="5"/>
        <v/>
      </c>
      <c r="AV14" s="33" t="str">
        <f t="shared" si="17"/>
        <v/>
      </c>
      <c r="AW14" s="49" t="str">
        <f t="shared" si="18"/>
        <v/>
      </c>
      <c r="AX14" s="33" t="str">
        <f t="shared" si="19"/>
        <v/>
      </c>
      <c r="AZ14" s="7" t="str">
        <f t="shared" si="20"/>
        <v/>
      </c>
      <c r="BB14" s="7" t="str">
        <f t="shared" si="21"/>
        <v/>
      </c>
      <c r="BD14" s="7">
        <v>3</v>
      </c>
      <c r="BF14" s="49" t="str">
        <f t="shared" si="6"/>
        <v/>
      </c>
      <c r="BG14" s="7" t="str">
        <f t="shared" si="6"/>
        <v/>
      </c>
      <c r="BH14" s="43" t="str">
        <f t="shared" si="6"/>
        <v/>
      </c>
      <c r="BI14" s="7" t="str">
        <f t="shared" si="22"/>
        <v/>
      </c>
      <c r="BJ14" s="7" t="str">
        <f t="shared" si="23"/>
        <v/>
      </c>
      <c r="BL14" s="105" t="str">
        <f t="shared" si="24"/>
        <v/>
      </c>
      <c r="BN14" s="57" t="str">
        <f t="shared" si="25"/>
        <v/>
      </c>
      <c r="BP14" s="35" t="str">
        <f t="shared" si="26"/>
        <v/>
      </c>
    </row>
    <row r="15" spans="1:68" x14ac:dyDescent="0.25">
      <c r="A15" s="9"/>
      <c r="B15" s="7" t="str">
        <f t="shared" si="1"/>
        <v/>
      </c>
      <c r="C15" s="9"/>
      <c r="D15" s="31"/>
      <c r="E15" s="11"/>
      <c r="F15" s="119"/>
      <c r="G15" s="18"/>
      <c r="H15" s="39"/>
      <c r="I15" s="22"/>
      <c r="J15" s="9"/>
      <c r="K15" s="25"/>
      <c r="L15" s="25"/>
      <c r="M15" s="25"/>
      <c r="N15" s="25"/>
      <c r="O15" s="25"/>
      <c r="P15" s="25"/>
      <c r="Q15" s="25"/>
      <c r="R15" s="25"/>
      <c r="S15" s="25"/>
      <c r="V15" s="7" t="str">
        <f t="shared" si="7"/>
        <v/>
      </c>
      <c r="X15" s="29" t="str">
        <f t="shared" si="2"/>
        <v/>
      </c>
      <c r="Y15" s="29" t="str">
        <f t="shared" si="8"/>
        <v/>
      </c>
      <c r="AA15" s="7" t="str">
        <f t="shared" si="3"/>
        <v/>
      </c>
      <c r="AB15" s="33" t="str">
        <f t="shared" si="9"/>
        <v/>
      </c>
      <c r="AD15" s="35" t="str">
        <f t="shared" si="10"/>
        <v/>
      </c>
      <c r="AE15" s="35" t="str">
        <f t="shared" si="11"/>
        <v/>
      </c>
      <c r="AG15" s="7" t="str">
        <f t="shared" si="4"/>
        <v/>
      </c>
      <c r="AN15" s="98" t="str">
        <f t="shared" si="12"/>
        <v/>
      </c>
      <c r="AO15" s="99" t="str">
        <f t="shared" si="13"/>
        <v/>
      </c>
      <c r="AQ15" s="49" t="str">
        <f t="shared" si="27"/>
        <v/>
      </c>
      <c r="AR15" s="33" t="str">
        <f t="shared" si="14"/>
        <v/>
      </c>
      <c r="AS15" s="43" t="str">
        <f t="shared" si="15"/>
        <v/>
      </c>
      <c r="AT15" s="33" t="str">
        <f t="shared" si="16"/>
        <v/>
      </c>
      <c r="AU15" s="49" t="str">
        <f t="shared" si="5"/>
        <v/>
      </c>
      <c r="AV15" s="33" t="str">
        <f t="shared" si="17"/>
        <v/>
      </c>
      <c r="AW15" s="49" t="str">
        <f t="shared" si="18"/>
        <v/>
      </c>
      <c r="AX15" s="33" t="str">
        <f t="shared" si="19"/>
        <v/>
      </c>
      <c r="AZ15" s="7" t="str">
        <f t="shared" si="20"/>
        <v/>
      </c>
      <c r="BB15" s="7" t="str">
        <f t="shared" si="21"/>
        <v/>
      </c>
      <c r="BD15" s="7">
        <v>4</v>
      </c>
      <c r="BF15" s="49" t="str">
        <f t="shared" si="6"/>
        <v/>
      </c>
      <c r="BG15" s="7" t="str">
        <f t="shared" si="6"/>
        <v/>
      </c>
      <c r="BH15" s="43" t="str">
        <f t="shared" si="6"/>
        <v/>
      </c>
      <c r="BI15" s="7" t="str">
        <f t="shared" si="22"/>
        <v/>
      </c>
      <c r="BJ15" s="7" t="str">
        <f t="shared" si="23"/>
        <v/>
      </c>
      <c r="BL15" s="105" t="str">
        <f t="shared" si="24"/>
        <v/>
      </c>
      <c r="BN15" s="57" t="str">
        <f t="shared" si="25"/>
        <v/>
      </c>
      <c r="BP15" s="35" t="str">
        <f t="shared" si="26"/>
        <v/>
      </c>
    </row>
    <row r="16" spans="1:68" x14ac:dyDescent="0.25">
      <c r="A16" s="9"/>
      <c r="B16" s="7" t="str">
        <f t="shared" si="1"/>
        <v/>
      </c>
      <c r="C16" s="9"/>
      <c r="D16" s="31"/>
      <c r="E16" s="11"/>
      <c r="F16" s="114"/>
      <c r="G16" s="18"/>
      <c r="H16" s="39"/>
      <c r="I16" s="22"/>
      <c r="J16" s="9"/>
      <c r="K16" s="25"/>
      <c r="L16" s="25"/>
      <c r="M16" s="25"/>
      <c r="N16" s="25"/>
      <c r="O16" s="25"/>
      <c r="P16" s="25"/>
      <c r="Q16" s="25"/>
      <c r="R16" s="25"/>
      <c r="S16" s="25"/>
      <c r="V16" s="7" t="str">
        <f t="shared" si="7"/>
        <v/>
      </c>
      <c r="X16" s="29" t="str">
        <f t="shared" si="2"/>
        <v/>
      </c>
      <c r="Y16" s="29" t="str">
        <f t="shared" si="8"/>
        <v/>
      </c>
      <c r="AA16" s="7" t="str">
        <f t="shared" si="3"/>
        <v/>
      </c>
      <c r="AB16" s="33" t="str">
        <f t="shared" si="9"/>
        <v/>
      </c>
      <c r="AD16" s="35" t="str">
        <f t="shared" si="10"/>
        <v/>
      </c>
      <c r="AE16" s="35" t="str">
        <f t="shared" si="11"/>
        <v/>
      </c>
      <c r="AG16" s="7" t="str">
        <f t="shared" si="4"/>
        <v/>
      </c>
      <c r="AN16" s="98" t="str">
        <f t="shared" si="12"/>
        <v/>
      </c>
      <c r="AO16" s="99" t="str">
        <f t="shared" si="13"/>
        <v/>
      </c>
      <c r="AQ16" s="49" t="str">
        <f t="shared" si="27"/>
        <v/>
      </c>
      <c r="AR16" s="33" t="str">
        <f t="shared" si="14"/>
        <v/>
      </c>
      <c r="AS16" s="43" t="str">
        <f t="shared" si="15"/>
        <v/>
      </c>
      <c r="AT16" s="33" t="str">
        <f t="shared" si="16"/>
        <v/>
      </c>
      <c r="AU16" s="49" t="str">
        <f t="shared" si="5"/>
        <v/>
      </c>
      <c r="AV16" s="33" t="str">
        <f t="shared" si="17"/>
        <v/>
      </c>
      <c r="AW16" s="49" t="str">
        <f t="shared" si="18"/>
        <v/>
      </c>
      <c r="AX16" s="33" t="str">
        <f t="shared" si="19"/>
        <v/>
      </c>
      <c r="AZ16" s="7" t="str">
        <f t="shared" si="20"/>
        <v/>
      </c>
      <c r="BB16" s="7" t="str">
        <f t="shared" si="21"/>
        <v/>
      </c>
      <c r="BD16" s="7">
        <v>5</v>
      </c>
      <c r="BF16" s="49" t="str">
        <f t="shared" si="6"/>
        <v/>
      </c>
      <c r="BG16" s="7" t="str">
        <f t="shared" si="6"/>
        <v/>
      </c>
      <c r="BH16" s="43" t="str">
        <f t="shared" si="6"/>
        <v/>
      </c>
      <c r="BI16" s="7" t="str">
        <f t="shared" si="22"/>
        <v/>
      </c>
      <c r="BJ16" s="7" t="str">
        <f t="shared" si="23"/>
        <v/>
      </c>
      <c r="BL16" s="105" t="str">
        <f t="shared" si="24"/>
        <v/>
      </c>
      <c r="BN16" s="57" t="str">
        <f t="shared" si="25"/>
        <v/>
      </c>
      <c r="BP16" s="35" t="str">
        <f t="shared" si="26"/>
        <v/>
      </c>
    </row>
    <row r="17" spans="1:68" x14ac:dyDescent="0.25">
      <c r="A17" s="9"/>
      <c r="B17" s="7" t="str">
        <f t="shared" si="1"/>
        <v/>
      </c>
      <c r="C17" s="9"/>
      <c r="D17" s="31"/>
      <c r="E17" s="11"/>
      <c r="F17" s="113"/>
      <c r="G17" s="18"/>
      <c r="H17" s="39"/>
      <c r="I17" s="22"/>
      <c r="J17" s="9"/>
      <c r="K17" s="25"/>
      <c r="L17" s="25"/>
      <c r="M17" s="25"/>
      <c r="N17" s="25"/>
      <c r="O17" s="25"/>
      <c r="P17" s="25"/>
      <c r="Q17" s="25"/>
      <c r="R17" s="25"/>
      <c r="S17" s="25"/>
      <c r="V17" s="7" t="str">
        <f t="shared" si="7"/>
        <v/>
      </c>
      <c r="X17" s="29" t="str">
        <f t="shared" si="2"/>
        <v/>
      </c>
      <c r="Y17" s="29" t="str">
        <f t="shared" si="8"/>
        <v/>
      </c>
      <c r="AA17" s="7" t="str">
        <f t="shared" si="3"/>
        <v/>
      </c>
      <c r="AB17" s="33" t="str">
        <f t="shared" si="9"/>
        <v/>
      </c>
      <c r="AD17" s="35" t="str">
        <f t="shared" si="10"/>
        <v/>
      </c>
      <c r="AE17" s="35" t="str">
        <f t="shared" si="11"/>
        <v/>
      </c>
      <c r="AG17" s="7" t="str">
        <f t="shared" si="4"/>
        <v/>
      </c>
      <c r="AN17" s="98" t="str">
        <f t="shared" si="12"/>
        <v/>
      </c>
      <c r="AO17" s="99" t="str">
        <f t="shared" si="13"/>
        <v/>
      </c>
      <c r="AQ17" s="49" t="str">
        <f t="shared" si="27"/>
        <v/>
      </c>
      <c r="AR17" s="33" t="str">
        <f t="shared" si="14"/>
        <v/>
      </c>
      <c r="AS17" s="43" t="str">
        <f t="shared" si="15"/>
        <v/>
      </c>
      <c r="AT17" s="33" t="str">
        <f t="shared" si="16"/>
        <v/>
      </c>
      <c r="AU17" s="49" t="str">
        <f t="shared" si="5"/>
        <v/>
      </c>
      <c r="AV17" s="33" t="str">
        <f t="shared" si="17"/>
        <v/>
      </c>
      <c r="AW17" s="49" t="str">
        <f t="shared" si="18"/>
        <v/>
      </c>
      <c r="AX17" s="33" t="str">
        <f t="shared" si="19"/>
        <v/>
      </c>
      <c r="AZ17" s="7" t="str">
        <f t="shared" si="20"/>
        <v/>
      </c>
      <c r="BB17" s="7" t="str">
        <f t="shared" si="21"/>
        <v/>
      </c>
      <c r="BD17" s="7">
        <v>6</v>
      </c>
      <c r="BF17" s="49" t="str">
        <f t="shared" si="6"/>
        <v/>
      </c>
      <c r="BG17" s="7" t="str">
        <f t="shared" si="6"/>
        <v/>
      </c>
      <c r="BH17" s="43" t="str">
        <f t="shared" si="6"/>
        <v/>
      </c>
      <c r="BI17" s="7" t="str">
        <f t="shared" si="22"/>
        <v/>
      </c>
      <c r="BJ17" s="7" t="str">
        <f t="shared" si="23"/>
        <v/>
      </c>
      <c r="BL17" s="105" t="str">
        <f t="shared" si="24"/>
        <v/>
      </c>
      <c r="BN17" s="57" t="str">
        <f t="shared" si="25"/>
        <v/>
      </c>
      <c r="BP17" s="35" t="str">
        <f t="shared" si="26"/>
        <v/>
      </c>
    </row>
    <row r="18" spans="1:68" x14ac:dyDescent="0.25">
      <c r="A18" s="9"/>
      <c r="B18" s="7" t="str">
        <f t="shared" si="1"/>
        <v/>
      </c>
      <c r="C18" s="9"/>
      <c r="D18" s="31"/>
      <c r="E18" s="11"/>
      <c r="F18" s="117"/>
      <c r="G18" s="18"/>
      <c r="H18" s="39"/>
      <c r="I18" s="22"/>
      <c r="J18" s="9"/>
      <c r="K18" s="25"/>
      <c r="L18" s="25"/>
      <c r="M18" s="25"/>
      <c r="N18" s="25"/>
      <c r="O18" s="25"/>
      <c r="P18" s="25"/>
      <c r="Q18" s="25"/>
      <c r="R18" s="25"/>
      <c r="S18" s="25"/>
      <c r="V18" s="7" t="str">
        <f t="shared" si="7"/>
        <v/>
      </c>
      <c r="X18" s="29" t="str">
        <f t="shared" si="2"/>
        <v/>
      </c>
      <c r="Y18" s="29" t="str">
        <f t="shared" si="8"/>
        <v/>
      </c>
      <c r="AA18" s="7" t="str">
        <f t="shared" si="3"/>
        <v/>
      </c>
      <c r="AB18" s="33" t="str">
        <f t="shared" si="9"/>
        <v/>
      </c>
      <c r="AD18" s="35" t="str">
        <f t="shared" si="10"/>
        <v/>
      </c>
      <c r="AE18" s="35" t="str">
        <f t="shared" si="11"/>
        <v/>
      </c>
      <c r="AG18" s="7" t="str">
        <f t="shared" si="4"/>
        <v/>
      </c>
      <c r="AN18" s="98" t="str">
        <f t="shared" si="12"/>
        <v/>
      </c>
      <c r="AO18" s="99" t="str">
        <f t="shared" si="13"/>
        <v/>
      </c>
      <c r="AQ18" s="49" t="str">
        <f t="shared" si="27"/>
        <v/>
      </c>
      <c r="AR18" s="33" t="str">
        <f t="shared" si="14"/>
        <v/>
      </c>
      <c r="AS18" s="43" t="str">
        <f t="shared" si="15"/>
        <v/>
      </c>
      <c r="AT18" s="33" t="str">
        <f t="shared" si="16"/>
        <v/>
      </c>
      <c r="AU18" s="49" t="str">
        <f t="shared" si="5"/>
        <v/>
      </c>
      <c r="AV18" s="33" t="str">
        <f t="shared" si="17"/>
        <v/>
      </c>
      <c r="AW18" s="49" t="str">
        <f t="shared" si="18"/>
        <v/>
      </c>
      <c r="AX18" s="33" t="str">
        <f t="shared" si="19"/>
        <v/>
      </c>
      <c r="AZ18" s="7" t="str">
        <f t="shared" si="20"/>
        <v/>
      </c>
      <c r="BB18" s="7" t="str">
        <f t="shared" si="21"/>
        <v/>
      </c>
      <c r="BD18" s="7">
        <v>7</v>
      </c>
      <c r="BF18" s="49" t="str">
        <f t="shared" si="6"/>
        <v/>
      </c>
      <c r="BG18" s="7" t="str">
        <f t="shared" si="6"/>
        <v/>
      </c>
      <c r="BH18" s="43" t="str">
        <f t="shared" si="6"/>
        <v/>
      </c>
      <c r="BI18" s="7" t="str">
        <f t="shared" si="22"/>
        <v/>
      </c>
      <c r="BJ18" s="7" t="str">
        <f t="shared" si="23"/>
        <v/>
      </c>
      <c r="BL18" s="105" t="str">
        <f t="shared" si="24"/>
        <v/>
      </c>
      <c r="BN18" s="57" t="str">
        <f t="shared" si="25"/>
        <v/>
      </c>
      <c r="BP18" s="35" t="str">
        <f t="shared" si="26"/>
        <v/>
      </c>
    </row>
    <row r="19" spans="1:68" x14ac:dyDescent="0.25">
      <c r="A19" s="9"/>
      <c r="B19" s="7" t="str">
        <f t="shared" si="1"/>
        <v/>
      </c>
      <c r="C19" s="9"/>
      <c r="D19" s="31"/>
      <c r="E19" s="11"/>
      <c r="F19" s="112"/>
      <c r="G19" s="18"/>
      <c r="H19" s="39"/>
      <c r="I19" s="22"/>
      <c r="J19" s="9"/>
      <c r="K19" s="25"/>
      <c r="L19" s="25"/>
      <c r="M19" s="25"/>
      <c r="N19" s="25"/>
      <c r="O19" s="25"/>
      <c r="P19" s="25"/>
      <c r="Q19" s="25"/>
      <c r="R19" s="25"/>
      <c r="S19" s="25"/>
      <c r="V19" s="7" t="str">
        <f t="shared" si="7"/>
        <v/>
      </c>
      <c r="X19" s="29" t="str">
        <f t="shared" si="2"/>
        <v/>
      </c>
      <c r="Y19" s="29" t="str">
        <f t="shared" si="8"/>
        <v/>
      </c>
      <c r="AA19" s="7" t="str">
        <f t="shared" si="3"/>
        <v/>
      </c>
      <c r="AB19" s="33" t="str">
        <f t="shared" si="9"/>
        <v/>
      </c>
      <c r="AD19" s="35" t="str">
        <f t="shared" si="10"/>
        <v/>
      </c>
      <c r="AE19" s="35" t="str">
        <f t="shared" si="11"/>
        <v/>
      </c>
      <c r="AG19" s="7" t="str">
        <f t="shared" si="4"/>
        <v/>
      </c>
      <c r="AN19" s="98" t="str">
        <f t="shared" si="12"/>
        <v/>
      </c>
      <c r="AO19" s="99" t="str">
        <f t="shared" si="13"/>
        <v/>
      </c>
      <c r="AQ19" s="49" t="str">
        <f t="shared" si="27"/>
        <v/>
      </c>
      <c r="AR19" s="33" t="str">
        <f t="shared" si="14"/>
        <v/>
      </c>
      <c r="AS19" s="43" t="str">
        <f t="shared" si="15"/>
        <v/>
      </c>
      <c r="AT19" s="33" t="str">
        <f t="shared" si="16"/>
        <v/>
      </c>
      <c r="AU19" s="49" t="str">
        <f t="shared" si="5"/>
        <v/>
      </c>
      <c r="AV19" s="33" t="str">
        <f t="shared" si="17"/>
        <v/>
      </c>
      <c r="AW19" s="49" t="str">
        <f t="shared" si="18"/>
        <v/>
      </c>
      <c r="AX19" s="33" t="str">
        <f t="shared" si="19"/>
        <v/>
      </c>
      <c r="AZ19" s="7" t="str">
        <f t="shared" si="20"/>
        <v/>
      </c>
      <c r="BB19" s="7" t="str">
        <f t="shared" si="21"/>
        <v/>
      </c>
      <c r="BD19" s="7">
        <v>8</v>
      </c>
      <c r="BF19" s="49" t="str">
        <f t="shared" si="6"/>
        <v/>
      </c>
      <c r="BG19" s="7" t="str">
        <f t="shared" si="6"/>
        <v/>
      </c>
      <c r="BH19" s="43" t="str">
        <f t="shared" si="6"/>
        <v/>
      </c>
      <c r="BI19" s="7" t="str">
        <f t="shared" si="22"/>
        <v/>
      </c>
      <c r="BJ19" s="7" t="str">
        <f t="shared" si="23"/>
        <v/>
      </c>
      <c r="BL19" s="105" t="str">
        <f t="shared" si="24"/>
        <v/>
      </c>
      <c r="BN19" s="57" t="str">
        <f t="shared" si="25"/>
        <v/>
      </c>
      <c r="BP19" s="35" t="str">
        <f t="shared" si="26"/>
        <v/>
      </c>
    </row>
    <row r="20" spans="1:68" x14ac:dyDescent="0.25">
      <c r="A20" s="9"/>
      <c r="B20" s="7" t="str">
        <f t="shared" si="1"/>
        <v/>
      </c>
      <c r="C20" s="9"/>
      <c r="D20" s="31"/>
      <c r="E20" s="11"/>
      <c r="F20" s="117"/>
      <c r="G20" s="18"/>
      <c r="H20" s="39"/>
      <c r="I20" s="22"/>
      <c r="J20" s="9"/>
      <c r="K20" s="25"/>
      <c r="L20" s="25"/>
      <c r="M20" s="25"/>
      <c r="N20" s="25"/>
      <c r="O20" s="25"/>
      <c r="P20" s="25"/>
      <c r="Q20" s="25"/>
      <c r="R20" s="25"/>
      <c r="S20" s="25"/>
      <c r="V20" s="7" t="str">
        <f t="shared" si="7"/>
        <v/>
      </c>
      <c r="X20" s="29" t="str">
        <f t="shared" si="2"/>
        <v/>
      </c>
      <c r="Y20" s="29" t="str">
        <f t="shared" si="8"/>
        <v/>
      </c>
      <c r="AA20" s="7" t="str">
        <f t="shared" si="3"/>
        <v/>
      </c>
      <c r="AB20" s="33" t="str">
        <f t="shared" si="9"/>
        <v/>
      </c>
      <c r="AD20" s="35" t="str">
        <f t="shared" si="10"/>
        <v/>
      </c>
      <c r="AE20" s="35" t="str">
        <f t="shared" si="11"/>
        <v/>
      </c>
      <c r="AG20" s="7" t="str">
        <f>IF(OR($H20="", $I20=1), "", $H20-$AG$10)</f>
        <v/>
      </c>
      <c r="AN20" s="98" t="str">
        <f t="shared" si="12"/>
        <v/>
      </c>
      <c r="AO20" s="99" t="str">
        <f t="shared" si="13"/>
        <v/>
      </c>
      <c r="AQ20" s="49" t="str">
        <f t="shared" si="27"/>
        <v/>
      </c>
      <c r="AR20" s="33" t="str">
        <f t="shared" si="14"/>
        <v/>
      </c>
      <c r="AS20" s="43" t="str">
        <f t="shared" si="15"/>
        <v/>
      </c>
      <c r="AT20" s="33" t="str">
        <f t="shared" si="16"/>
        <v/>
      </c>
      <c r="AU20" s="49" t="str">
        <f t="shared" si="5"/>
        <v/>
      </c>
      <c r="AV20" s="33" t="str">
        <f t="shared" si="17"/>
        <v/>
      </c>
      <c r="AW20" s="49" t="str">
        <f t="shared" si="18"/>
        <v/>
      </c>
      <c r="AX20" s="33" t="str">
        <f t="shared" si="19"/>
        <v/>
      </c>
      <c r="AZ20" s="7" t="str">
        <f t="shared" si="20"/>
        <v/>
      </c>
      <c r="BB20" s="7" t="str">
        <f t="shared" si="21"/>
        <v/>
      </c>
      <c r="BD20" s="7">
        <v>9</v>
      </c>
      <c r="BF20" s="49" t="str">
        <f t="shared" si="6"/>
        <v/>
      </c>
      <c r="BG20" s="7" t="str">
        <f t="shared" si="6"/>
        <v/>
      </c>
      <c r="BH20" s="43" t="str">
        <f t="shared" si="6"/>
        <v/>
      </c>
      <c r="BI20" s="7" t="str">
        <f t="shared" si="22"/>
        <v/>
      </c>
      <c r="BJ20" s="7" t="str">
        <f t="shared" si="23"/>
        <v/>
      </c>
      <c r="BL20" s="105" t="str">
        <f t="shared" si="24"/>
        <v/>
      </c>
      <c r="BN20" s="57" t="str">
        <f t="shared" si="25"/>
        <v/>
      </c>
      <c r="BP20" s="35" t="str">
        <f t="shared" si="26"/>
        <v/>
      </c>
    </row>
    <row r="21" spans="1:68" x14ac:dyDescent="0.25">
      <c r="A21" s="9"/>
      <c r="B21" s="7" t="str">
        <f t="shared" si="1"/>
        <v/>
      </c>
      <c r="C21" s="9"/>
      <c r="D21" s="31"/>
      <c r="E21" s="11"/>
      <c r="F21" s="109"/>
      <c r="G21" s="18"/>
      <c r="H21" s="39"/>
      <c r="I21" s="22"/>
      <c r="J21" s="9"/>
      <c r="K21" s="25"/>
      <c r="L21" s="25"/>
      <c r="M21" s="25"/>
      <c r="N21" s="25"/>
      <c r="O21" s="25"/>
      <c r="P21" s="25"/>
      <c r="Q21" s="25"/>
      <c r="R21" s="25"/>
      <c r="S21" s="25"/>
      <c r="V21" s="7" t="str">
        <f t="shared" si="7"/>
        <v/>
      </c>
      <c r="X21" s="29" t="str">
        <f t="shared" si="2"/>
        <v/>
      </c>
      <c r="Y21" s="29" t="str">
        <f t="shared" si="8"/>
        <v/>
      </c>
      <c r="AA21" s="7" t="str">
        <f t="shared" si="3"/>
        <v/>
      </c>
      <c r="AB21" s="33" t="str">
        <f t="shared" si="9"/>
        <v/>
      </c>
      <c r="AD21" s="35" t="str">
        <f t="shared" si="10"/>
        <v/>
      </c>
      <c r="AE21" s="35" t="str">
        <f t="shared" si="11"/>
        <v/>
      </c>
      <c r="AG21" s="7" t="str">
        <f t="shared" ref="AG21:AG84" si="28">IF(OR($H21="", $I21=1), "", $H21-$AG$10)</f>
        <v/>
      </c>
      <c r="AN21" s="98" t="str">
        <f t="shared" si="12"/>
        <v/>
      </c>
      <c r="AO21" s="99" t="str">
        <f t="shared" si="13"/>
        <v/>
      </c>
      <c r="AQ21" s="49" t="str">
        <f t="shared" si="27"/>
        <v/>
      </c>
      <c r="AR21" s="33" t="str">
        <f t="shared" si="14"/>
        <v/>
      </c>
      <c r="AS21" s="43" t="str">
        <f t="shared" si="15"/>
        <v/>
      </c>
      <c r="AT21" s="33" t="str">
        <f t="shared" si="16"/>
        <v/>
      </c>
      <c r="AU21" s="49" t="str">
        <f t="shared" si="5"/>
        <v/>
      </c>
      <c r="AV21" s="33" t="str">
        <f t="shared" si="17"/>
        <v/>
      </c>
      <c r="AW21" s="49" t="str">
        <f t="shared" si="18"/>
        <v/>
      </c>
      <c r="AX21" s="33" t="str">
        <f t="shared" si="19"/>
        <v/>
      </c>
      <c r="AZ21" s="7" t="str">
        <f t="shared" si="20"/>
        <v/>
      </c>
      <c r="BB21" s="7" t="str">
        <f t="shared" si="21"/>
        <v/>
      </c>
      <c r="BD21" s="7">
        <v>10</v>
      </c>
      <c r="BF21" s="49" t="str">
        <f t="shared" si="6"/>
        <v/>
      </c>
      <c r="BG21" s="7" t="str">
        <f t="shared" si="6"/>
        <v/>
      </c>
      <c r="BH21" s="43" t="str">
        <f t="shared" si="6"/>
        <v/>
      </c>
      <c r="BI21" s="7" t="str">
        <f t="shared" si="22"/>
        <v/>
      </c>
      <c r="BJ21" s="7" t="str">
        <f t="shared" si="23"/>
        <v/>
      </c>
      <c r="BL21" s="105" t="str">
        <f t="shared" si="24"/>
        <v/>
      </c>
      <c r="BN21" s="57" t="str">
        <f t="shared" si="25"/>
        <v/>
      </c>
      <c r="BP21" s="35" t="str">
        <f t="shared" si="26"/>
        <v/>
      </c>
    </row>
    <row r="22" spans="1:68" x14ac:dyDescent="0.25">
      <c r="A22" s="9"/>
      <c r="B22" s="7" t="str">
        <f t="shared" si="1"/>
        <v/>
      </c>
      <c r="C22" s="9"/>
      <c r="D22" s="31"/>
      <c r="E22" s="11"/>
      <c r="F22" s="115"/>
      <c r="G22" s="18"/>
      <c r="H22" s="39"/>
      <c r="I22" s="22"/>
      <c r="J22" s="9"/>
      <c r="K22" s="25"/>
      <c r="L22" s="25"/>
      <c r="M22" s="25"/>
      <c r="N22" s="25"/>
      <c r="O22" s="25"/>
      <c r="P22" s="25"/>
      <c r="Q22" s="25"/>
      <c r="R22" s="25"/>
      <c r="S22" s="25"/>
      <c r="V22" s="7" t="str">
        <f t="shared" si="7"/>
        <v/>
      </c>
      <c r="X22" s="29" t="str">
        <f t="shared" si="2"/>
        <v/>
      </c>
      <c r="Y22" s="29" t="str">
        <f t="shared" si="8"/>
        <v/>
      </c>
      <c r="AA22" s="7" t="str">
        <f t="shared" si="3"/>
        <v/>
      </c>
      <c r="AB22" s="33" t="str">
        <f t="shared" si="9"/>
        <v/>
      </c>
      <c r="AD22" s="35" t="str">
        <f t="shared" si="10"/>
        <v/>
      </c>
      <c r="AE22" s="35" t="str">
        <f t="shared" si="11"/>
        <v/>
      </c>
      <c r="AG22" s="7" t="str">
        <f t="shared" si="28"/>
        <v/>
      </c>
      <c r="AN22" s="98" t="str">
        <f t="shared" si="12"/>
        <v/>
      </c>
      <c r="AO22" s="99" t="str">
        <f t="shared" si="13"/>
        <v/>
      </c>
      <c r="AQ22" s="49" t="str">
        <f t="shared" si="27"/>
        <v/>
      </c>
      <c r="AR22" s="33" t="str">
        <f t="shared" si="14"/>
        <v/>
      </c>
      <c r="AS22" s="43" t="str">
        <f t="shared" si="15"/>
        <v/>
      </c>
      <c r="AT22" s="33" t="str">
        <f t="shared" si="16"/>
        <v/>
      </c>
      <c r="AU22" s="49" t="str">
        <f t="shared" si="5"/>
        <v/>
      </c>
      <c r="AV22" s="33" t="str">
        <f t="shared" si="17"/>
        <v/>
      </c>
      <c r="AW22" s="49" t="str">
        <f t="shared" si="18"/>
        <v/>
      </c>
      <c r="AX22" s="33" t="str">
        <f t="shared" si="19"/>
        <v/>
      </c>
      <c r="AZ22" s="7" t="str">
        <f t="shared" si="20"/>
        <v/>
      </c>
      <c r="BB22" s="7" t="str">
        <f t="shared" si="21"/>
        <v/>
      </c>
      <c r="BD22" s="7">
        <v>11</v>
      </c>
      <c r="BF22" s="49" t="str">
        <f t="shared" si="6"/>
        <v/>
      </c>
      <c r="BG22" s="7" t="str">
        <f t="shared" si="6"/>
        <v/>
      </c>
      <c r="BH22" s="43" t="str">
        <f t="shared" si="6"/>
        <v/>
      </c>
      <c r="BI22" s="7" t="str">
        <f t="shared" si="22"/>
        <v/>
      </c>
      <c r="BJ22" s="7" t="str">
        <f t="shared" si="23"/>
        <v/>
      </c>
      <c r="BL22" s="105" t="str">
        <f t="shared" si="24"/>
        <v/>
      </c>
      <c r="BN22" s="57" t="str">
        <f t="shared" si="25"/>
        <v/>
      </c>
      <c r="BP22" s="35" t="str">
        <f t="shared" si="26"/>
        <v/>
      </c>
    </row>
    <row r="23" spans="1:68" x14ac:dyDescent="0.25">
      <c r="A23" s="9"/>
      <c r="B23" s="7" t="str">
        <f t="shared" si="1"/>
        <v/>
      </c>
      <c r="C23" s="9"/>
      <c r="D23" s="31"/>
      <c r="E23" s="11"/>
      <c r="F23" s="116"/>
      <c r="G23" s="18"/>
      <c r="H23" s="39"/>
      <c r="I23" s="22"/>
      <c r="J23" s="9"/>
      <c r="K23" s="25"/>
      <c r="L23" s="25"/>
      <c r="M23" s="25"/>
      <c r="N23" s="25"/>
      <c r="O23" s="25"/>
      <c r="P23" s="25"/>
      <c r="Q23" s="25"/>
      <c r="R23" s="25"/>
      <c r="S23" s="25"/>
      <c r="V23" s="7" t="str">
        <f t="shared" si="7"/>
        <v/>
      </c>
      <c r="X23" s="29" t="str">
        <f t="shared" si="2"/>
        <v/>
      </c>
      <c r="Y23" s="29" t="str">
        <f t="shared" si="8"/>
        <v/>
      </c>
      <c r="AA23" s="7" t="str">
        <f t="shared" si="3"/>
        <v/>
      </c>
      <c r="AB23" s="33" t="str">
        <f t="shared" si="9"/>
        <v/>
      </c>
      <c r="AD23" s="35" t="str">
        <f t="shared" si="10"/>
        <v/>
      </c>
      <c r="AE23" s="35" t="str">
        <f t="shared" si="11"/>
        <v/>
      </c>
      <c r="AG23" s="7" t="str">
        <f t="shared" si="28"/>
        <v/>
      </c>
      <c r="AN23" s="98" t="str">
        <f t="shared" si="12"/>
        <v/>
      </c>
      <c r="AO23" s="99" t="str">
        <f t="shared" si="13"/>
        <v/>
      </c>
      <c r="AQ23" s="49" t="str">
        <f t="shared" si="27"/>
        <v/>
      </c>
      <c r="AR23" s="33" t="str">
        <f t="shared" si="14"/>
        <v/>
      </c>
      <c r="AS23" s="43" t="str">
        <f t="shared" si="15"/>
        <v/>
      </c>
      <c r="AT23" s="33" t="str">
        <f t="shared" si="16"/>
        <v/>
      </c>
      <c r="AU23" s="49" t="str">
        <f t="shared" si="5"/>
        <v/>
      </c>
      <c r="AV23" s="33" t="str">
        <f t="shared" si="17"/>
        <v/>
      </c>
      <c r="AW23" s="49" t="str">
        <f t="shared" si="18"/>
        <v/>
      </c>
      <c r="AX23" s="33" t="str">
        <f t="shared" si="19"/>
        <v/>
      </c>
      <c r="AZ23" s="7" t="str">
        <f t="shared" si="20"/>
        <v/>
      </c>
      <c r="BB23" s="7" t="str">
        <f t="shared" si="21"/>
        <v/>
      </c>
      <c r="BD23" s="7">
        <v>12</v>
      </c>
      <c r="BF23" s="49" t="str">
        <f t="shared" si="6"/>
        <v/>
      </c>
      <c r="BG23" s="7" t="str">
        <f t="shared" si="6"/>
        <v/>
      </c>
      <c r="BH23" s="43" t="str">
        <f t="shared" si="6"/>
        <v/>
      </c>
      <c r="BI23" s="7" t="str">
        <f t="shared" si="22"/>
        <v/>
      </c>
      <c r="BJ23" s="7" t="str">
        <f t="shared" si="23"/>
        <v/>
      </c>
      <c r="BL23" s="105" t="str">
        <f t="shared" si="24"/>
        <v/>
      </c>
      <c r="BN23" s="57" t="str">
        <f t="shared" si="25"/>
        <v/>
      </c>
      <c r="BP23" s="35" t="str">
        <f t="shared" si="26"/>
        <v/>
      </c>
    </row>
    <row r="24" spans="1:68" x14ac:dyDescent="0.25">
      <c r="A24" s="9"/>
      <c r="B24" s="7" t="str">
        <f t="shared" si="1"/>
        <v/>
      </c>
      <c r="C24" s="9"/>
      <c r="D24" s="31"/>
      <c r="E24" s="11"/>
      <c r="F24" s="114"/>
      <c r="G24" s="18"/>
      <c r="H24" s="39"/>
      <c r="I24" s="22"/>
      <c r="J24" s="9"/>
      <c r="K24" s="25"/>
      <c r="L24" s="25"/>
      <c r="M24" s="25"/>
      <c r="N24" s="25"/>
      <c r="O24" s="25"/>
      <c r="P24" s="25"/>
      <c r="Q24" s="25"/>
      <c r="R24" s="25"/>
      <c r="S24" s="25"/>
      <c r="V24" s="7" t="str">
        <f t="shared" si="7"/>
        <v/>
      </c>
      <c r="X24" s="29" t="str">
        <f t="shared" si="2"/>
        <v/>
      </c>
      <c r="Y24" s="29" t="str">
        <f t="shared" si="8"/>
        <v/>
      </c>
      <c r="AA24" s="7" t="str">
        <f t="shared" si="3"/>
        <v/>
      </c>
      <c r="AB24" s="33" t="str">
        <f t="shared" si="9"/>
        <v/>
      </c>
      <c r="AD24" s="35" t="str">
        <f t="shared" si="10"/>
        <v/>
      </c>
      <c r="AE24" s="35" t="str">
        <f t="shared" si="11"/>
        <v/>
      </c>
      <c r="AG24" s="7" t="str">
        <f t="shared" si="28"/>
        <v/>
      </c>
      <c r="AN24" s="98" t="str">
        <f t="shared" si="12"/>
        <v/>
      </c>
      <c r="AO24" s="99" t="str">
        <f t="shared" si="13"/>
        <v/>
      </c>
      <c r="AQ24" s="49" t="str">
        <f t="shared" si="27"/>
        <v/>
      </c>
      <c r="AR24" s="33" t="str">
        <f t="shared" si="14"/>
        <v/>
      </c>
      <c r="AS24" s="43" t="str">
        <f t="shared" si="15"/>
        <v/>
      </c>
      <c r="AT24" s="33" t="str">
        <f t="shared" si="16"/>
        <v/>
      </c>
      <c r="AU24" s="49" t="str">
        <f t="shared" si="5"/>
        <v/>
      </c>
      <c r="AV24" s="33" t="str">
        <f t="shared" si="17"/>
        <v/>
      </c>
      <c r="AW24" s="49" t="str">
        <f t="shared" si="18"/>
        <v/>
      </c>
      <c r="AX24" s="33" t="str">
        <f t="shared" si="19"/>
        <v/>
      </c>
      <c r="AZ24" s="7" t="str">
        <f t="shared" si="20"/>
        <v/>
      </c>
      <c r="BB24" s="7" t="str">
        <f t="shared" si="21"/>
        <v/>
      </c>
      <c r="BD24" s="7">
        <v>13</v>
      </c>
      <c r="BF24" s="49" t="str">
        <f t="shared" si="6"/>
        <v/>
      </c>
      <c r="BG24" s="7" t="str">
        <f t="shared" si="6"/>
        <v/>
      </c>
      <c r="BH24" s="43" t="str">
        <f t="shared" si="6"/>
        <v/>
      </c>
      <c r="BI24" s="7" t="str">
        <f t="shared" si="22"/>
        <v/>
      </c>
      <c r="BJ24" s="7" t="str">
        <f t="shared" si="23"/>
        <v/>
      </c>
      <c r="BL24" s="105" t="str">
        <f t="shared" si="24"/>
        <v/>
      </c>
      <c r="BN24" s="57" t="str">
        <f t="shared" si="25"/>
        <v/>
      </c>
      <c r="BP24" s="35" t="str">
        <f t="shared" si="26"/>
        <v/>
      </c>
    </row>
    <row r="25" spans="1:68" x14ac:dyDescent="0.25">
      <c r="A25" s="9"/>
      <c r="B25" s="7" t="str">
        <f t="shared" si="1"/>
        <v/>
      </c>
      <c r="C25" s="9"/>
      <c r="D25" s="31"/>
      <c r="E25" s="11"/>
      <c r="F25" s="107"/>
      <c r="G25" s="18"/>
      <c r="H25" s="39"/>
      <c r="I25" s="22"/>
      <c r="J25" s="9"/>
      <c r="K25" s="25"/>
      <c r="L25" s="25"/>
      <c r="M25" s="25"/>
      <c r="N25" s="25"/>
      <c r="O25" s="25"/>
      <c r="P25" s="25"/>
      <c r="Q25" s="25"/>
      <c r="R25" s="25"/>
      <c r="S25" s="25"/>
      <c r="V25" s="7" t="str">
        <f t="shared" si="7"/>
        <v/>
      </c>
      <c r="X25" s="29" t="str">
        <f t="shared" si="2"/>
        <v/>
      </c>
      <c r="Y25" s="29" t="str">
        <f t="shared" si="8"/>
        <v/>
      </c>
      <c r="AA25" s="7" t="str">
        <f t="shared" si="3"/>
        <v/>
      </c>
      <c r="AB25" s="33" t="str">
        <f t="shared" si="9"/>
        <v/>
      </c>
      <c r="AD25" s="35" t="str">
        <f t="shared" si="10"/>
        <v/>
      </c>
      <c r="AE25" s="35" t="str">
        <f t="shared" si="11"/>
        <v/>
      </c>
      <c r="AG25" s="7" t="str">
        <f t="shared" si="28"/>
        <v/>
      </c>
      <c r="AN25" s="98" t="str">
        <f t="shared" si="12"/>
        <v/>
      </c>
      <c r="AO25" s="99" t="str">
        <f t="shared" si="13"/>
        <v/>
      </c>
      <c r="AQ25" s="49" t="str">
        <f t="shared" si="27"/>
        <v/>
      </c>
      <c r="AR25" s="33" t="str">
        <f t="shared" si="14"/>
        <v/>
      </c>
      <c r="AS25" s="43" t="str">
        <f t="shared" si="15"/>
        <v/>
      </c>
      <c r="AT25" s="33" t="str">
        <f t="shared" si="16"/>
        <v/>
      </c>
      <c r="AU25" s="49" t="str">
        <f t="shared" si="5"/>
        <v/>
      </c>
      <c r="AV25" s="33" t="str">
        <f t="shared" si="17"/>
        <v/>
      </c>
      <c r="AW25" s="49" t="str">
        <f t="shared" si="18"/>
        <v/>
      </c>
      <c r="AX25" s="33" t="str">
        <f t="shared" si="19"/>
        <v/>
      </c>
      <c r="AZ25" s="7" t="str">
        <f t="shared" si="20"/>
        <v/>
      </c>
      <c r="BB25" s="7" t="str">
        <f t="shared" si="21"/>
        <v/>
      </c>
      <c r="BD25" s="7">
        <v>14</v>
      </c>
      <c r="BF25" s="49" t="str">
        <f t="shared" si="6"/>
        <v/>
      </c>
      <c r="BG25" s="7" t="str">
        <f t="shared" si="6"/>
        <v/>
      </c>
      <c r="BH25" s="43" t="str">
        <f t="shared" si="6"/>
        <v/>
      </c>
      <c r="BI25" s="7" t="str">
        <f t="shared" si="22"/>
        <v/>
      </c>
      <c r="BJ25" s="7" t="str">
        <f t="shared" si="23"/>
        <v/>
      </c>
      <c r="BL25" s="105" t="str">
        <f t="shared" si="24"/>
        <v/>
      </c>
      <c r="BN25" s="57" t="str">
        <f t="shared" si="25"/>
        <v/>
      </c>
      <c r="BP25" s="35" t="str">
        <f t="shared" si="26"/>
        <v/>
      </c>
    </row>
    <row r="26" spans="1:68" x14ac:dyDescent="0.25">
      <c r="A26" s="9"/>
      <c r="B26" s="7" t="str">
        <f t="shared" si="1"/>
        <v/>
      </c>
      <c r="C26" s="9"/>
      <c r="D26" s="31"/>
      <c r="E26" s="11"/>
      <c r="F26" s="14"/>
      <c r="G26" s="18"/>
      <c r="H26" s="39"/>
      <c r="I26" s="22"/>
      <c r="J26" s="9"/>
      <c r="K26" s="25"/>
      <c r="L26" s="25"/>
      <c r="M26" s="25"/>
      <c r="N26" s="25"/>
      <c r="O26" s="25"/>
      <c r="P26" s="25"/>
      <c r="Q26" s="25"/>
      <c r="R26" s="25"/>
      <c r="S26" s="25"/>
      <c r="V26" s="7" t="str">
        <f t="shared" si="7"/>
        <v/>
      </c>
      <c r="X26" s="29" t="str">
        <f t="shared" si="2"/>
        <v/>
      </c>
      <c r="Y26" s="29" t="str">
        <f t="shared" si="8"/>
        <v/>
      </c>
      <c r="AA26" s="7" t="str">
        <f t="shared" si="3"/>
        <v/>
      </c>
      <c r="AB26" s="33" t="str">
        <f t="shared" si="9"/>
        <v/>
      </c>
      <c r="AD26" s="35" t="str">
        <f t="shared" si="10"/>
        <v/>
      </c>
      <c r="AE26" s="35" t="str">
        <f t="shared" si="11"/>
        <v/>
      </c>
      <c r="AG26" s="7" t="str">
        <f t="shared" si="28"/>
        <v/>
      </c>
      <c r="AN26" s="98" t="str">
        <f t="shared" si="12"/>
        <v/>
      </c>
      <c r="AO26" s="99" t="str">
        <f t="shared" si="13"/>
        <v/>
      </c>
      <c r="AQ26" s="49" t="str">
        <f t="shared" si="27"/>
        <v/>
      </c>
      <c r="AR26" s="33" t="str">
        <f t="shared" si="14"/>
        <v/>
      </c>
      <c r="AS26" s="43" t="str">
        <f t="shared" si="15"/>
        <v/>
      </c>
      <c r="AT26" s="33" t="str">
        <f t="shared" si="16"/>
        <v/>
      </c>
      <c r="AU26" s="49" t="str">
        <f t="shared" si="5"/>
        <v/>
      </c>
      <c r="AV26" s="33" t="str">
        <f t="shared" si="17"/>
        <v/>
      </c>
      <c r="AW26" s="49" t="str">
        <f t="shared" si="18"/>
        <v/>
      </c>
      <c r="AX26" s="33" t="str">
        <f t="shared" si="19"/>
        <v/>
      </c>
      <c r="AZ26" s="7" t="str">
        <f t="shared" si="20"/>
        <v/>
      </c>
      <c r="BB26" s="7" t="str">
        <f t="shared" si="21"/>
        <v/>
      </c>
      <c r="BD26" s="7">
        <v>15</v>
      </c>
      <c r="BF26" s="49" t="str">
        <f t="shared" si="6"/>
        <v/>
      </c>
      <c r="BG26" s="7" t="str">
        <f t="shared" si="6"/>
        <v/>
      </c>
      <c r="BH26" s="43" t="str">
        <f t="shared" si="6"/>
        <v/>
      </c>
      <c r="BI26" s="7" t="str">
        <f t="shared" si="22"/>
        <v/>
      </c>
      <c r="BJ26" s="7" t="str">
        <f t="shared" si="23"/>
        <v/>
      </c>
      <c r="BL26" s="105" t="str">
        <f t="shared" si="24"/>
        <v/>
      </c>
      <c r="BN26" s="57" t="str">
        <f t="shared" si="25"/>
        <v/>
      </c>
      <c r="BP26" s="35" t="str">
        <f t="shared" si="26"/>
        <v/>
      </c>
    </row>
    <row r="27" spans="1:68" x14ac:dyDescent="0.25">
      <c r="A27" s="9"/>
      <c r="B27" s="7" t="str">
        <f t="shared" si="1"/>
        <v/>
      </c>
      <c r="C27" s="9"/>
      <c r="D27" s="31"/>
      <c r="E27" s="11"/>
      <c r="F27" s="119"/>
      <c r="G27" s="18"/>
      <c r="H27" s="39"/>
      <c r="I27" s="22"/>
      <c r="J27" s="9"/>
      <c r="K27" s="25"/>
      <c r="L27" s="25"/>
      <c r="M27" s="25"/>
      <c r="N27" s="25"/>
      <c r="O27" s="25"/>
      <c r="P27" s="25"/>
      <c r="Q27" s="25"/>
      <c r="R27" s="25"/>
      <c r="S27" s="25"/>
      <c r="V27" s="7" t="str">
        <f t="shared" si="7"/>
        <v/>
      </c>
      <c r="X27" s="29" t="str">
        <f t="shared" si="2"/>
        <v/>
      </c>
      <c r="Y27" s="29" t="str">
        <f t="shared" si="8"/>
        <v/>
      </c>
      <c r="AA27" s="7" t="str">
        <f t="shared" si="3"/>
        <v/>
      </c>
      <c r="AB27" s="33" t="str">
        <f t="shared" si="9"/>
        <v/>
      </c>
      <c r="AD27" s="35" t="str">
        <f t="shared" si="10"/>
        <v/>
      </c>
      <c r="AE27" s="35" t="str">
        <f t="shared" si="11"/>
        <v/>
      </c>
      <c r="AG27" s="7" t="str">
        <f t="shared" si="28"/>
        <v/>
      </c>
      <c r="AN27" s="98" t="str">
        <f t="shared" si="12"/>
        <v/>
      </c>
      <c r="AO27" s="99" t="str">
        <f t="shared" si="13"/>
        <v/>
      </c>
      <c r="AQ27" s="49" t="str">
        <f t="shared" si="27"/>
        <v/>
      </c>
      <c r="AR27" s="33" t="str">
        <f t="shared" si="14"/>
        <v/>
      </c>
      <c r="AS27" s="43" t="str">
        <f t="shared" si="15"/>
        <v/>
      </c>
      <c r="AT27" s="33" t="str">
        <f t="shared" si="16"/>
        <v/>
      </c>
      <c r="AU27" s="49" t="str">
        <f t="shared" si="5"/>
        <v/>
      </c>
      <c r="AV27" s="33" t="str">
        <f t="shared" si="17"/>
        <v/>
      </c>
      <c r="AW27" s="49" t="str">
        <f t="shared" si="18"/>
        <v/>
      </c>
      <c r="AX27" s="33" t="str">
        <f t="shared" si="19"/>
        <v/>
      </c>
      <c r="AZ27" s="7" t="str">
        <f t="shared" si="20"/>
        <v/>
      </c>
      <c r="BB27" s="7" t="str">
        <f t="shared" si="21"/>
        <v/>
      </c>
      <c r="BD27" s="7">
        <v>16</v>
      </c>
      <c r="BF27" s="49" t="str">
        <f t="shared" si="6"/>
        <v/>
      </c>
      <c r="BG27" s="7" t="str">
        <f t="shared" si="6"/>
        <v/>
      </c>
      <c r="BH27" s="43" t="str">
        <f t="shared" si="6"/>
        <v/>
      </c>
      <c r="BI27" s="7" t="str">
        <f t="shared" si="22"/>
        <v/>
      </c>
      <c r="BJ27" s="7" t="str">
        <f t="shared" si="23"/>
        <v/>
      </c>
      <c r="BL27" s="105" t="str">
        <f t="shared" si="24"/>
        <v/>
      </c>
      <c r="BN27" s="57" t="str">
        <f t="shared" si="25"/>
        <v/>
      </c>
      <c r="BP27" s="35" t="str">
        <f t="shared" si="26"/>
        <v/>
      </c>
    </row>
    <row r="28" spans="1:68" x14ac:dyDescent="0.25">
      <c r="A28" s="9"/>
      <c r="B28" s="7" t="str">
        <f t="shared" si="1"/>
        <v/>
      </c>
      <c r="C28" s="9"/>
      <c r="D28" s="31"/>
      <c r="E28" s="11"/>
      <c r="F28" s="14"/>
      <c r="G28" s="18"/>
      <c r="H28" s="39"/>
      <c r="I28" s="22"/>
      <c r="J28" s="9"/>
      <c r="K28" s="25"/>
      <c r="L28" s="25"/>
      <c r="M28" s="25"/>
      <c r="N28" s="25"/>
      <c r="O28" s="25"/>
      <c r="P28" s="25"/>
      <c r="Q28" s="25"/>
      <c r="R28" s="25"/>
      <c r="S28" s="25"/>
      <c r="V28" s="7" t="str">
        <f t="shared" si="7"/>
        <v/>
      </c>
      <c r="X28" s="29" t="str">
        <f t="shared" si="2"/>
        <v/>
      </c>
      <c r="Y28" s="29" t="str">
        <f t="shared" si="8"/>
        <v/>
      </c>
      <c r="AA28" s="7" t="str">
        <f t="shared" si="3"/>
        <v/>
      </c>
      <c r="AB28" s="33" t="str">
        <f t="shared" si="9"/>
        <v/>
      </c>
      <c r="AD28" s="35" t="str">
        <f t="shared" si="10"/>
        <v/>
      </c>
      <c r="AE28" s="35" t="str">
        <f t="shared" si="11"/>
        <v/>
      </c>
      <c r="AG28" s="7" t="str">
        <f t="shared" si="28"/>
        <v/>
      </c>
      <c r="AN28" s="98" t="str">
        <f t="shared" si="12"/>
        <v/>
      </c>
      <c r="AO28" s="99" t="str">
        <f t="shared" si="13"/>
        <v/>
      </c>
      <c r="AQ28" s="49" t="str">
        <f t="shared" si="27"/>
        <v/>
      </c>
      <c r="AR28" s="33" t="str">
        <f t="shared" si="14"/>
        <v/>
      </c>
      <c r="AS28" s="43" t="str">
        <f t="shared" si="15"/>
        <v/>
      </c>
      <c r="AT28" s="33" t="str">
        <f t="shared" si="16"/>
        <v/>
      </c>
      <c r="AU28" s="49" t="str">
        <f t="shared" si="5"/>
        <v/>
      </c>
      <c r="AV28" s="33" t="str">
        <f t="shared" si="17"/>
        <v/>
      </c>
      <c r="AW28" s="49" t="str">
        <f t="shared" si="18"/>
        <v/>
      </c>
      <c r="AX28" s="33" t="str">
        <f t="shared" si="19"/>
        <v/>
      </c>
      <c r="AZ28" s="7" t="str">
        <f t="shared" si="20"/>
        <v/>
      </c>
      <c r="BB28" s="7" t="str">
        <f t="shared" si="21"/>
        <v/>
      </c>
      <c r="BD28" s="7">
        <v>17</v>
      </c>
      <c r="BF28" s="49" t="str">
        <f t="shared" si="6"/>
        <v/>
      </c>
      <c r="BG28" s="7" t="str">
        <f t="shared" si="6"/>
        <v/>
      </c>
      <c r="BH28" s="43" t="str">
        <f t="shared" si="6"/>
        <v/>
      </c>
      <c r="BI28" s="7" t="str">
        <f t="shared" si="22"/>
        <v/>
      </c>
      <c r="BJ28" s="7" t="str">
        <f t="shared" si="23"/>
        <v/>
      </c>
      <c r="BL28" s="105" t="str">
        <f t="shared" si="24"/>
        <v/>
      </c>
      <c r="BN28" s="57" t="str">
        <f t="shared" si="25"/>
        <v/>
      </c>
      <c r="BP28" s="35" t="str">
        <f t="shared" si="26"/>
        <v/>
      </c>
    </row>
    <row r="29" spans="1:68" x14ac:dyDescent="0.25">
      <c r="A29" s="9"/>
      <c r="B29" s="7" t="str">
        <f t="shared" si="1"/>
        <v/>
      </c>
      <c r="C29" s="9"/>
      <c r="D29" s="31"/>
      <c r="E29" s="11"/>
      <c r="F29" s="14"/>
      <c r="G29" s="18"/>
      <c r="H29" s="39"/>
      <c r="I29" s="22"/>
      <c r="J29" s="9"/>
      <c r="K29" s="25"/>
      <c r="L29" s="25"/>
      <c r="M29" s="25"/>
      <c r="N29" s="25"/>
      <c r="O29" s="25"/>
      <c r="P29" s="25"/>
      <c r="Q29" s="25"/>
      <c r="R29" s="25"/>
      <c r="S29" s="25"/>
      <c r="V29" s="7" t="str">
        <f t="shared" si="7"/>
        <v/>
      </c>
      <c r="X29" s="29" t="str">
        <f t="shared" si="2"/>
        <v/>
      </c>
      <c r="Y29" s="29" t="str">
        <f t="shared" si="8"/>
        <v/>
      </c>
      <c r="AA29" s="7" t="str">
        <f t="shared" si="3"/>
        <v/>
      </c>
      <c r="AB29" s="33" t="str">
        <f t="shared" si="9"/>
        <v/>
      </c>
      <c r="AD29" s="35" t="str">
        <f t="shared" si="10"/>
        <v/>
      </c>
      <c r="AE29" s="35" t="str">
        <f t="shared" si="11"/>
        <v/>
      </c>
      <c r="AG29" s="7" t="str">
        <f t="shared" si="28"/>
        <v/>
      </c>
      <c r="AN29" s="98" t="str">
        <f t="shared" si="12"/>
        <v/>
      </c>
      <c r="AO29" s="99" t="str">
        <f t="shared" si="13"/>
        <v/>
      </c>
      <c r="AQ29" s="49" t="str">
        <f t="shared" si="27"/>
        <v/>
      </c>
      <c r="AR29" s="33" t="str">
        <f t="shared" si="14"/>
        <v/>
      </c>
      <c r="AS29" s="43" t="str">
        <f t="shared" si="15"/>
        <v/>
      </c>
      <c r="AT29" s="33" t="str">
        <f t="shared" si="16"/>
        <v/>
      </c>
      <c r="AU29" s="49" t="str">
        <f t="shared" si="5"/>
        <v/>
      </c>
      <c r="AV29" s="33" t="str">
        <f t="shared" si="17"/>
        <v/>
      </c>
      <c r="AW29" s="49" t="str">
        <f t="shared" si="18"/>
        <v/>
      </c>
      <c r="AX29" s="33" t="str">
        <f t="shared" si="19"/>
        <v/>
      </c>
      <c r="AZ29" s="7" t="str">
        <f t="shared" si="20"/>
        <v/>
      </c>
      <c r="BB29" s="7" t="str">
        <f t="shared" si="21"/>
        <v/>
      </c>
      <c r="BD29" s="7">
        <v>18</v>
      </c>
      <c r="BF29" s="49" t="str">
        <f t="shared" si="6"/>
        <v/>
      </c>
      <c r="BG29" s="7" t="str">
        <f t="shared" si="6"/>
        <v/>
      </c>
      <c r="BH29" s="43" t="str">
        <f t="shared" si="6"/>
        <v/>
      </c>
      <c r="BI29" s="7" t="str">
        <f t="shared" si="22"/>
        <v/>
      </c>
      <c r="BJ29" s="7" t="str">
        <f t="shared" si="23"/>
        <v/>
      </c>
      <c r="BL29" s="105" t="str">
        <f t="shared" si="24"/>
        <v/>
      </c>
      <c r="BN29" s="57" t="str">
        <f t="shared" si="25"/>
        <v/>
      </c>
      <c r="BP29" s="35" t="str">
        <f t="shared" si="26"/>
        <v/>
      </c>
    </row>
    <row r="30" spans="1:68" x14ac:dyDescent="0.25">
      <c r="A30" s="9"/>
      <c r="B30" s="7" t="str">
        <f t="shared" si="1"/>
        <v/>
      </c>
      <c r="C30" s="9"/>
      <c r="D30" s="31"/>
      <c r="E30" s="11"/>
      <c r="F30" s="14"/>
      <c r="G30" s="18"/>
      <c r="H30" s="39"/>
      <c r="I30" s="22"/>
      <c r="J30" s="9"/>
      <c r="K30" s="25"/>
      <c r="L30" s="25"/>
      <c r="M30" s="25"/>
      <c r="N30" s="25"/>
      <c r="O30" s="25"/>
      <c r="P30" s="25"/>
      <c r="Q30" s="25"/>
      <c r="R30" s="25"/>
      <c r="S30" s="25"/>
      <c r="V30" s="7" t="str">
        <f t="shared" si="7"/>
        <v/>
      </c>
      <c r="X30" s="29" t="str">
        <f t="shared" si="2"/>
        <v/>
      </c>
      <c r="Y30" s="29" t="str">
        <f t="shared" si="8"/>
        <v/>
      </c>
      <c r="AA30" s="7" t="str">
        <f t="shared" si="3"/>
        <v/>
      </c>
      <c r="AB30" s="33" t="str">
        <f t="shared" si="9"/>
        <v/>
      </c>
      <c r="AD30" s="35" t="str">
        <f t="shared" si="10"/>
        <v/>
      </c>
      <c r="AE30" s="35" t="str">
        <f t="shared" si="11"/>
        <v/>
      </c>
      <c r="AG30" s="7" t="str">
        <f t="shared" si="28"/>
        <v/>
      </c>
      <c r="AN30" s="98" t="str">
        <f t="shared" si="12"/>
        <v/>
      </c>
      <c r="AO30" s="99" t="str">
        <f t="shared" si="13"/>
        <v/>
      </c>
      <c r="AQ30" s="49" t="str">
        <f t="shared" si="27"/>
        <v/>
      </c>
      <c r="AR30" s="33" t="str">
        <f t="shared" si="14"/>
        <v/>
      </c>
      <c r="AS30" s="43" t="str">
        <f t="shared" si="15"/>
        <v/>
      </c>
      <c r="AT30" s="33" t="str">
        <f t="shared" si="16"/>
        <v/>
      </c>
      <c r="AU30" s="49" t="str">
        <f t="shared" si="5"/>
        <v/>
      </c>
      <c r="AV30" s="33" t="str">
        <f t="shared" si="17"/>
        <v/>
      </c>
      <c r="AW30" s="49" t="str">
        <f t="shared" si="18"/>
        <v/>
      </c>
      <c r="AX30" s="33" t="str">
        <f t="shared" si="19"/>
        <v/>
      </c>
      <c r="AZ30" s="7" t="str">
        <f t="shared" si="20"/>
        <v/>
      </c>
      <c r="BB30" s="7" t="str">
        <f t="shared" si="21"/>
        <v/>
      </c>
      <c r="BD30" s="7">
        <v>19</v>
      </c>
      <c r="BF30" s="49" t="str">
        <f t="shared" si="6"/>
        <v/>
      </c>
      <c r="BG30" s="7" t="str">
        <f t="shared" si="6"/>
        <v/>
      </c>
      <c r="BH30" s="43" t="str">
        <f t="shared" si="6"/>
        <v/>
      </c>
      <c r="BI30" s="7" t="str">
        <f t="shared" si="22"/>
        <v/>
      </c>
      <c r="BJ30" s="7" t="str">
        <f t="shared" si="23"/>
        <v/>
      </c>
      <c r="BL30" s="105" t="str">
        <f t="shared" si="24"/>
        <v/>
      </c>
      <c r="BN30" s="57" t="str">
        <f t="shared" si="25"/>
        <v/>
      </c>
      <c r="BP30" s="35" t="str">
        <f t="shared" si="26"/>
        <v/>
      </c>
    </row>
    <row r="31" spans="1:68" x14ac:dyDescent="0.25">
      <c r="A31" s="9"/>
      <c r="B31" s="7" t="str">
        <f t="shared" si="1"/>
        <v/>
      </c>
      <c r="C31" s="9"/>
      <c r="D31" s="31"/>
      <c r="E31" s="11"/>
      <c r="F31" s="14"/>
      <c r="G31" s="18"/>
      <c r="H31" s="39"/>
      <c r="I31" s="22"/>
      <c r="J31" s="9"/>
      <c r="K31" s="25"/>
      <c r="L31" s="25"/>
      <c r="M31" s="25"/>
      <c r="N31" s="25"/>
      <c r="O31" s="25"/>
      <c r="P31" s="25"/>
      <c r="Q31" s="25"/>
      <c r="R31" s="25"/>
      <c r="S31" s="25"/>
      <c r="V31" s="7" t="str">
        <f t="shared" si="7"/>
        <v/>
      </c>
      <c r="X31" s="29" t="str">
        <f t="shared" si="2"/>
        <v/>
      </c>
      <c r="Y31" s="29" t="str">
        <f t="shared" si="8"/>
        <v/>
      </c>
      <c r="AA31" s="7" t="str">
        <f t="shared" si="3"/>
        <v/>
      </c>
      <c r="AB31" s="33" t="str">
        <f t="shared" si="9"/>
        <v/>
      </c>
      <c r="AD31" s="35" t="str">
        <f t="shared" si="10"/>
        <v/>
      </c>
      <c r="AE31" s="35" t="str">
        <f t="shared" si="11"/>
        <v/>
      </c>
      <c r="AG31" s="7" t="str">
        <f t="shared" si="28"/>
        <v/>
      </c>
      <c r="AN31" s="98" t="str">
        <f t="shared" si="12"/>
        <v/>
      </c>
      <c r="AO31" s="99" t="str">
        <f t="shared" si="13"/>
        <v/>
      </c>
      <c r="AQ31" s="49" t="str">
        <f t="shared" si="27"/>
        <v/>
      </c>
      <c r="AR31" s="33" t="str">
        <f t="shared" si="14"/>
        <v/>
      </c>
      <c r="AS31" s="43" t="str">
        <f t="shared" si="15"/>
        <v/>
      </c>
      <c r="AT31" s="33" t="str">
        <f t="shared" si="16"/>
        <v/>
      </c>
      <c r="AU31" s="49" t="str">
        <f t="shared" si="5"/>
        <v/>
      </c>
      <c r="AV31" s="33" t="str">
        <f t="shared" si="17"/>
        <v/>
      </c>
      <c r="AW31" s="49" t="str">
        <f t="shared" si="18"/>
        <v/>
      </c>
      <c r="AX31" s="33" t="str">
        <f t="shared" si="19"/>
        <v/>
      </c>
      <c r="AZ31" s="7" t="str">
        <f t="shared" si="20"/>
        <v/>
      </c>
      <c r="BB31" s="7" t="str">
        <f t="shared" si="21"/>
        <v/>
      </c>
      <c r="BD31" s="7">
        <v>20</v>
      </c>
      <c r="BF31" s="49" t="str">
        <f t="shared" si="6"/>
        <v/>
      </c>
      <c r="BG31" s="7" t="str">
        <f t="shared" si="6"/>
        <v/>
      </c>
      <c r="BH31" s="43" t="str">
        <f t="shared" si="6"/>
        <v/>
      </c>
      <c r="BI31" s="7" t="str">
        <f t="shared" si="22"/>
        <v/>
      </c>
      <c r="BJ31" s="7" t="str">
        <f t="shared" si="23"/>
        <v/>
      </c>
      <c r="BL31" s="105" t="str">
        <f t="shared" si="24"/>
        <v/>
      </c>
      <c r="BN31" s="57" t="str">
        <f t="shared" si="25"/>
        <v/>
      </c>
      <c r="BP31" s="35" t="str">
        <f t="shared" si="26"/>
        <v/>
      </c>
    </row>
    <row r="32" spans="1:68" x14ac:dyDescent="0.25">
      <c r="A32" s="9"/>
      <c r="B32" s="7" t="str">
        <f t="shared" si="1"/>
        <v/>
      </c>
      <c r="C32" s="9"/>
      <c r="D32" s="31"/>
      <c r="E32" s="11"/>
      <c r="F32" s="14"/>
      <c r="G32" s="18"/>
      <c r="H32" s="39"/>
      <c r="I32" s="22"/>
      <c r="J32" s="9"/>
      <c r="K32" s="25"/>
      <c r="L32" s="25"/>
      <c r="M32" s="25"/>
      <c r="N32" s="25"/>
      <c r="O32" s="25"/>
      <c r="P32" s="25"/>
      <c r="Q32" s="25"/>
      <c r="R32" s="25"/>
      <c r="S32" s="25"/>
      <c r="V32" s="7" t="str">
        <f t="shared" si="7"/>
        <v/>
      </c>
      <c r="X32" s="29" t="str">
        <f t="shared" si="2"/>
        <v/>
      </c>
      <c r="Y32" s="29" t="str">
        <f t="shared" si="8"/>
        <v/>
      </c>
      <c r="AA32" s="7" t="str">
        <f t="shared" si="3"/>
        <v/>
      </c>
      <c r="AB32" s="33" t="str">
        <f t="shared" si="9"/>
        <v/>
      </c>
      <c r="AD32" s="35" t="str">
        <f t="shared" si="10"/>
        <v/>
      </c>
      <c r="AE32" s="35" t="str">
        <f t="shared" si="11"/>
        <v/>
      </c>
      <c r="AG32" s="7" t="str">
        <f t="shared" si="28"/>
        <v/>
      </c>
      <c r="AN32" s="98" t="str">
        <f t="shared" si="12"/>
        <v/>
      </c>
      <c r="AO32" s="99" t="str">
        <f t="shared" si="13"/>
        <v/>
      </c>
      <c r="AQ32" s="49" t="str">
        <f t="shared" si="27"/>
        <v/>
      </c>
      <c r="AR32" s="33" t="str">
        <f t="shared" si="14"/>
        <v/>
      </c>
      <c r="AS32" s="43" t="str">
        <f t="shared" si="15"/>
        <v/>
      </c>
      <c r="AT32" s="33" t="str">
        <f t="shared" si="16"/>
        <v/>
      </c>
      <c r="AU32" s="49" t="str">
        <f t="shared" si="5"/>
        <v/>
      </c>
      <c r="AV32" s="33" t="str">
        <f t="shared" si="17"/>
        <v/>
      </c>
      <c r="AW32" s="49" t="str">
        <f t="shared" si="18"/>
        <v/>
      </c>
      <c r="AX32" s="33" t="str">
        <f t="shared" si="19"/>
        <v/>
      </c>
      <c r="AZ32" s="7" t="str">
        <f t="shared" si="20"/>
        <v/>
      </c>
      <c r="BB32" s="7" t="str">
        <f t="shared" si="21"/>
        <v/>
      </c>
      <c r="BD32" s="7">
        <v>21</v>
      </c>
      <c r="BF32" s="49" t="str">
        <f t="shared" ref="BF32:BH51" si="29">IF(OR($E32="", $AD32=FALSE), "", IF(OR($BI$9=TRUE, BF$9=""), 0, IFERROR(INDEX($AQ$12:$AX$511, $BE32, MATCH(BF$9, $AQ$9:$AX$9, 0)), 0)))</f>
        <v/>
      </c>
      <c r="BG32" s="7" t="str">
        <f t="shared" si="29"/>
        <v/>
      </c>
      <c r="BH32" s="43" t="str">
        <f t="shared" si="29"/>
        <v/>
      </c>
      <c r="BI32" s="7" t="str">
        <f t="shared" si="22"/>
        <v/>
      </c>
      <c r="BJ32" s="7" t="str">
        <f t="shared" si="23"/>
        <v/>
      </c>
      <c r="BL32" s="105" t="str">
        <f t="shared" si="24"/>
        <v/>
      </c>
      <c r="BN32" s="57" t="str">
        <f t="shared" si="25"/>
        <v/>
      </c>
      <c r="BP32" s="35" t="str">
        <f t="shared" si="26"/>
        <v/>
      </c>
    </row>
    <row r="33" spans="1:68" x14ac:dyDescent="0.25">
      <c r="A33" s="9"/>
      <c r="B33" s="7" t="str">
        <f t="shared" si="1"/>
        <v/>
      </c>
      <c r="C33" s="9"/>
      <c r="D33" s="31"/>
      <c r="E33" s="11"/>
      <c r="F33" s="14"/>
      <c r="G33" s="18"/>
      <c r="H33" s="39"/>
      <c r="I33" s="22"/>
      <c r="J33" s="9"/>
      <c r="K33" s="25"/>
      <c r="L33" s="25"/>
      <c r="M33" s="25"/>
      <c r="N33" s="25"/>
      <c r="O33" s="25"/>
      <c r="P33" s="25"/>
      <c r="Q33" s="25"/>
      <c r="R33" s="25"/>
      <c r="S33" s="25"/>
      <c r="V33" s="7" t="str">
        <f t="shared" si="7"/>
        <v/>
      </c>
      <c r="X33" s="29" t="str">
        <f t="shared" si="2"/>
        <v/>
      </c>
      <c r="Y33" s="29" t="str">
        <f t="shared" si="8"/>
        <v/>
      </c>
      <c r="AA33" s="7" t="str">
        <f t="shared" si="3"/>
        <v/>
      </c>
      <c r="AB33" s="33" t="str">
        <f t="shared" si="9"/>
        <v/>
      </c>
      <c r="AD33" s="35" t="str">
        <f t="shared" si="10"/>
        <v/>
      </c>
      <c r="AE33" s="35" t="str">
        <f t="shared" si="11"/>
        <v/>
      </c>
      <c r="AG33" s="7" t="str">
        <f t="shared" si="28"/>
        <v/>
      </c>
      <c r="AN33" s="98" t="str">
        <f t="shared" si="12"/>
        <v/>
      </c>
      <c r="AO33" s="99" t="str">
        <f t="shared" si="13"/>
        <v/>
      </c>
      <c r="AQ33" s="49" t="str">
        <f t="shared" si="27"/>
        <v/>
      </c>
      <c r="AR33" s="33" t="str">
        <f t="shared" si="14"/>
        <v/>
      </c>
      <c r="AS33" s="43" t="str">
        <f t="shared" si="15"/>
        <v/>
      </c>
      <c r="AT33" s="33" t="str">
        <f t="shared" si="16"/>
        <v/>
      </c>
      <c r="AU33" s="49" t="str">
        <f t="shared" si="5"/>
        <v/>
      </c>
      <c r="AV33" s="33" t="str">
        <f t="shared" si="17"/>
        <v/>
      </c>
      <c r="AW33" s="49" t="str">
        <f t="shared" si="18"/>
        <v/>
      </c>
      <c r="AX33" s="33" t="str">
        <f t="shared" si="19"/>
        <v/>
      </c>
      <c r="AZ33" s="7" t="str">
        <f t="shared" si="20"/>
        <v/>
      </c>
      <c r="BB33" s="7" t="str">
        <f t="shared" si="21"/>
        <v/>
      </c>
      <c r="BD33" s="7">
        <v>22</v>
      </c>
      <c r="BF33" s="49" t="str">
        <f t="shared" si="29"/>
        <v/>
      </c>
      <c r="BG33" s="7" t="str">
        <f t="shared" si="29"/>
        <v/>
      </c>
      <c r="BH33" s="43" t="str">
        <f t="shared" si="29"/>
        <v/>
      </c>
      <c r="BI33" s="7" t="str">
        <f t="shared" si="22"/>
        <v/>
      </c>
      <c r="BJ33" s="7" t="str">
        <f t="shared" si="23"/>
        <v/>
      </c>
      <c r="BL33" s="105" t="str">
        <f t="shared" si="24"/>
        <v/>
      </c>
      <c r="BN33" s="57" t="str">
        <f t="shared" si="25"/>
        <v/>
      </c>
      <c r="BP33" s="35" t="str">
        <f t="shared" si="26"/>
        <v/>
      </c>
    </row>
    <row r="34" spans="1:68" x14ac:dyDescent="0.25">
      <c r="A34" s="9"/>
      <c r="B34" s="7" t="str">
        <f t="shared" si="1"/>
        <v/>
      </c>
      <c r="C34" s="9"/>
      <c r="D34" s="31"/>
      <c r="E34" s="11"/>
      <c r="F34" s="14"/>
      <c r="G34" s="18"/>
      <c r="H34" s="39"/>
      <c r="I34" s="22"/>
      <c r="J34" s="9"/>
      <c r="K34" s="25"/>
      <c r="L34" s="25"/>
      <c r="M34" s="25"/>
      <c r="N34" s="25"/>
      <c r="O34" s="25"/>
      <c r="P34" s="25"/>
      <c r="Q34" s="25"/>
      <c r="R34" s="25"/>
      <c r="S34" s="25"/>
      <c r="V34" s="7" t="str">
        <f t="shared" si="7"/>
        <v/>
      </c>
      <c r="X34" s="29" t="str">
        <f t="shared" si="2"/>
        <v/>
      </c>
      <c r="Y34" s="29" t="str">
        <f t="shared" si="8"/>
        <v/>
      </c>
      <c r="AA34" s="7" t="str">
        <f t="shared" si="3"/>
        <v/>
      </c>
      <c r="AB34" s="33" t="str">
        <f t="shared" si="9"/>
        <v/>
      </c>
      <c r="AD34" s="35" t="str">
        <f t="shared" si="10"/>
        <v/>
      </c>
      <c r="AE34" s="35" t="str">
        <f t="shared" si="11"/>
        <v/>
      </c>
      <c r="AG34" s="7" t="str">
        <f t="shared" si="28"/>
        <v/>
      </c>
      <c r="AN34" s="98" t="str">
        <f t="shared" si="12"/>
        <v/>
      </c>
      <c r="AO34" s="99" t="str">
        <f t="shared" si="13"/>
        <v/>
      </c>
      <c r="AQ34" s="49" t="str">
        <f t="shared" si="27"/>
        <v/>
      </c>
      <c r="AR34" s="33" t="str">
        <f t="shared" si="14"/>
        <v/>
      </c>
      <c r="AS34" s="43" t="str">
        <f t="shared" si="15"/>
        <v/>
      </c>
      <c r="AT34" s="33" t="str">
        <f t="shared" si="16"/>
        <v/>
      </c>
      <c r="AU34" s="49" t="str">
        <f t="shared" si="5"/>
        <v/>
      </c>
      <c r="AV34" s="33" t="str">
        <f t="shared" si="17"/>
        <v/>
      </c>
      <c r="AW34" s="49" t="str">
        <f t="shared" si="18"/>
        <v/>
      </c>
      <c r="AX34" s="33" t="str">
        <f t="shared" si="19"/>
        <v/>
      </c>
      <c r="AZ34" s="7" t="str">
        <f t="shared" si="20"/>
        <v/>
      </c>
      <c r="BB34" s="7" t="str">
        <f t="shared" si="21"/>
        <v/>
      </c>
      <c r="BD34" s="7">
        <v>23</v>
      </c>
      <c r="BF34" s="49" t="str">
        <f t="shared" si="29"/>
        <v/>
      </c>
      <c r="BG34" s="7" t="str">
        <f t="shared" si="29"/>
        <v/>
      </c>
      <c r="BH34" s="43" t="str">
        <f t="shared" si="29"/>
        <v/>
      </c>
      <c r="BI34" s="7" t="str">
        <f t="shared" si="22"/>
        <v/>
      </c>
      <c r="BJ34" s="7" t="str">
        <f t="shared" si="23"/>
        <v/>
      </c>
      <c r="BL34" s="105" t="str">
        <f t="shared" si="24"/>
        <v/>
      </c>
      <c r="BN34" s="57" t="str">
        <f t="shared" si="25"/>
        <v/>
      </c>
      <c r="BP34" s="35" t="str">
        <f t="shared" si="26"/>
        <v/>
      </c>
    </row>
    <row r="35" spans="1:68" x14ac:dyDescent="0.25">
      <c r="A35" s="9"/>
      <c r="B35" s="7" t="str">
        <f t="shared" si="1"/>
        <v/>
      </c>
      <c r="C35" s="9"/>
      <c r="D35" s="31"/>
      <c r="E35" s="11"/>
      <c r="F35" s="14"/>
      <c r="G35" s="18"/>
      <c r="H35" s="39"/>
      <c r="I35" s="22"/>
      <c r="J35" s="9"/>
      <c r="K35" s="25"/>
      <c r="L35" s="25"/>
      <c r="M35" s="25"/>
      <c r="N35" s="25"/>
      <c r="O35" s="25"/>
      <c r="P35" s="25"/>
      <c r="Q35" s="25"/>
      <c r="R35" s="25"/>
      <c r="S35" s="25"/>
      <c r="V35" s="7" t="str">
        <f t="shared" si="7"/>
        <v/>
      </c>
      <c r="X35" s="29" t="str">
        <f t="shared" si="2"/>
        <v/>
      </c>
      <c r="Y35" s="29" t="str">
        <f t="shared" si="8"/>
        <v/>
      </c>
      <c r="AA35" s="7" t="str">
        <f t="shared" si="3"/>
        <v/>
      </c>
      <c r="AB35" s="33" t="str">
        <f t="shared" si="9"/>
        <v/>
      </c>
      <c r="AD35" s="35" t="str">
        <f t="shared" si="10"/>
        <v/>
      </c>
      <c r="AE35" s="35" t="str">
        <f t="shared" si="11"/>
        <v/>
      </c>
      <c r="AG35" s="7" t="str">
        <f t="shared" si="28"/>
        <v/>
      </c>
      <c r="AN35" s="98" t="str">
        <f t="shared" si="12"/>
        <v/>
      </c>
      <c r="AO35" s="99" t="str">
        <f t="shared" si="13"/>
        <v/>
      </c>
      <c r="AQ35" s="49" t="str">
        <f t="shared" si="27"/>
        <v/>
      </c>
      <c r="AR35" s="33" t="str">
        <f t="shared" si="14"/>
        <v/>
      </c>
      <c r="AS35" s="43" t="str">
        <f t="shared" si="15"/>
        <v/>
      </c>
      <c r="AT35" s="33" t="str">
        <f t="shared" si="16"/>
        <v/>
      </c>
      <c r="AU35" s="49" t="str">
        <f t="shared" si="5"/>
        <v/>
      </c>
      <c r="AV35" s="33" t="str">
        <f t="shared" si="17"/>
        <v/>
      </c>
      <c r="AW35" s="49" t="str">
        <f t="shared" si="18"/>
        <v/>
      </c>
      <c r="AX35" s="33" t="str">
        <f t="shared" si="19"/>
        <v/>
      </c>
      <c r="AZ35" s="7" t="str">
        <f t="shared" si="20"/>
        <v/>
      </c>
      <c r="BB35" s="7" t="str">
        <f t="shared" si="21"/>
        <v/>
      </c>
      <c r="BD35" s="7">
        <v>24</v>
      </c>
      <c r="BF35" s="49" t="str">
        <f t="shared" si="29"/>
        <v/>
      </c>
      <c r="BG35" s="7" t="str">
        <f t="shared" si="29"/>
        <v/>
      </c>
      <c r="BH35" s="43" t="str">
        <f t="shared" si="29"/>
        <v/>
      </c>
      <c r="BI35" s="7" t="str">
        <f t="shared" si="22"/>
        <v/>
      </c>
      <c r="BJ35" s="7" t="str">
        <f t="shared" si="23"/>
        <v/>
      </c>
      <c r="BL35" s="105" t="str">
        <f t="shared" si="24"/>
        <v/>
      </c>
      <c r="BN35" s="57" t="str">
        <f t="shared" si="25"/>
        <v/>
      </c>
      <c r="BP35" s="35" t="str">
        <f t="shared" si="26"/>
        <v/>
      </c>
    </row>
    <row r="36" spans="1:68" x14ac:dyDescent="0.25">
      <c r="A36" s="9"/>
      <c r="B36" s="7" t="str">
        <f t="shared" si="1"/>
        <v/>
      </c>
      <c r="C36" s="9"/>
      <c r="D36" s="31"/>
      <c r="E36" s="11"/>
      <c r="F36" s="14"/>
      <c r="G36" s="18"/>
      <c r="H36" s="39"/>
      <c r="I36" s="22"/>
      <c r="J36" s="9"/>
      <c r="K36" s="25"/>
      <c r="L36" s="25"/>
      <c r="M36" s="25"/>
      <c r="N36" s="25"/>
      <c r="O36" s="25"/>
      <c r="P36" s="25"/>
      <c r="Q36" s="25"/>
      <c r="R36" s="25"/>
      <c r="S36" s="25"/>
      <c r="V36" s="7" t="str">
        <f t="shared" si="7"/>
        <v/>
      </c>
      <c r="X36" s="29" t="str">
        <f t="shared" si="2"/>
        <v/>
      </c>
      <c r="Y36" s="29" t="str">
        <f t="shared" si="8"/>
        <v/>
      </c>
      <c r="AA36" s="7" t="str">
        <f t="shared" si="3"/>
        <v/>
      </c>
      <c r="AB36" s="33" t="str">
        <f t="shared" si="9"/>
        <v/>
      </c>
      <c r="AD36" s="35" t="str">
        <f t="shared" si="10"/>
        <v/>
      </c>
      <c r="AE36" s="35" t="str">
        <f t="shared" si="11"/>
        <v/>
      </c>
      <c r="AG36" s="7" t="str">
        <f t="shared" si="28"/>
        <v/>
      </c>
      <c r="AN36" s="98" t="str">
        <f t="shared" si="12"/>
        <v/>
      </c>
      <c r="AO36" s="99" t="str">
        <f t="shared" si="13"/>
        <v/>
      </c>
      <c r="AQ36" s="49" t="str">
        <f t="shared" si="27"/>
        <v/>
      </c>
      <c r="AR36" s="33" t="str">
        <f t="shared" si="14"/>
        <v/>
      </c>
      <c r="AS36" s="43" t="str">
        <f t="shared" si="15"/>
        <v/>
      </c>
      <c r="AT36" s="33" t="str">
        <f t="shared" si="16"/>
        <v/>
      </c>
      <c r="AU36" s="49" t="str">
        <f t="shared" si="5"/>
        <v/>
      </c>
      <c r="AV36" s="33" t="str">
        <f t="shared" si="17"/>
        <v/>
      </c>
      <c r="AW36" s="49" t="str">
        <f t="shared" si="18"/>
        <v/>
      </c>
      <c r="AX36" s="33" t="str">
        <f t="shared" si="19"/>
        <v/>
      </c>
      <c r="AZ36" s="7" t="str">
        <f t="shared" si="20"/>
        <v/>
      </c>
      <c r="BB36" s="7" t="str">
        <f t="shared" si="21"/>
        <v/>
      </c>
      <c r="BD36" s="7">
        <v>25</v>
      </c>
      <c r="BF36" s="49" t="str">
        <f t="shared" si="29"/>
        <v/>
      </c>
      <c r="BG36" s="7" t="str">
        <f t="shared" si="29"/>
        <v/>
      </c>
      <c r="BH36" s="43" t="str">
        <f t="shared" si="29"/>
        <v/>
      </c>
      <c r="BI36" s="7" t="str">
        <f t="shared" si="22"/>
        <v/>
      </c>
      <c r="BJ36" s="7" t="str">
        <f t="shared" si="23"/>
        <v/>
      </c>
      <c r="BL36" s="105" t="str">
        <f t="shared" si="24"/>
        <v/>
      </c>
      <c r="BN36" s="57" t="str">
        <f t="shared" si="25"/>
        <v/>
      </c>
      <c r="BP36" s="35" t="str">
        <f t="shared" si="26"/>
        <v/>
      </c>
    </row>
    <row r="37" spans="1:68" x14ac:dyDescent="0.25">
      <c r="A37" s="9"/>
      <c r="B37" s="7" t="str">
        <f t="shared" si="1"/>
        <v/>
      </c>
      <c r="C37" s="9"/>
      <c r="D37" s="31"/>
      <c r="E37" s="11"/>
      <c r="F37" s="14"/>
      <c r="G37" s="18"/>
      <c r="H37" s="39"/>
      <c r="I37" s="22"/>
      <c r="J37" s="9"/>
      <c r="K37" s="25"/>
      <c r="L37" s="25"/>
      <c r="M37" s="25"/>
      <c r="N37" s="25"/>
      <c r="O37" s="25"/>
      <c r="P37" s="25"/>
      <c r="Q37" s="25"/>
      <c r="R37" s="25"/>
      <c r="S37" s="25"/>
      <c r="V37" s="7" t="str">
        <f t="shared" si="7"/>
        <v/>
      </c>
      <c r="X37" s="29" t="str">
        <f t="shared" si="2"/>
        <v/>
      </c>
      <c r="Y37" s="29" t="str">
        <f t="shared" si="8"/>
        <v/>
      </c>
      <c r="AA37" s="7" t="str">
        <f t="shared" si="3"/>
        <v/>
      </c>
      <c r="AB37" s="33" t="str">
        <f t="shared" si="9"/>
        <v/>
      </c>
      <c r="AD37" s="35" t="str">
        <f t="shared" si="10"/>
        <v/>
      </c>
      <c r="AE37" s="35" t="str">
        <f t="shared" si="11"/>
        <v/>
      </c>
      <c r="AG37" s="7" t="str">
        <f t="shared" si="28"/>
        <v/>
      </c>
      <c r="AN37" s="98" t="str">
        <f t="shared" si="12"/>
        <v/>
      </c>
      <c r="AO37" s="99" t="str">
        <f t="shared" si="13"/>
        <v/>
      </c>
      <c r="AQ37" s="49" t="str">
        <f t="shared" si="27"/>
        <v/>
      </c>
      <c r="AR37" s="33" t="str">
        <f t="shared" si="14"/>
        <v/>
      </c>
      <c r="AS37" s="43" t="str">
        <f t="shared" si="15"/>
        <v/>
      </c>
      <c r="AT37" s="33" t="str">
        <f t="shared" si="16"/>
        <v/>
      </c>
      <c r="AU37" s="49" t="str">
        <f t="shared" si="5"/>
        <v/>
      </c>
      <c r="AV37" s="33" t="str">
        <f t="shared" si="17"/>
        <v/>
      </c>
      <c r="AW37" s="49" t="str">
        <f t="shared" si="18"/>
        <v/>
      </c>
      <c r="AX37" s="33" t="str">
        <f t="shared" si="19"/>
        <v/>
      </c>
      <c r="AZ37" s="7" t="str">
        <f t="shared" si="20"/>
        <v/>
      </c>
      <c r="BB37" s="7" t="str">
        <f t="shared" si="21"/>
        <v/>
      </c>
      <c r="BD37" s="7">
        <v>26</v>
      </c>
      <c r="BF37" s="49" t="str">
        <f t="shared" si="29"/>
        <v/>
      </c>
      <c r="BG37" s="7" t="str">
        <f t="shared" si="29"/>
        <v/>
      </c>
      <c r="BH37" s="43" t="str">
        <f t="shared" si="29"/>
        <v/>
      </c>
      <c r="BI37" s="7" t="str">
        <f t="shared" si="22"/>
        <v/>
      </c>
      <c r="BJ37" s="7" t="str">
        <f t="shared" si="23"/>
        <v/>
      </c>
      <c r="BL37" s="105" t="str">
        <f t="shared" si="24"/>
        <v/>
      </c>
      <c r="BN37" s="57" t="str">
        <f t="shared" si="25"/>
        <v/>
      </c>
      <c r="BP37" s="35" t="str">
        <f t="shared" si="26"/>
        <v/>
      </c>
    </row>
    <row r="38" spans="1:68" x14ac:dyDescent="0.25">
      <c r="A38" s="9"/>
      <c r="B38" s="7" t="str">
        <f t="shared" si="1"/>
        <v/>
      </c>
      <c r="C38" s="9"/>
      <c r="D38" s="31"/>
      <c r="E38" s="11"/>
      <c r="F38" s="14"/>
      <c r="G38" s="18"/>
      <c r="H38" s="39"/>
      <c r="I38" s="22"/>
      <c r="J38" s="9"/>
      <c r="K38" s="25"/>
      <c r="L38" s="25"/>
      <c r="M38" s="25"/>
      <c r="N38" s="25"/>
      <c r="O38" s="25"/>
      <c r="P38" s="25"/>
      <c r="Q38" s="25"/>
      <c r="R38" s="25"/>
      <c r="S38" s="25"/>
      <c r="V38" s="7" t="str">
        <f t="shared" si="7"/>
        <v/>
      </c>
      <c r="X38" s="29" t="str">
        <f t="shared" si="2"/>
        <v/>
      </c>
      <c r="Y38" s="29" t="str">
        <f t="shared" si="8"/>
        <v/>
      </c>
      <c r="AA38" s="7" t="str">
        <f t="shared" si="3"/>
        <v/>
      </c>
      <c r="AB38" s="33" t="str">
        <f t="shared" si="9"/>
        <v/>
      </c>
      <c r="AD38" s="35" t="str">
        <f t="shared" si="10"/>
        <v/>
      </c>
      <c r="AE38" s="35" t="str">
        <f t="shared" si="11"/>
        <v/>
      </c>
      <c r="AG38" s="7" t="str">
        <f t="shared" si="28"/>
        <v/>
      </c>
      <c r="AN38" s="98" t="str">
        <f t="shared" si="12"/>
        <v/>
      </c>
      <c r="AO38" s="99" t="str">
        <f t="shared" si="13"/>
        <v/>
      </c>
      <c r="AQ38" s="49" t="str">
        <f t="shared" si="27"/>
        <v/>
      </c>
      <c r="AR38" s="33" t="str">
        <f t="shared" si="14"/>
        <v/>
      </c>
      <c r="AS38" s="43" t="str">
        <f t="shared" si="15"/>
        <v/>
      </c>
      <c r="AT38" s="33" t="str">
        <f t="shared" si="16"/>
        <v/>
      </c>
      <c r="AU38" s="49" t="str">
        <f t="shared" si="5"/>
        <v/>
      </c>
      <c r="AV38" s="33" t="str">
        <f t="shared" si="17"/>
        <v/>
      </c>
      <c r="AW38" s="49" t="str">
        <f t="shared" si="18"/>
        <v/>
      </c>
      <c r="AX38" s="33" t="str">
        <f t="shared" si="19"/>
        <v/>
      </c>
      <c r="AZ38" s="7" t="str">
        <f t="shared" si="20"/>
        <v/>
      </c>
      <c r="BB38" s="7" t="str">
        <f t="shared" si="21"/>
        <v/>
      </c>
      <c r="BD38" s="7">
        <v>27</v>
      </c>
      <c r="BF38" s="49" t="str">
        <f t="shared" si="29"/>
        <v/>
      </c>
      <c r="BG38" s="7" t="str">
        <f t="shared" si="29"/>
        <v/>
      </c>
      <c r="BH38" s="43" t="str">
        <f t="shared" si="29"/>
        <v/>
      </c>
      <c r="BI38" s="7" t="str">
        <f t="shared" si="22"/>
        <v/>
      </c>
      <c r="BJ38" s="7" t="str">
        <f t="shared" si="23"/>
        <v/>
      </c>
      <c r="BL38" s="105" t="str">
        <f t="shared" si="24"/>
        <v/>
      </c>
      <c r="BN38" s="57" t="str">
        <f t="shared" si="25"/>
        <v/>
      </c>
      <c r="BP38" s="35" t="str">
        <f t="shared" si="26"/>
        <v/>
      </c>
    </row>
    <row r="39" spans="1:68" x14ac:dyDescent="0.25">
      <c r="A39" s="9"/>
      <c r="B39" s="7" t="str">
        <f t="shared" si="1"/>
        <v/>
      </c>
      <c r="C39" s="9"/>
      <c r="D39" s="31"/>
      <c r="E39" s="11"/>
      <c r="F39" s="14"/>
      <c r="G39" s="18"/>
      <c r="H39" s="39"/>
      <c r="I39" s="22"/>
      <c r="J39" s="9"/>
      <c r="K39" s="25"/>
      <c r="L39" s="25"/>
      <c r="M39" s="25"/>
      <c r="N39" s="25"/>
      <c r="O39" s="25"/>
      <c r="P39" s="25"/>
      <c r="Q39" s="25"/>
      <c r="R39" s="25"/>
      <c r="S39" s="25"/>
      <c r="V39" s="7" t="str">
        <f t="shared" si="7"/>
        <v/>
      </c>
      <c r="X39" s="29" t="str">
        <f t="shared" si="2"/>
        <v/>
      </c>
      <c r="Y39" s="29" t="str">
        <f t="shared" si="8"/>
        <v/>
      </c>
      <c r="AA39" s="7" t="str">
        <f t="shared" si="3"/>
        <v/>
      </c>
      <c r="AB39" s="33" t="str">
        <f t="shared" si="9"/>
        <v/>
      </c>
      <c r="AD39" s="35" t="str">
        <f t="shared" si="10"/>
        <v/>
      </c>
      <c r="AE39" s="35" t="str">
        <f t="shared" si="11"/>
        <v/>
      </c>
      <c r="AG39" s="7" t="str">
        <f t="shared" si="28"/>
        <v/>
      </c>
      <c r="AN39" s="98" t="str">
        <f t="shared" si="12"/>
        <v/>
      </c>
      <c r="AO39" s="99" t="str">
        <f t="shared" si="13"/>
        <v/>
      </c>
      <c r="AQ39" s="49" t="str">
        <f t="shared" si="27"/>
        <v/>
      </c>
      <c r="AR39" s="33" t="str">
        <f t="shared" si="14"/>
        <v/>
      </c>
      <c r="AS39" s="43" t="str">
        <f t="shared" si="15"/>
        <v/>
      </c>
      <c r="AT39" s="33" t="str">
        <f t="shared" si="16"/>
        <v/>
      </c>
      <c r="AU39" s="49" t="str">
        <f t="shared" si="5"/>
        <v/>
      </c>
      <c r="AV39" s="33" t="str">
        <f t="shared" si="17"/>
        <v/>
      </c>
      <c r="AW39" s="49" t="str">
        <f t="shared" si="18"/>
        <v/>
      </c>
      <c r="AX39" s="33" t="str">
        <f t="shared" si="19"/>
        <v/>
      </c>
      <c r="AZ39" s="7" t="str">
        <f t="shared" si="20"/>
        <v/>
      </c>
      <c r="BB39" s="7" t="str">
        <f t="shared" si="21"/>
        <v/>
      </c>
      <c r="BD39" s="7">
        <v>28</v>
      </c>
      <c r="BF39" s="49" t="str">
        <f t="shared" si="29"/>
        <v/>
      </c>
      <c r="BG39" s="7" t="str">
        <f t="shared" si="29"/>
        <v/>
      </c>
      <c r="BH39" s="43" t="str">
        <f t="shared" si="29"/>
        <v/>
      </c>
      <c r="BI39" s="7" t="str">
        <f t="shared" si="22"/>
        <v/>
      </c>
      <c r="BJ39" s="7" t="str">
        <f t="shared" si="23"/>
        <v/>
      </c>
      <c r="BL39" s="105" t="str">
        <f t="shared" si="24"/>
        <v/>
      </c>
      <c r="BN39" s="57" t="str">
        <f t="shared" si="25"/>
        <v/>
      </c>
      <c r="BP39" s="35" t="str">
        <f t="shared" si="26"/>
        <v/>
      </c>
    </row>
    <row r="40" spans="1:68" x14ac:dyDescent="0.25">
      <c r="A40" s="9"/>
      <c r="B40" s="7" t="str">
        <f t="shared" si="1"/>
        <v/>
      </c>
      <c r="C40" s="9"/>
      <c r="D40" s="31"/>
      <c r="E40" s="11"/>
      <c r="F40" s="14"/>
      <c r="G40" s="18"/>
      <c r="H40" s="39"/>
      <c r="I40" s="22"/>
      <c r="J40" s="9"/>
      <c r="K40" s="25"/>
      <c r="L40" s="25"/>
      <c r="M40" s="25"/>
      <c r="N40" s="25"/>
      <c r="O40" s="25"/>
      <c r="P40" s="25"/>
      <c r="Q40" s="25"/>
      <c r="R40" s="25"/>
      <c r="S40" s="25"/>
      <c r="V40" s="7" t="str">
        <f t="shared" si="7"/>
        <v/>
      </c>
      <c r="X40" s="29" t="str">
        <f t="shared" si="2"/>
        <v/>
      </c>
      <c r="Y40" s="29" t="str">
        <f t="shared" si="8"/>
        <v/>
      </c>
      <c r="AA40" s="7" t="str">
        <f t="shared" si="3"/>
        <v/>
      </c>
      <c r="AB40" s="33" t="str">
        <f t="shared" si="9"/>
        <v/>
      </c>
      <c r="AD40" s="35" t="str">
        <f t="shared" si="10"/>
        <v/>
      </c>
      <c r="AE40" s="35" t="str">
        <f t="shared" si="11"/>
        <v/>
      </c>
      <c r="AG40" s="7" t="str">
        <f t="shared" si="28"/>
        <v/>
      </c>
      <c r="AN40" s="98" t="str">
        <f t="shared" si="12"/>
        <v/>
      </c>
      <c r="AO40" s="99" t="str">
        <f t="shared" si="13"/>
        <v/>
      </c>
      <c r="AQ40" s="49" t="str">
        <f t="shared" si="27"/>
        <v/>
      </c>
      <c r="AR40" s="33" t="str">
        <f t="shared" si="14"/>
        <v/>
      </c>
      <c r="AS40" s="43" t="str">
        <f t="shared" si="15"/>
        <v/>
      </c>
      <c r="AT40" s="33" t="str">
        <f t="shared" si="16"/>
        <v/>
      </c>
      <c r="AU40" s="49" t="str">
        <f t="shared" si="5"/>
        <v/>
      </c>
      <c r="AV40" s="33" t="str">
        <f t="shared" si="17"/>
        <v/>
      </c>
      <c r="AW40" s="49" t="str">
        <f t="shared" si="18"/>
        <v/>
      </c>
      <c r="AX40" s="33" t="str">
        <f t="shared" si="19"/>
        <v/>
      </c>
      <c r="AZ40" s="7" t="str">
        <f t="shared" si="20"/>
        <v/>
      </c>
      <c r="BB40" s="7" t="str">
        <f t="shared" si="21"/>
        <v/>
      </c>
      <c r="BD40" s="7">
        <v>29</v>
      </c>
      <c r="BF40" s="49" t="str">
        <f t="shared" si="29"/>
        <v/>
      </c>
      <c r="BG40" s="7" t="str">
        <f t="shared" si="29"/>
        <v/>
      </c>
      <c r="BH40" s="43" t="str">
        <f t="shared" si="29"/>
        <v/>
      </c>
      <c r="BI40" s="7" t="str">
        <f t="shared" si="22"/>
        <v/>
      </c>
      <c r="BJ40" s="7" t="str">
        <f t="shared" si="23"/>
        <v/>
      </c>
      <c r="BL40" s="105" t="str">
        <f t="shared" si="24"/>
        <v/>
      </c>
      <c r="BN40" s="57" t="str">
        <f t="shared" si="25"/>
        <v/>
      </c>
      <c r="BP40" s="35" t="str">
        <f t="shared" si="26"/>
        <v/>
      </c>
    </row>
    <row r="41" spans="1:68" x14ac:dyDescent="0.25">
      <c r="A41" s="9"/>
      <c r="B41" s="7" t="str">
        <f t="shared" si="1"/>
        <v/>
      </c>
      <c r="C41" s="9"/>
      <c r="D41" s="31"/>
      <c r="E41" s="11"/>
      <c r="F41" s="14"/>
      <c r="G41" s="18"/>
      <c r="H41" s="39"/>
      <c r="I41" s="22"/>
      <c r="J41" s="9"/>
      <c r="K41" s="25"/>
      <c r="L41" s="25"/>
      <c r="M41" s="25"/>
      <c r="N41" s="25"/>
      <c r="O41" s="25"/>
      <c r="P41" s="25"/>
      <c r="Q41" s="25"/>
      <c r="R41" s="25"/>
      <c r="S41" s="25"/>
      <c r="V41" s="7" t="str">
        <f t="shared" si="7"/>
        <v/>
      </c>
      <c r="X41" s="29" t="str">
        <f t="shared" si="2"/>
        <v/>
      </c>
      <c r="Y41" s="29" t="str">
        <f t="shared" si="8"/>
        <v/>
      </c>
      <c r="AA41" s="7" t="str">
        <f t="shared" si="3"/>
        <v/>
      </c>
      <c r="AB41" s="33" t="str">
        <f t="shared" si="9"/>
        <v/>
      </c>
      <c r="AD41" s="35" t="str">
        <f t="shared" si="10"/>
        <v/>
      </c>
      <c r="AE41" s="35" t="str">
        <f t="shared" si="11"/>
        <v/>
      </c>
      <c r="AG41" s="7" t="str">
        <f t="shared" si="28"/>
        <v/>
      </c>
      <c r="AN41" s="98" t="str">
        <f t="shared" si="12"/>
        <v/>
      </c>
      <c r="AO41" s="99" t="str">
        <f t="shared" si="13"/>
        <v/>
      </c>
      <c r="AQ41" s="49" t="str">
        <f t="shared" si="27"/>
        <v/>
      </c>
      <c r="AR41" s="33" t="str">
        <f t="shared" si="14"/>
        <v/>
      </c>
      <c r="AS41" s="43" t="str">
        <f t="shared" si="15"/>
        <v/>
      </c>
      <c r="AT41" s="33" t="str">
        <f t="shared" si="16"/>
        <v/>
      </c>
      <c r="AU41" s="49" t="str">
        <f t="shared" si="5"/>
        <v/>
      </c>
      <c r="AV41" s="33" t="str">
        <f t="shared" si="17"/>
        <v/>
      </c>
      <c r="AW41" s="49" t="str">
        <f t="shared" si="18"/>
        <v/>
      </c>
      <c r="AX41" s="33" t="str">
        <f t="shared" si="19"/>
        <v/>
      </c>
      <c r="AZ41" s="7" t="str">
        <f t="shared" si="20"/>
        <v/>
      </c>
      <c r="BB41" s="7" t="str">
        <f t="shared" si="21"/>
        <v/>
      </c>
      <c r="BD41" s="7">
        <v>30</v>
      </c>
      <c r="BF41" s="49" t="str">
        <f t="shared" si="29"/>
        <v/>
      </c>
      <c r="BG41" s="7" t="str">
        <f t="shared" si="29"/>
        <v/>
      </c>
      <c r="BH41" s="43" t="str">
        <f t="shared" si="29"/>
        <v/>
      </c>
      <c r="BI41" s="7" t="str">
        <f t="shared" si="22"/>
        <v/>
      </c>
      <c r="BJ41" s="7" t="str">
        <f t="shared" si="23"/>
        <v/>
      </c>
      <c r="BL41" s="105" t="str">
        <f t="shared" si="24"/>
        <v/>
      </c>
      <c r="BN41" s="57" t="str">
        <f t="shared" si="25"/>
        <v/>
      </c>
      <c r="BP41" s="35" t="str">
        <f t="shared" si="26"/>
        <v/>
      </c>
    </row>
    <row r="42" spans="1:68" x14ac:dyDescent="0.25">
      <c r="A42" s="9"/>
      <c r="B42" s="7" t="str">
        <f t="shared" si="1"/>
        <v/>
      </c>
      <c r="C42" s="9"/>
      <c r="D42" s="31"/>
      <c r="E42" s="11"/>
      <c r="F42" s="14"/>
      <c r="G42" s="18"/>
      <c r="H42" s="39"/>
      <c r="I42" s="22"/>
      <c r="J42" s="9"/>
      <c r="K42" s="25"/>
      <c r="L42" s="25"/>
      <c r="M42" s="25"/>
      <c r="N42" s="25"/>
      <c r="O42" s="25"/>
      <c r="P42" s="25"/>
      <c r="Q42" s="25"/>
      <c r="R42" s="25"/>
      <c r="S42" s="25"/>
      <c r="V42" s="7" t="str">
        <f t="shared" si="7"/>
        <v/>
      </c>
      <c r="X42" s="29" t="str">
        <f t="shared" si="2"/>
        <v/>
      </c>
      <c r="Y42" s="29" t="str">
        <f t="shared" si="8"/>
        <v/>
      </c>
      <c r="AA42" s="7" t="str">
        <f t="shared" si="3"/>
        <v/>
      </c>
      <c r="AB42" s="33" t="str">
        <f t="shared" si="9"/>
        <v/>
      </c>
      <c r="AD42" s="35" t="str">
        <f t="shared" si="10"/>
        <v/>
      </c>
      <c r="AE42" s="35" t="str">
        <f t="shared" si="11"/>
        <v/>
      </c>
      <c r="AG42" s="7" t="str">
        <f t="shared" si="28"/>
        <v/>
      </c>
      <c r="AN42" s="98" t="str">
        <f t="shared" si="12"/>
        <v/>
      </c>
      <c r="AO42" s="99" t="str">
        <f t="shared" si="13"/>
        <v/>
      </c>
      <c r="AQ42" s="49" t="str">
        <f t="shared" si="27"/>
        <v/>
      </c>
      <c r="AR42" s="33" t="str">
        <f t="shared" si="14"/>
        <v/>
      </c>
      <c r="AS42" s="43" t="str">
        <f t="shared" si="15"/>
        <v/>
      </c>
      <c r="AT42" s="33" t="str">
        <f t="shared" si="16"/>
        <v/>
      </c>
      <c r="AU42" s="49" t="str">
        <f t="shared" si="5"/>
        <v/>
      </c>
      <c r="AV42" s="33" t="str">
        <f t="shared" si="17"/>
        <v/>
      </c>
      <c r="AW42" s="49" t="str">
        <f t="shared" si="18"/>
        <v/>
      </c>
      <c r="AX42" s="33" t="str">
        <f t="shared" si="19"/>
        <v/>
      </c>
      <c r="AZ42" s="7" t="str">
        <f t="shared" si="20"/>
        <v/>
      </c>
      <c r="BB42" s="7" t="str">
        <f t="shared" si="21"/>
        <v/>
      </c>
      <c r="BD42" s="7">
        <v>31</v>
      </c>
      <c r="BF42" s="49" t="str">
        <f t="shared" si="29"/>
        <v/>
      </c>
      <c r="BG42" s="7" t="str">
        <f t="shared" si="29"/>
        <v/>
      </c>
      <c r="BH42" s="43" t="str">
        <f t="shared" si="29"/>
        <v/>
      </c>
      <c r="BI42" s="7" t="str">
        <f t="shared" si="22"/>
        <v/>
      </c>
      <c r="BJ42" s="7" t="str">
        <f t="shared" si="23"/>
        <v/>
      </c>
      <c r="BL42" s="105" t="str">
        <f t="shared" si="24"/>
        <v/>
      </c>
      <c r="BN42" s="57" t="str">
        <f t="shared" si="25"/>
        <v/>
      </c>
      <c r="BP42" s="35" t="str">
        <f t="shared" si="26"/>
        <v/>
      </c>
    </row>
    <row r="43" spans="1:68" x14ac:dyDescent="0.25">
      <c r="A43" s="9"/>
      <c r="B43" s="7" t="str">
        <f t="shared" si="1"/>
        <v/>
      </c>
      <c r="C43" s="9"/>
      <c r="D43" s="31"/>
      <c r="E43" s="11"/>
      <c r="F43" s="14"/>
      <c r="G43" s="18"/>
      <c r="H43" s="39"/>
      <c r="I43" s="22"/>
      <c r="J43" s="9"/>
      <c r="K43" s="25"/>
      <c r="L43" s="25"/>
      <c r="M43" s="25"/>
      <c r="N43" s="25"/>
      <c r="O43" s="25"/>
      <c r="P43" s="25"/>
      <c r="Q43" s="25"/>
      <c r="R43" s="25"/>
      <c r="S43" s="25"/>
      <c r="V43" s="7" t="str">
        <f t="shared" si="7"/>
        <v/>
      </c>
      <c r="X43" s="29" t="str">
        <f t="shared" si="2"/>
        <v/>
      </c>
      <c r="Y43" s="29" t="str">
        <f t="shared" si="8"/>
        <v/>
      </c>
      <c r="AA43" s="7" t="str">
        <f t="shared" si="3"/>
        <v/>
      </c>
      <c r="AB43" s="33" t="str">
        <f t="shared" si="9"/>
        <v/>
      </c>
      <c r="AD43" s="35" t="str">
        <f t="shared" si="10"/>
        <v/>
      </c>
      <c r="AE43" s="35" t="str">
        <f t="shared" si="11"/>
        <v/>
      </c>
      <c r="AG43" s="7" t="str">
        <f t="shared" si="28"/>
        <v/>
      </c>
      <c r="AN43" s="98" t="str">
        <f t="shared" si="12"/>
        <v/>
      </c>
      <c r="AO43" s="99" t="str">
        <f t="shared" si="13"/>
        <v/>
      </c>
      <c r="AQ43" s="49" t="str">
        <f t="shared" si="27"/>
        <v/>
      </c>
      <c r="AR43" s="33" t="str">
        <f t="shared" si="14"/>
        <v/>
      </c>
      <c r="AS43" s="43" t="str">
        <f t="shared" si="15"/>
        <v/>
      </c>
      <c r="AT43" s="33" t="str">
        <f t="shared" si="16"/>
        <v/>
      </c>
      <c r="AU43" s="49" t="str">
        <f t="shared" si="5"/>
        <v/>
      </c>
      <c r="AV43" s="33" t="str">
        <f t="shared" si="17"/>
        <v/>
      </c>
      <c r="AW43" s="49" t="str">
        <f t="shared" si="18"/>
        <v/>
      </c>
      <c r="AX43" s="33" t="str">
        <f t="shared" si="19"/>
        <v/>
      </c>
      <c r="AZ43" s="7" t="str">
        <f t="shared" si="20"/>
        <v/>
      </c>
      <c r="BB43" s="7" t="str">
        <f t="shared" si="21"/>
        <v/>
      </c>
      <c r="BD43" s="7">
        <v>32</v>
      </c>
      <c r="BF43" s="49" t="str">
        <f t="shared" si="29"/>
        <v/>
      </c>
      <c r="BG43" s="7" t="str">
        <f t="shared" si="29"/>
        <v/>
      </c>
      <c r="BH43" s="43" t="str">
        <f t="shared" si="29"/>
        <v/>
      </c>
      <c r="BI43" s="7" t="str">
        <f t="shared" si="22"/>
        <v/>
      </c>
      <c r="BJ43" s="7" t="str">
        <f t="shared" si="23"/>
        <v/>
      </c>
      <c r="BL43" s="105" t="str">
        <f t="shared" si="24"/>
        <v/>
      </c>
      <c r="BN43" s="57" t="str">
        <f t="shared" si="25"/>
        <v/>
      </c>
      <c r="BP43" s="35" t="str">
        <f t="shared" si="26"/>
        <v/>
      </c>
    </row>
    <row r="44" spans="1:68" x14ac:dyDescent="0.25">
      <c r="A44" s="9"/>
      <c r="B44" s="7" t="str">
        <f t="shared" si="1"/>
        <v/>
      </c>
      <c r="C44" s="9"/>
      <c r="D44" s="31"/>
      <c r="E44" s="11"/>
      <c r="F44" s="14"/>
      <c r="G44" s="18"/>
      <c r="H44" s="39"/>
      <c r="I44" s="22"/>
      <c r="J44" s="9"/>
      <c r="K44" s="25"/>
      <c r="L44" s="25"/>
      <c r="M44" s="25"/>
      <c r="N44" s="25"/>
      <c r="O44" s="25"/>
      <c r="P44" s="25"/>
      <c r="Q44" s="25"/>
      <c r="R44" s="25"/>
      <c r="S44" s="25"/>
      <c r="V44" s="7" t="str">
        <f t="shared" si="7"/>
        <v/>
      </c>
      <c r="X44" s="29" t="str">
        <f t="shared" si="2"/>
        <v/>
      </c>
      <c r="Y44" s="29" t="str">
        <f t="shared" si="8"/>
        <v/>
      </c>
      <c r="AA44" s="7" t="str">
        <f t="shared" si="3"/>
        <v/>
      </c>
      <c r="AB44" s="33" t="str">
        <f t="shared" si="9"/>
        <v/>
      </c>
      <c r="AD44" s="35" t="str">
        <f t="shared" si="10"/>
        <v/>
      </c>
      <c r="AE44" s="35" t="str">
        <f t="shared" si="11"/>
        <v/>
      </c>
      <c r="AG44" s="7" t="str">
        <f t="shared" si="28"/>
        <v/>
      </c>
      <c r="AN44" s="98" t="str">
        <f t="shared" si="12"/>
        <v/>
      </c>
      <c r="AO44" s="99" t="str">
        <f t="shared" si="13"/>
        <v/>
      </c>
      <c r="AQ44" s="49" t="str">
        <f t="shared" si="27"/>
        <v/>
      </c>
      <c r="AR44" s="33" t="str">
        <f t="shared" si="14"/>
        <v/>
      </c>
      <c r="AS44" s="43" t="str">
        <f t="shared" si="15"/>
        <v/>
      </c>
      <c r="AT44" s="33" t="str">
        <f t="shared" si="16"/>
        <v/>
      </c>
      <c r="AU44" s="49" t="str">
        <f t="shared" si="5"/>
        <v/>
      </c>
      <c r="AV44" s="33" t="str">
        <f t="shared" si="17"/>
        <v/>
      </c>
      <c r="AW44" s="49" t="str">
        <f t="shared" si="18"/>
        <v/>
      </c>
      <c r="AX44" s="33" t="str">
        <f t="shared" si="19"/>
        <v/>
      </c>
      <c r="AZ44" s="7" t="str">
        <f t="shared" si="20"/>
        <v/>
      </c>
      <c r="BB44" s="7" t="str">
        <f t="shared" si="21"/>
        <v/>
      </c>
      <c r="BD44" s="7">
        <v>33</v>
      </c>
      <c r="BF44" s="49" t="str">
        <f t="shared" si="29"/>
        <v/>
      </c>
      <c r="BG44" s="7" t="str">
        <f t="shared" si="29"/>
        <v/>
      </c>
      <c r="BH44" s="43" t="str">
        <f t="shared" si="29"/>
        <v/>
      </c>
      <c r="BI44" s="7" t="str">
        <f t="shared" si="22"/>
        <v/>
      </c>
      <c r="BJ44" s="7" t="str">
        <f t="shared" si="23"/>
        <v/>
      </c>
      <c r="BL44" s="105" t="str">
        <f t="shared" si="24"/>
        <v/>
      </c>
      <c r="BN44" s="57" t="str">
        <f t="shared" si="25"/>
        <v/>
      </c>
      <c r="BP44" s="35" t="str">
        <f t="shared" si="26"/>
        <v/>
      </c>
    </row>
    <row r="45" spans="1:68" x14ac:dyDescent="0.25">
      <c r="A45" s="9"/>
      <c r="B45" s="7" t="str">
        <f t="shared" si="1"/>
        <v/>
      </c>
      <c r="C45" s="9"/>
      <c r="D45" s="31"/>
      <c r="E45" s="11"/>
      <c r="F45" s="14"/>
      <c r="G45" s="18"/>
      <c r="H45" s="39"/>
      <c r="I45" s="22"/>
      <c r="J45" s="9"/>
      <c r="K45" s="25"/>
      <c r="L45" s="25"/>
      <c r="M45" s="25"/>
      <c r="N45" s="25"/>
      <c r="O45" s="25"/>
      <c r="P45" s="25"/>
      <c r="Q45" s="25"/>
      <c r="R45" s="25"/>
      <c r="S45" s="25"/>
      <c r="V45" s="7" t="str">
        <f t="shared" si="7"/>
        <v/>
      </c>
      <c r="X45" s="29" t="str">
        <f t="shared" si="2"/>
        <v/>
      </c>
      <c r="Y45" s="29" t="str">
        <f t="shared" si="8"/>
        <v/>
      </c>
      <c r="AA45" s="7" t="str">
        <f t="shared" si="3"/>
        <v/>
      </c>
      <c r="AB45" s="33" t="str">
        <f t="shared" si="9"/>
        <v/>
      </c>
      <c r="AD45" s="35" t="str">
        <f t="shared" si="10"/>
        <v/>
      </c>
      <c r="AE45" s="35" t="str">
        <f t="shared" si="11"/>
        <v/>
      </c>
      <c r="AG45" s="7" t="str">
        <f t="shared" si="28"/>
        <v/>
      </c>
      <c r="AN45" s="98" t="str">
        <f t="shared" si="12"/>
        <v/>
      </c>
      <c r="AO45" s="99" t="str">
        <f t="shared" si="13"/>
        <v/>
      </c>
      <c r="AQ45" s="49" t="str">
        <f t="shared" si="27"/>
        <v/>
      </c>
      <c r="AR45" s="33" t="str">
        <f t="shared" si="14"/>
        <v/>
      </c>
      <c r="AS45" s="43" t="str">
        <f t="shared" si="15"/>
        <v/>
      </c>
      <c r="AT45" s="33" t="str">
        <f t="shared" si="16"/>
        <v/>
      </c>
      <c r="AU45" s="49" t="str">
        <f t="shared" si="5"/>
        <v/>
      </c>
      <c r="AV45" s="33" t="str">
        <f t="shared" si="17"/>
        <v/>
      </c>
      <c r="AW45" s="49" t="str">
        <f t="shared" si="18"/>
        <v/>
      </c>
      <c r="AX45" s="33" t="str">
        <f t="shared" si="19"/>
        <v/>
      </c>
      <c r="AZ45" s="7" t="str">
        <f t="shared" si="20"/>
        <v/>
      </c>
      <c r="BB45" s="7" t="str">
        <f t="shared" si="21"/>
        <v/>
      </c>
      <c r="BD45" s="7">
        <v>34</v>
      </c>
      <c r="BF45" s="49" t="str">
        <f t="shared" si="29"/>
        <v/>
      </c>
      <c r="BG45" s="7" t="str">
        <f t="shared" si="29"/>
        <v/>
      </c>
      <c r="BH45" s="43" t="str">
        <f t="shared" si="29"/>
        <v/>
      </c>
      <c r="BI45" s="7" t="str">
        <f t="shared" si="22"/>
        <v/>
      </c>
      <c r="BJ45" s="7" t="str">
        <f t="shared" si="23"/>
        <v/>
      </c>
      <c r="BL45" s="105" t="str">
        <f t="shared" si="24"/>
        <v/>
      </c>
      <c r="BN45" s="57" t="str">
        <f t="shared" si="25"/>
        <v/>
      </c>
      <c r="BP45" s="35" t="str">
        <f t="shared" si="26"/>
        <v/>
      </c>
    </row>
    <row r="46" spans="1:68" x14ac:dyDescent="0.25">
      <c r="A46" s="9"/>
      <c r="B46" s="7" t="str">
        <f t="shared" si="1"/>
        <v/>
      </c>
      <c r="C46" s="9"/>
      <c r="D46" s="31"/>
      <c r="E46" s="11"/>
      <c r="F46" s="14"/>
      <c r="G46" s="18"/>
      <c r="H46" s="39"/>
      <c r="I46" s="22"/>
      <c r="J46" s="9"/>
      <c r="K46" s="25"/>
      <c r="L46" s="25"/>
      <c r="M46" s="25"/>
      <c r="N46" s="25"/>
      <c r="O46" s="25"/>
      <c r="P46" s="25"/>
      <c r="Q46" s="25"/>
      <c r="R46" s="25"/>
      <c r="S46" s="25"/>
      <c r="V46" s="7" t="str">
        <f t="shared" si="7"/>
        <v/>
      </c>
      <c r="X46" s="29" t="str">
        <f t="shared" si="2"/>
        <v/>
      </c>
      <c r="Y46" s="29" t="str">
        <f t="shared" si="8"/>
        <v/>
      </c>
      <c r="AA46" s="7" t="str">
        <f t="shared" si="3"/>
        <v/>
      </c>
      <c r="AB46" s="33" t="str">
        <f t="shared" si="9"/>
        <v/>
      </c>
      <c r="AD46" s="35" t="str">
        <f t="shared" si="10"/>
        <v/>
      </c>
      <c r="AE46" s="35" t="str">
        <f t="shared" si="11"/>
        <v/>
      </c>
      <c r="AG46" s="7" t="str">
        <f t="shared" si="28"/>
        <v/>
      </c>
      <c r="AN46" s="98" t="str">
        <f t="shared" si="12"/>
        <v/>
      </c>
      <c r="AO46" s="99" t="str">
        <f t="shared" si="13"/>
        <v/>
      </c>
      <c r="AQ46" s="49" t="str">
        <f t="shared" si="27"/>
        <v/>
      </c>
      <c r="AR46" s="33" t="str">
        <f t="shared" si="14"/>
        <v/>
      </c>
      <c r="AS46" s="43" t="str">
        <f t="shared" si="15"/>
        <v/>
      </c>
      <c r="AT46" s="33" t="str">
        <f t="shared" si="16"/>
        <v/>
      </c>
      <c r="AU46" s="49" t="str">
        <f t="shared" si="5"/>
        <v/>
      </c>
      <c r="AV46" s="33" t="str">
        <f t="shared" si="17"/>
        <v/>
      </c>
      <c r="AW46" s="49" t="str">
        <f t="shared" si="18"/>
        <v/>
      </c>
      <c r="AX46" s="33" t="str">
        <f t="shared" si="19"/>
        <v/>
      </c>
      <c r="AZ46" s="7" t="str">
        <f t="shared" si="20"/>
        <v/>
      </c>
      <c r="BB46" s="7" t="str">
        <f t="shared" si="21"/>
        <v/>
      </c>
      <c r="BD46" s="7">
        <v>35</v>
      </c>
      <c r="BF46" s="49" t="str">
        <f t="shared" si="29"/>
        <v/>
      </c>
      <c r="BG46" s="7" t="str">
        <f t="shared" si="29"/>
        <v/>
      </c>
      <c r="BH46" s="43" t="str">
        <f t="shared" si="29"/>
        <v/>
      </c>
      <c r="BI46" s="7" t="str">
        <f t="shared" si="22"/>
        <v/>
      </c>
      <c r="BJ46" s="7" t="str">
        <f t="shared" si="23"/>
        <v/>
      </c>
      <c r="BL46" s="105" t="str">
        <f t="shared" si="24"/>
        <v/>
      </c>
      <c r="BN46" s="57" t="str">
        <f t="shared" si="25"/>
        <v/>
      </c>
      <c r="BP46" s="35" t="str">
        <f t="shared" si="26"/>
        <v/>
      </c>
    </row>
    <row r="47" spans="1:68" x14ac:dyDescent="0.25">
      <c r="A47" s="9"/>
      <c r="B47" s="7" t="str">
        <f t="shared" si="1"/>
        <v/>
      </c>
      <c r="C47" s="9"/>
      <c r="D47" s="31"/>
      <c r="E47" s="11"/>
      <c r="F47" s="14"/>
      <c r="G47" s="18"/>
      <c r="H47" s="39"/>
      <c r="I47" s="22"/>
      <c r="J47" s="9"/>
      <c r="K47" s="25"/>
      <c r="L47" s="25"/>
      <c r="M47" s="25"/>
      <c r="N47" s="25"/>
      <c r="O47" s="25"/>
      <c r="P47" s="25"/>
      <c r="Q47" s="25"/>
      <c r="R47" s="25"/>
      <c r="S47" s="25"/>
      <c r="V47" s="7" t="str">
        <f t="shared" si="7"/>
        <v/>
      </c>
      <c r="X47" s="29" t="str">
        <f t="shared" si="2"/>
        <v/>
      </c>
      <c r="Y47" s="29" t="str">
        <f t="shared" si="8"/>
        <v/>
      </c>
      <c r="AA47" s="7" t="str">
        <f t="shared" si="3"/>
        <v/>
      </c>
      <c r="AB47" s="33" t="str">
        <f t="shared" si="9"/>
        <v/>
      </c>
      <c r="AD47" s="35" t="str">
        <f t="shared" si="10"/>
        <v/>
      </c>
      <c r="AE47" s="35" t="str">
        <f t="shared" si="11"/>
        <v/>
      </c>
      <c r="AG47" s="7" t="str">
        <f t="shared" si="28"/>
        <v/>
      </c>
      <c r="AN47" s="98" t="str">
        <f t="shared" si="12"/>
        <v/>
      </c>
      <c r="AO47" s="99" t="str">
        <f t="shared" si="13"/>
        <v/>
      </c>
      <c r="AQ47" s="49" t="str">
        <f t="shared" si="27"/>
        <v/>
      </c>
      <c r="AR47" s="33" t="str">
        <f t="shared" si="14"/>
        <v/>
      </c>
      <c r="AS47" s="43" t="str">
        <f t="shared" si="15"/>
        <v/>
      </c>
      <c r="AT47" s="33" t="str">
        <f t="shared" si="16"/>
        <v/>
      </c>
      <c r="AU47" s="49" t="str">
        <f t="shared" si="5"/>
        <v/>
      </c>
      <c r="AV47" s="33" t="str">
        <f t="shared" si="17"/>
        <v/>
      </c>
      <c r="AW47" s="49" t="str">
        <f t="shared" si="18"/>
        <v/>
      </c>
      <c r="AX47" s="33" t="str">
        <f t="shared" si="19"/>
        <v/>
      </c>
      <c r="AZ47" s="7" t="str">
        <f t="shared" si="20"/>
        <v/>
      </c>
      <c r="BB47" s="7" t="str">
        <f t="shared" si="21"/>
        <v/>
      </c>
      <c r="BD47" s="7">
        <v>36</v>
      </c>
      <c r="BF47" s="49" t="str">
        <f t="shared" si="29"/>
        <v/>
      </c>
      <c r="BG47" s="7" t="str">
        <f t="shared" si="29"/>
        <v/>
      </c>
      <c r="BH47" s="43" t="str">
        <f t="shared" si="29"/>
        <v/>
      </c>
      <c r="BI47" s="7" t="str">
        <f t="shared" si="22"/>
        <v/>
      </c>
      <c r="BJ47" s="7" t="str">
        <f t="shared" si="23"/>
        <v/>
      </c>
      <c r="BL47" s="105" t="str">
        <f t="shared" si="24"/>
        <v/>
      </c>
      <c r="BN47" s="57" t="str">
        <f t="shared" si="25"/>
        <v/>
      </c>
      <c r="BP47" s="35" t="str">
        <f t="shared" si="26"/>
        <v/>
      </c>
    </row>
    <row r="48" spans="1:68" x14ac:dyDescent="0.25">
      <c r="A48" s="9"/>
      <c r="B48" s="7" t="str">
        <f t="shared" si="1"/>
        <v/>
      </c>
      <c r="C48" s="9"/>
      <c r="D48" s="31"/>
      <c r="E48" s="11"/>
      <c r="F48" s="14"/>
      <c r="G48" s="18"/>
      <c r="H48" s="39"/>
      <c r="I48" s="22"/>
      <c r="J48" s="9"/>
      <c r="K48" s="25"/>
      <c r="L48" s="25"/>
      <c r="M48" s="25"/>
      <c r="N48" s="25"/>
      <c r="O48" s="25"/>
      <c r="P48" s="25"/>
      <c r="Q48" s="25"/>
      <c r="R48" s="25"/>
      <c r="S48" s="25"/>
      <c r="V48" s="7" t="str">
        <f t="shared" si="7"/>
        <v/>
      </c>
      <c r="X48" s="29" t="str">
        <f t="shared" si="2"/>
        <v/>
      </c>
      <c r="Y48" s="29" t="str">
        <f t="shared" si="8"/>
        <v/>
      </c>
      <c r="AA48" s="7" t="str">
        <f t="shared" si="3"/>
        <v/>
      </c>
      <c r="AB48" s="33" t="str">
        <f t="shared" si="9"/>
        <v/>
      </c>
      <c r="AD48" s="35" t="str">
        <f t="shared" si="10"/>
        <v/>
      </c>
      <c r="AE48" s="35" t="str">
        <f t="shared" si="11"/>
        <v/>
      </c>
      <c r="AG48" s="7" t="str">
        <f t="shared" si="28"/>
        <v/>
      </c>
      <c r="AN48" s="98" t="str">
        <f t="shared" si="12"/>
        <v/>
      </c>
      <c r="AO48" s="99" t="str">
        <f t="shared" si="13"/>
        <v/>
      </c>
      <c r="AQ48" s="49" t="str">
        <f t="shared" si="27"/>
        <v/>
      </c>
      <c r="AR48" s="33" t="str">
        <f t="shared" si="14"/>
        <v/>
      </c>
      <c r="AS48" s="43" t="str">
        <f t="shared" si="15"/>
        <v/>
      </c>
      <c r="AT48" s="33" t="str">
        <f t="shared" si="16"/>
        <v/>
      </c>
      <c r="AU48" s="49" t="str">
        <f t="shared" si="5"/>
        <v/>
      </c>
      <c r="AV48" s="33" t="str">
        <f t="shared" si="17"/>
        <v/>
      </c>
      <c r="AW48" s="49" t="str">
        <f t="shared" si="18"/>
        <v/>
      </c>
      <c r="AX48" s="33" t="str">
        <f t="shared" si="19"/>
        <v/>
      </c>
      <c r="AZ48" s="7" t="str">
        <f t="shared" si="20"/>
        <v/>
      </c>
      <c r="BB48" s="7" t="str">
        <f t="shared" si="21"/>
        <v/>
      </c>
      <c r="BD48" s="7">
        <v>37</v>
      </c>
      <c r="BF48" s="49" t="str">
        <f t="shared" si="29"/>
        <v/>
      </c>
      <c r="BG48" s="7" t="str">
        <f t="shared" si="29"/>
        <v/>
      </c>
      <c r="BH48" s="43" t="str">
        <f t="shared" si="29"/>
        <v/>
      </c>
      <c r="BI48" s="7" t="str">
        <f t="shared" si="22"/>
        <v/>
      </c>
      <c r="BJ48" s="7" t="str">
        <f t="shared" si="23"/>
        <v/>
      </c>
      <c r="BL48" s="105" t="str">
        <f t="shared" si="24"/>
        <v/>
      </c>
      <c r="BN48" s="57" t="str">
        <f t="shared" si="25"/>
        <v/>
      </c>
      <c r="BP48" s="35" t="str">
        <f t="shared" si="26"/>
        <v/>
      </c>
    </row>
    <row r="49" spans="1:68" x14ac:dyDescent="0.25">
      <c r="A49" s="9"/>
      <c r="B49" s="7" t="str">
        <f t="shared" si="1"/>
        <v/>
      </c>
      <c r="C49" s="9"/>
      <c r="D49" s="31"/>
      <c r="E49" s="11"/>
      <c r="F49" s="14"/>
      <c r="G49" s="18"/>
      <c r="H49" s="39"/>
      <c r="I49" s="22"/>
      <c r="J49" s="9"/>
      <c r="K49" s="25"/>
      <c r="L49" s="25"/>
      <c r="M49" s="25"/>
      <c r="N49" s="25"/>
      <c r="O49" s="25"/>
      <c r="P49" s="25"/>
      <c r="Q49" s="25"/>
      <c r="R49" s="25"/>
      <c r="S49" s="25"/>
      <c r="V49" s="7" t="str">
        <f t="shared" si="7"/>
        <v/>
      </c>
      <c r="X49" s="29" t="str">
        <f t="shared" si="2"/>
        <v/>
      </c>
      <c r="Y49" s="29" t="str">
        <f t="shared" si="8"/>
        <v/>
      </c>
      <c r="AA49" s="7" t="str">
        <f t="shared" si="3"/>
        <v/>
      </c>
      <c r="AB49" s="33" t="str">
        <f t="shared" si="9"/>
        <v/>
      </c>
      <c r="AD49" s="35" t="str">
        <f t="shared" si="10"/>
        <v/>
      </c>
      <c r="AE49" s="35" t="str">
        <f t="shared" si="11"/>
        <v/>
      </c>
      <c r="AG49" s="7" t="str">
        <f t="shared" si="28"/>
        <v/>
      </c>
      <c r="AN49" s="98" t="str">
        <f t="shared" si="12"/>
        <v/>
      </c>
      <c r="AO49" s="99" t="str">
        <f t="shared" si="13"/>
        <v/>
      </c>
      <c r="AQ49" s="49" t="str">
        <f t="shared" si="27"/>
        <v/>
      </c>
      <c r="AR49" s="33" t="str">
        <f t="shared" si="14"/>
        <v/>
      </c>
      <c r="AS49" s="43" t="str">
        <f t="shared" si="15"/>
        <v/>
      </c>
      <c r="AT49" s="33" t="str">
        <f t="shared" si="16"/>
        <v/>
      </c>
      <c r="AU49" s="49" t="str">
        <f t="shared" si="5"/>
        <v/>
      </c>
      <c r="AV49" s="33" t="str">
        <f t="shared" si="17"/>
        <v/>
      </c>
      <c r="AW49" s="49" t="str">
        <f t="shared" si="18"/>
        <v/>
      </c>
      <c r="AX49" s="33" t="str">
        <f t="shared" si="19"/>
        <v/>
      </c>
      <c r="AZ49" s="7" t="str">
        <f t="shared" si="20"/>
        <v/>
      </c>
      <c r="BB49" s="7" t="str">
        <f t="shared" si="21"/>
        <v/>
      </c>
      <c r="BD49" s="7">
        <v>38</v>
      </c>
      <c r="BF49" s="49" t="str">
        <f t="shared" si="29"/>
        <v/>
      </c>
      <c r="BG49" s="7" t="str">
        <f t="shared" si="29"/>
        <v/>
      </c>
      <c r="BH49" s="43" t="str">
        <f t="shared" si="29"/>
        <v/>
      </c>
      <c r="BI49" s="7" t="str">
        <f t="shared" si="22"/>
        <v/>
      </c>
      <c r="BJ49" s="7" t="str">
        <f t="shared" si="23"/>
        <v/>
      </c>
      <c r="BL49" s="105" t="str">
        <f t="shared" si="24"/>
        <v/>
      </c>
      <c r="BN49" s="57" t="str">
        <f t="shared" si="25"/>
        <v/>
      </c>
      <c r="BP49" s="35" t="str">
        <f t="shared" si="26"/>
        <v/>
      </c>
    </row>
    <row r="50" spans="1:68" x14ac:dyDescent="0.25">
      <c r="A50" s="9"/>
      <c r="B50" s="7" t="str">
        <f t="shared" si="1"/>
        <v/>
      </c>
      <c r="C50" s="9"/>
      <c r="D50" s="31"/>
      <c r="E50" s="11"/>
      <c r="F50" s="14"/>
      <c r="G50" s="18"/>
      <c r="H50" s="39"/>
      <c r="I50" s="22"/>
      <c r="J50" s="9"/>
      <c r="K50" s="25"/>
      <c r="L50" s="25"/>
      <c r="M50" s="25"/>
      <c r="N50" s="25"/>
      <c r="O50" s="25"/>
      <c r="P50" s="25"/>
      <c r="Q50" s="25"/>
      <c r="R50" s="25"/>
      <c r="S50" s="25"/>
      <c r="V50" s="7" t="str">
        <f t="shared" si="7"/>
        <v/>
      </c>
      <c r="X50" s="29" t="str">
        <f t="shared" si="2"/>
        <v/>
      </c>
      <c r="Y50" s="29" t="str">
        <f t="shared" si="8"/>
        <v/>
      </c>
      <c r="AA50" s="7" t="str">
        <f t="shared" si="3"/>
        <v/>
      </c>
      <c r="AB50" s="33" t="str">
        <f t="shared" si="9"/>
        <v/>
      </c>
      <c r="AD50" s="35" t="str">
        <f t="shared" si="10"/>
        <v/>
      </c>
      <c r="AE50" s="35" t="str">
        <f t="shared" si="11"/>
        <v/>
      </c>
      <c r="AG50" s="7" t="str">
        <f t="shared" si="28"/>
        <v/>
      </c>
      <c r="AN50" s="98" t="str">
        <f t="shared" si="12"/>
        <v/>
      </c>
      <c r="AO50" s="99" t="str">
        <f t="shared" si="13"/>
        <v/>
      </c>
      <c r="AQ50" s="49" t="str">
        <f t="shared" si="27"/>
        <v/>
      </c>
      <c r="AR50" s="33" t="str">
        <f t="shared" si="14"/>
        <v/>
      </c>
      <c r="AS50" s="43" t="str">
        <f t="shared" si="15"/>
        <v/>
      </c>
      <c r="AT50" s="33" t="str">
        <f t="shared" si="16"/>
        <v/>
      </c>
      <c r="AU50" s="49" t="str">
        <f t="shared" si="5"/>
        <v/>
      </c>
      <c r="AV50" s="33" t="str">
        <f t="shared" si="17"/>
        <v/>
      </c>
      <c r="AW50" s="49" t="str">
        <f t="shared" si="18"/>
        <v/>
      </c>
      <c r="AX50" s="33" t="str">
        <f t="shared" si="19"/>
        <v/>
      </c>
      <c r="AZ50" s="7" t="str">
        <f t="shared" si="20"/>
        <v/>
      </c>
      <c r="BB50" s="7" t="str">
        <f t="shared" si="21"/>
        <v/>
      </c>
      <c r="BD50" s="7">
        <v>39</v>
      </c>
      <c r="BF50" s="49" t="str">
        <f t="shared" si="29"/>
        <v/>
      </c>
      <c r="BG50" s="7" t="str">
        <f t="shared" si="29"/>
        <v/>
      </c>
      <c r="BH50" s="43" t="str">
        <f t="shared" si="29"/>
        <v/>
      </c>
      <c r="BI50" s="7" t="str">
        <f t="shared" si="22"/>
        <v/>
      </c>
      <c r="BJ50" s="7" t="str">
        <f t="shared" si="23"/>
        <v/>
      </c>
      <c r="BL50" s="105" t="str">
        <f t="shared" si="24"/>
        <v/>
      </c>
      <c r="BN50" s="57" t="str">
        <f t="shared" si="25"/>
        <v/>
      </c>
      <c r="BP50" s="35" t="str">
        <f t="shared" si="26"/>
        <v/>
      </c>
    </row>
    <row r="51" spans="1:68" x14ac:dyDescent="0.25">
      <c r="A51" s="9"/>
      <c r="B51" s="7" t="str">
        <f t="shared" si="1"/>
        <v/>
      </c>
      <c r="C51" s="9"/>
      <c r="D51" s="31"/>
      <c r="E51" s="11"/>
      <c r="F51" s="14"/>
      <c r="G51" s="18"/>
      <c r="H51" s="39"/>
      <c r="I51" s="22"/>
      <c r="J51" s="9"/>
      <c r="K51" s="25"/>
      <c r="L51" s="25"/>
      <c r="M51" s="25"/>
      <c r="N51" s="25"/>
      <c r="O51" s="25"/>
      <c r="P51" s="25"/>
      <c r="Q51" s="25"/>
      <c r="R51" s="25"/>
      <c r="S51" s="25"/>
      <c r="V51" s="7" t="str">
        <f t="shared" si="7"/>
        <v/>
      </c>
      <c r="X51" s="29" t="str">
        <f t="shared" si="2"/>
        <v/>
      </c>
      <c r="Y51" s="29" t="str">
        <f t="shared" si="8"/>
        <v/>
      </c>
      <c r="AA51" s="7" t="str">
        <f t="shared" si="3"/>
        <v/>
      </c>
      <c r="AB51" s="33" t="str">
        <f t="shared" si="9"/>
        <v/>
      </c>
      <c r="AD51" s="35" t="str">
        <f t="shared" si="10"/>
        <v/>
      </c>
      <c r="AE51" s="35" t="str">
        <f t="shared" si="11"/>
        <v/>
      </c>
      <c r="AG51" s="7" t="str">
        <f t="shared" si="28"/>
        <v/>
      </c>
      <c r="AN51" s="98" t="str">
        <f t="shared" si="12"/>
        <v/>
      </c>
      <c r="AO51" s="99" t="str">
        <f t="shared" si="13"/>
        <v/>
      </c>
      <c r="AQ51" s="49" t="str">
        <f t="shared" si="27"/>
        <v/>
      </c>
      <c r="AR51" s="33" t="str">
        <f t="shared" si="14"/>
        <v/>
      </c>
      <c r="AS51" s="43" t="str">
        <f t="shared" si="15"/>
        <v/>
      </c>
      <c r="AT51" s="33" t="str">
        <f t="shared" si="16"/>
        <v/>
      </c>
      <c r="AU51" s="49" t="str">
        <f t="shared" si="5"/>
        <v/>
      </c>
      <c r="AV51" s="33" t="str">
        <f t="shared" si="17"/>
        <v/>
      </c>
      <c r="AW51" s="49" t="str">
        <f t="shared" si="18"/>
        <v/>
      </c>
      <c r="AX51" s="33" t="str">
        <f t="shared" si="19"/>
        <v/>
      </c>
      <c r="AZ51" s="7" t="str">
        <f t="shared" si="20"/>
        <v/>
      </c>
      <c r="BB51" s="7" t="str">
        <f t="shared" si="21"/>
        <v/>
      </c>
      <c r="BD51" s="7">
        <v>40</v>
      </c>
      <c r="BF51" s="49" t="str">
        <f t="shared" si="29"/>
        <v/>
      </c>
      <c r="BG51" s="7" t="str">
        <f t="shared" si="29"/>
        <v/>
      </c>
      <c r="BH51" s="43" t="str">
        <f t="shared" si="29"/>
        <v/>
      </c>
      <c r="BI51" s="7" t="str">
        <f t="shared" si="22"/>
        <v/>
      </c>
      <c r="BJ51" s="7" t="str">
        <f t="shared" si="23"/>
        <v/>
      </c>
      <c r="BL51" s="105" t="str">
        <f t="shared" si="24"/>
        <v/>
      </c>
      <c r="BN51" s="57" t="str">
        <f t="shared" si="25"/>
        <v/>
      </c>
      <c r="BP51" s="35" t="str">
        <f t="shared" si="26"/>
        <v/>
      </c>
    </row>
    <row r="52" spans="1:68" x14ac:dyDescent="0.25">
      <c r="A52" s="9"/>
      <c r="B52" s="7" t="str">
        <f t="shared" si="1"/>
        <v/>
      </c>
      <c r="C52" s="9"/>
      <c r="D52" s="31"/>
      <c r="E52" s="11"/>
      <c r="F52" s="14"/>
      <c r="G52" s="18"/>
      <c r="H52" s="39"/>
      <c r="I52" s="22"/>
      <c r="J52" s="9"/>
      <c r="K52" s="25"/>
      <c r="L52" s="25"/>
      <c r="M52" s="25"/>
      <c r="N52" s="25"/>
      <c r="O52" s="25"/>
      <c r="P52" s="25"/>
      <c r="Q52" s="25"/>
      <c r="R52" s="25"/>
      <c r="S52" s="25"/>
      <c r="V52" s="7" t="str">
        <f t="shared" si="7"/>
        <v/>
      </c>
      <c r="X52" s="29" t="str">
        <f t="shared" si="2"/>
        <v/>
      </c>
      <c r="Y52" s="29" t="str">
        <f t="shared" si="8"/>
        <v/>
      </c>
      <c r="AA52" s="7" t="str">
        <f t="shared" si="3"/>
        <v/>
      </c>
      <c r="AB52" s="33" t="str">
        <f t="shared" si="9"/>
        <v/>
      </c>
      <c r="AD52" s="35" t="str">
        <f t="shared" si="10"/>
        <v/>
      </c>
      <c r="AE52" s="35" t="str">
        <f t="shared" si="11"/>
        <v/>
      </c>
      <c r="AG52" s="7" t="str">
        <f t="shared" si="28"/>
        <v/>
      </c>
      <c r="AN52" s="98" t="str">
        <f t="shared" si="12"/>
        <v/>
      </c>
      <c r="AO52" s="99" t="str">
        <f t="shared" si="13"/>
        <v/>
      </c>
      <c r="AQ52" s="49" t="str">
        <f t="shared" si="27"/>
        <v/>
      </c>
      <c r="AR52" s="33" t="str">
        <f t="shared" si="14"/>
        <v/>
      </c>
      <c r="AS52" s="43" t="str">
        <f t="shared" si="15"/>
        <v/>
      </c>
      <c r="AT52" s="33" t="str">
        <f t="shared" si="16"/>
        <v/>
      </c>
      <c r="AU52" s="49" t="str">
        <f t="shared" si="5"/>
        <v/>
      </c>
      <c r="AV52" s="33" t="str">
        <f t="shared" si="17"/>
        <v/>
      </c>
      <c r="AW52" s="49" t="str">
        <f t="shared" si="18"/>
        <v/>
      </c>
      <c r="AX52" s="33" t="str">
        <f t="shared" si="19"/>
        <v/>
      </c>
      <c r="AZ52" s="7" t="str">
        <f t="shared" si="20"/>
        <v/>
      </c>
      <c r="BB52" s="7" t="str">
        <f t="shared" si="21"/>
        <v/>
      </c>
      <c r="BD52" s="7">
        <v>41</v>
      </c>
      <c r="BF52" s="49" t="str">
        <f t="shared" ref="BF52:BH71" si="30">IF(OR($E52="", $AD52=FALSE), "", IF(OR($BI$9=TRUE, BF$9=""), 0, IFERROR(INDEX($AQ$12:$AX$511, $BE52, MATCH(BF$9, $AQ$9:$AX$9, 0)), 0)))</f>
        <v/>
      </c>
      <c r="BG52" s="7" t="str">
        <f t="shared" si="30"/>
        <v/>
      </c>
      <c r="BH52" s="43" t="str">
        <f t="shared" si="30"/>
        <v/>
      </c>
      <c r="BI52" s="7" t="str">
        <f t="shared" si="22"/>
        <v/>
      </c>
      <c r="BJ52" s="7" t="str">
        <f t="shared" si="23"/>
        <v/>
      </c>
      <c r="BL52" s="105" t="str">
        <f t="shared" si="24"/>
        <v/>
      </c>
      <c r="BN52" s="57" t="str">
        <f t="shared" si="25"/>
        <v/>
      </c>
      <c r="BP52" s="35" t="str">
        <f t="shared" si="26"/>
        <v/>
      </c>
    </row>
    <row r="53" spans="1:68" x14ac:dyDescent="0.25">
      <c r="A53" s="9"/>
      <c r="B53" s="7" t="str">
        <f t="shared" si="1"/>
        <v/>
      </c>
      <c r="C53" s="9"/>
      <c r="D53" s="31"/>
      <c r="E53" s="11"/>
      <c r="F53" s="14"/>
      <c r="G53" s="18"/>
      <c r="H53" s="39"/>
      <c r="I53" s="22"/>
      <c r="J53" s="9"/>
      <c r="K53" s="25"/>
      <c r="L53" s="25"/>
      <c r="M53" s="25"/>
      <c r="N53" s="25"/>
      <c r="O53" s="25"/>
      <c r="P53" s="25"/>
      <c r="Q53" s="25"/>
      <c r="R53" s="25"/>
      <c r="S53" s="25"/>
      <c r="V53" s="7" t="str">
        <f t="shared" si="7"/>
        <v/>
      </c>
      <c r="X53" s="29" t="str">
        <f t="shared" si="2"/>
        <v/>
      </c>
      <c r="Y53" s="29" t="str">
        <f t="shared" si="8"/>
        <v/>
      </c>
      <c r="AA53" s="7" t="str">
        <f t="shared" si="3"/>
        <v/>
      </c>
      <c r="AB53" s="33" t="str">
        <f t="shared" si="9"/>
        <v/>
      </c>
      <c r="AD53" s="35" t="str">
        <f t="shared" si="10"/>
        <v/>
      </c>
      <c r="AE53" s="35" t="str">
        <f t="shared" si="11"/>
        <v/>
      </c>
      <c r="AG53" s="7" t="str">
        <f t="shared" si="28"/>
        <v/>
      </c>
      <c r="AN53" s="98" t="str">
        <f t="shared" si="12"/>
        <v/>
      </c>
      <c r="AO53" s="99" t="str">
        <f t="shared" si="13"/>
        <v/>
      </c>
      <c r="AQ53" s="49" t="str">
        <f t="shared" si="27"/>
        <v/>
      </c>
      <c r="AR53" s="33" t="str">
        <f t="shared" si="14"/>
        <v/>
      </c>
      <c r="AS53" s="43" t="str">
        <f t="shared" si="15"/>
        <v/>
      </c>
      <c r="AT53" s="33" t="str">
        <f t="shared" si="16"/>
        <v/>
      </c>
      <c r="AU53" s="49" t="str">
        <f t="shared" si="5"/>
        <v/>
      </c>
      <c r="AV53" s="33" t="str">
        <f t="shared" si="17"/>
        <v/>
      </c>
      <c r="AW53" s="49" t="str">
        <f t="shared" si="18"/>
        <v/>
      </c>
      <c r="AX53" s="33" t="str">
        <f t="shared" si="19"/>
        <v/>
      </c>
      <c r="AZ53" s="7" t="str">
        <f t="shared" si="20"/>
        <v/>
      </c>
      <c r="BB53" s="7" t="str">
        <f t="shared" si="21"/>
        <v/>
      </c>
      <c r="BD53" s="7">
        <v>42</v>
      </c>
      <c r="BF53" s="49" t="str">
        <f t="shared" si="30"/>
        <v/>
      </c>
      <c r="BG53" s="7" t="str">
        <f t="shared" si="30"/>
        <v/>
      </c>
      <c r="BH53" s="43" t="str">
        <f t="shared" si="30"/>
        <v/>
      </c>
      <c r="BI53" s="7" t="str">
        <f t="shared" si="22"/>
        <v/>
      </c>
      <c r="BJ53" s="7" t="str">
        <f t="shared" si="23"/>
        <v/>
      </c>
      <c r="BL53" s="105" t="str">
        <f t="shared" si="24"/>
        <v/>
      </c>
      <c r="BN53" s="57" t="str">
        <f t="shared" si="25"/>
        <v/>
      </c>
      <c r="BP53" s="35" t="str">
        <f t="shared" si="26"/>
        <v/>
      </c>
    </row>
    <row r="54" spans="1:68" x14ac:dyDescent="0.25">
      <c r="A54" s="9"/>
      <c r="B54" s="7" t="str">
        <f t="shared" si="1"/>
        <v/>
      </c>
      <c r="C54" s="9"/>
      <c r="D54" s="31"/>
      <c r="E54" s="11"/>
      <c r="F54" s="14"/>
      <c r="G54" s="18"/>
      <c r="H54" s="39"/>
      <c r="I54" s="22"/>
      <c r="J54" s="9"/>
      <c r="K54" s="25"/>
      <c r="L54" s="25"/>
      <c r="M54" s="25"/>
      <c r="N54" s="25"/>
      <c r="O54" s="25"/>
      <c r="P54" s="25"/>
      <c r="Q54" s="25"/>
      <c r="R54" s="25"/>
      <c r="S54" s="25"/>
      <c r="V54" s="7" t="str">
        <f t="shared" si="7"/>
        <v/>
      </c>
      <c r="X54" s="29" t="str">
        <f t="shared" si="2"/>
        <v/>
      </c>
      <c r="Y54" s="29" t="str">
        <f t="shared" si="8"/>
        <v/>
      </c>
      <c r="AA54" s="7" t="str">
        <f t="shared" si="3"/>
        <v/>
      </c>
      <c r="AB54" s="33" t="str">
        <f t="shared" si="9"/>
        <v/>
      </c>
      <c r="AD54" s="35" t="str">
        <f t="shared" si="10"/>
        <v/>
      </c>
      <c r="AE54" s="35" t="str">
        <f t="shared" si="11"/>
        <v/>
      </c>
      <c r="AG54" s="7" t="str">
        <f t="shared" si="28"/>
        <v/>
      </c>
      <c r="AN54" s="98" t="str">
        <f t="shared" si="12"/>
        <v/>
      </c>
      <c r="AO54" s="99" t="str">
        <f t="shared" si="13"/>
        <v/>
      </c>
      <c r="AQ54" s="49" t="str">
        <f t="shared" si="27"/>
        <v/>
      </c>
      <c r="AR54" s="33" t="str">
        <f t="shared" si="14"/>
        <v/>
      </c>
      <c r="AS54" s="43" t="str">
        <f t="shared" si="15"/>
        <v/>
      </c>
      <c r="AT54" s="33" t="str">
        <f t="shared" si="16"/>
        <v/>
      </c>
      <c r="AU54" s="49" t="str">
        <f t="shared" si="5"/>
        <v/>
      </c>
      <c r="AV54" s="33" t="str">
        <f t="shared" si="17"/>
        <v/>
      </c>
      <c r="AW54" s="49" t="str">
        <f t="shared" si="18"/>
        <v/>
      </c>
      <c r="AX54" s="33" t="str">
        <f t="shared" si="19"/>
        <v/>
      </c>
      <c r="AZ54" s="7" t="str">
        <f t="shared" si="20"/>
        <v/>
      </c>
      <c r="BB54" s="7" t="str">
        <f t="shared" si="21"/>
        <v/>
      </c>
      <c r="BD54" s="7">
        <v>43</v>
      </c>
      <c r="BF54" s="49" t="str">
        <f t="shared" si="30"/>
        <v/>
      </c>
      <c r="BG54" s="7" t="str">
        <f t="shared" si="30"/>
        <v/>
      </c>
      <c r="BH54" s="43" t="str">
        <f t="shared" si="30"/>
        <v/>
      </c>
      <c r="BI54" s="7" t="str">
        <f t="shared" si="22"/>
        <v/>
      </c>
      <c r="BJ54" s="7" t="str">
        <f t="shared" si="23"/>
        <v/>
      </c>
      <c r="BL54" s="105" t="str">
        <f t="shared" si="24"/>
        <v/>
      </c>
      <c r="BN54" s="57" t="str">
        <f t="shared" si="25"/>
        <v/>
      </c>
      <c r="BP54" s="35" t="str">
        <f t="shared" si="26"/>
        <v/>
      </c>
    </row>
    <row r="55" spans="1:68" x14ac:dyDescent="0.25">
      <c r="A55" s="9"/>
      <c r="B55" s="7" t="str">
        <f t="shared" si="1"/>
        <v/>
      </c>
      <c r="C55" s="9"/>
      <c r="D55" s="31"/>
      <c r="E55" s="11"/>
      <c r="F55" s="14"/>
      <c r="G55" s="18"/>
      <c r="H55" s="39"/>
      <c r="I55" s="22"/>
      <c r="J55" s="9"/>
      <c r="K55" s="25"/>
      <c r="L55" s="25"/>
      <c r="M55" s="25"/>
      <c r="N55" s="25"/>
      <c r="O55" s="25"/>
      <c r="P55" s="25"/>
      <c r="Q55" s="25"/>
      <c r="R55" s="25"/>
      <c r="S55" s="25"/>
      <c r="V55" s="7" t="str">
        <f t="shared" si="7"/>
        <v/>
      </c>
      <c r="X55" s="29" t="str">
        <f t="shared" si="2"/>
        <v/>
      </c>
      <c r="Y55" s="29" t="str">
        <f t="shared" si="8"/>
        <v/>
      </c>
      <c r="AA55" s="7" t="str">
        <f t="shared" si="3"/>
        <v/>
      </c>
      <c r="AB55" s="33" t="str">
        <f t="shared" si="9"/>
        <v/>
      </c>
      <c r="AD55" s="35" t="str">
        <f t="shared" si="10"/>
        <v/>
      </c>
      <c r="AE55" s="35" t="str">
        <f t="shared" si="11"/>
        <v/>
      </c>
      <c r="AG55" s="7" t="str">
        <f t="shared" si="28"/>
        <v/>
      </c>
      <c r="AN55" s="98" t="str">
        <f t="shared" si="12"/>
        <v/>
      </c>
      <c r="AO55" s="99" t="str">
        <f t="shared" si="13"/>
        <v/>
      </c>
      <c r="AQ55" s="49" t="str">
        <f t="shared" si="27"/>
        <v/>
      </c>
      <c r="AR55" s="33" t="str">
        <f t="shared" si="14"/>
        <v/>
      </c>
      <c r="AS55" s="43" t="str">
        <f t="shared" si="15"/>
        <v/>
      </c>
      <c r="AT55" s="33" t="str">
        <f t="shared" si="16"/>
        <v/>
      </c>
      <c r="AU55" s="49" t="str">
        <f t="shared" si="5"/>
        <v/>
      </c>
      <c r="AV55" s="33" t="str">
        <f t="shared" si="17"/>
        <v/>
      </c>
      <c r="AW55" s="49" t="str">
        <f t="shared" si="18"/>
        <v/>
      </c>
      <c r="AX55" s="33" t="str">
        <f t="shared" si="19"/>
        <v/>
      </c>
      <c r="AZ55" s="7" t="str">
        <f t="shared" si="20"/>
        <v/>
      </c>
      <c r="BB55" s="7" t="str">
        <f t="shared" si="21"/>
        <v/>
      </c>
      <c r="BD55" s="7">
        <v>44</v>
      </c>
      <c r="BF55" s="49" t="str">
        <f t="shared" si="30"/>
        <v/>
      </c>
      <c r="BG55" s="7" t="str">
        <f t="shared" si="30"/>
        <v/>
      </c>
      <c r="BH55" s="43" t="str">
        <f t="shared" si="30"/>
        <v/>
      </c>
      <c r="BI55" s="7" t="str">
        <f t="shared" si="22"/>
        <v/>
      </c>
      <c r="BJ55" s="7" t="str">
        <f t="shared" si="23"/>
        <v/>
      </c>
      <c r="BL55" s="105" t="str">
        <f t="shared" si="24"/>
        <v/>
      </c>
      <c r="BN55" s="57" t="str">
        <f t="shared" si="25"/>
        <v/>
      </c>
      <c r="BP55" s="35" t="str">
        <f t="shared" si="26"/>
        <v/>
      </c>
    </row>
    <row r="56" spans="1:68" x14ac:dyDescent="0.25">
      <c r="A56" s="9"/>
      <c r="B56" s="7" t="str">
        <f t="shared" si="1"/>
        <v/>
      </c>
      <c r="C56" s="9"/>
      <c r="D56" s="31"/>
      <c r="E56" s="11"/>
      <c r="F56" s="14"/>
      <c r="G56" s="18"/>
      <c r="H56" s="39"/>
      <c r="I56" s="22"/>
      <c r="J56" s="9"/>
      <c r="K56" s="25"/>
      <c r="L56" s="25"/>
      <c r="M56" s="25"/>
      <c r="N56" s="25"/>
      <c r="O56" s="25"/>
      <c r="P56" s="25"/>
      <c r="Q56" s="25"/>
      <c r="R56" s="25"/>
      <c r="S56" s="25"/>
      <c r="V56" s="7" t="str">
        <f t="shared" si="7"/>
        <v/>
      </c>
      <c r="X56" s="29" t="str">
        <f t="shared" si="2"/>
        <v/>
      </c>
      <c r="Y56" s="29" t="str">
        <f t="shared" si="8"/>
        <v/>
      </c>
      <c r="AA56" s="7" t="str">
        <f t="shared" si="3"/>
        <v/>
      </c>
      <c r="AB56" s="33" t="str">
        <f t="shared" si="9"/>
        <v/>
      </c>
      <c r="AD56" s="35" t="str">
        <f t="shared" si="10"/>
        <v/>
      </c>
      <c r="AE56" s="35" t="str">
        <f t="shared" si="11"/>
        <v/>
      </c>
      <c r="AG56" s="7" t="str">
        <f t="shared" si="28"/>
        <v/>
      </c>
      <c r="AN56" s="98" t="str">
        <f t="shared" si="12"/>
        <v/>
      </c>
      <c r="AO56" s="99" t="str">
        <f t="shared" si="13"/>
        <v/>
      </c>
      <c r="AQ56" s="49" t="str">
        <f t="shared" si="27"/>
        <v/>
      </c>
      <c r="AR56" s="33" t="str">
        <f t="shared" si="14"/>
        <v/>
      </c>
      <c r="AS56" s="43" t="str">
        <f t="shared" si="15"/>
        <v/>
      </c>
      <c r="AT56" s="33" t="str">
        <f t="shared" si="16"/>
        <v/>
      </c>
      <c r="AU56" s="49" t="str">
        <f t="shared" si="5"/>
        <v/>
      </c>
      <c r="AV56" s="33" t="str">
        <f t="shared" si="17"/>
        <v/>
      </c>
      <c r="AW56" s="49" t="str">
        <f t="shared" si="18"/>
        <v/>
      </c>
      <c r="AX56" s="33" t="str">
        <f t="shared" si="19"/>
        <v/>
      </c>
      <c r="AZ56" s="7" t="str">
        <f t="shared" si="20"/>
        <v/>
      </c>
      <c r="BB56" s="7" t="str">
        <f t="shared" si="21"/>
        <v/>
      </c>
      <c r="BD56" s="7">
        <v>45</v>
      </c>
      <c r="BF56" s="49" t="str">
        <f t="shared" si="30"/>
        <v/>
      </c>
      <c r="BG56" s="7" t="str">
        <f t="shared" si="30"/>
        <v/>
      </c>
      <c r="BH56" s="43" t="str">
        <f t="shared" si="30"/>
        <v/>
      </c>
      <c r="BI56" s="7" t="str">
        <f t="shared" si="22"/>
        <v/>
      </c>
      <c r="BJ56" s="7" t="str">
        <f t="shared" si="23"/>
        <v/>
      </c>
      <c r="BL56" s="105" t="str">
        <f t="shared" si="24"/>
        <v/>
      </c>
      <c r="BN56" s="57" t="str">
        <f t="shared" si="25"/>
        <v/>
      </c>
      <c r="BP56" s="35" t="str">
        <f t="shared" si="26"/>
        <v/>
      </c>
    </row>
    <row r="57" spans="1:68" x14ac:dyDescent="0.25">
      <c r="A57" s="9"/>
      <c r="B57" s="7" t="str">
        <f t="shared" si="1"/>
        <v/>
      </c>
      <c r="C57" s="9"/>
      <c r="D57" s="31"/>
      <c r="E57" s="11"/>
      <c r="F57" s="14"/>
      <c r="G57" s="18"/>
      <c r="H57" s="39"/>
      <c r="I57" s="22"/>
      <c r="J57" s="9"/>
      <c r="K57" s="25"/>
      <c r="L57" s="25"/>
      <c r="M57" s="25"/>
      <c r="N57" s="25"/>
      <c r="O57" s="25"/>
      <c r="P57" s="25"/>
      <c r="Q57" s="25"/>
      <c r="R57" s="25"/>
      <c r="S57" s="25"/>
      <c r="V57" s="7" t="str">
        <f t="shared" si="7"/>
        <v/>
      </c>
      <c r="X57" s="29" t="str">
        <f t="shared" si="2"/>
        <v/>
      </c>
      <c r="Y57" s="29" t="str">
        <f t="shared" si="8"/>
        <v/>
      </c>
      <c r="AA57" s="7" t="str">
        <f t="shared" si="3"/>
        <v/>
      </c>
      <c r="AB57" s="33" t="str">
        <f t="shared" si="9"/>
        <v/>
      </c>
      <c r="AD57" s="35" t="str">
        <f t="shared" si="10"/>
        <v/>
      </c>
      <c r="AE57" s="35" t="str">
        <f t="shared" si="11"/>
        <v/>
      </c>
      <c r="AG57" s="7" t="str">
        <f t="shared" si="28"/>
        <v/>
      </c>
      <c r="AN57" s="98" t="str">
        <f t="shared" si="12"/>
        <v/>
      </c>
      <c r="AO57" s="99" t="str">
        <f t="shared" si="13"/>
        <v/>
      </c>
      <c r="AQ57" s="49" t="str">
        <f t="shared" si="27"/>
        <v/>
      </c>
      <c r="AR57" s="33" t="str">
        <f t="shared" si="14"/>
        <v/>
      </c>
      <c r="AS57" s="43" t="str">
        <f t="shared" si="15"/>
        <v/>
      </c>
      <c r="AT57" s="33" t="str">
        <f t="shared" si="16"/>
        <v/>
      </c>
      <c r="AU57" s="49" t="str">
        <f t="shared" si="5"/>
        <v/>
      </c>
      <c r="AV57" s="33" t="str">
        <f t="shared" si="17"/>
        <v/>
      </c>
      <c r="AW57" s="49" t="str">
        <f t="shared" si="18"/>
        <v/>
      </c>
      <c r="AX57" s="33" t="str">
        <f t="shared" si="19"/>
        <v/>
      </c>
      <c r="AZ57" s="7" t="str">
        <f t="shared" si="20"/>
        <v/>
      </c>
      <c r="BB57" s="7" t="str">
        <f t="shared" si="21"/>
        <v/>
      </c>
      <c r="BD57" s="7">
        <v>46</v>
      </c>
      <c r="BF57" s="49" t="str">
        <f t="shared" si="30"/>
        <v/>
      </c>
      <c r="BG57" s="7" t="str">
        <f t="shared" si="30"/>
        <v/>
      </c>
      <c r="BH57" s="43" t="str">
        <f t="shared" si="30"/>
        <v/>
      </c>
      <c r="BI57" s="7" t="str">
        <f t="shared" si="22"/>
        <v/>
      </c>
      <c r="BJ57" s="7" t="str">
        <f t="shared" si="23"/>
        <v/>
      </c>
      <c r="BL57" s="105" t="str">
        <f t="shared" si="24"/>
        <v/>
      </c>
      <c r="BN57" s="57" t="str">
        <f t="shared" si="25"/>
        <v/>
      </c>
      <c r="BP57" s="35" t="str">
        <f t="shared" si="26"/>
        <v/>
      </c>
    </row>
    <row r="58" spans="1:68" x14ac:dyDescent="0.25">
      <c r="A58" s="9"/>
      <c r="B58" s="7" t="str">
        <f t="shared" si="1"/>
        <v/>
      </c>
      <c r="C58" s="9"/>
      <c r="D58" s="31"/>
      <c r="E58" s="11"/>
      <c r="F58" s="14"/>
      <c r="G58" s="18"/>
      <c r="H58" s="39"/>
      <c r="I58" s="22"/>
      <c r="J58" s="9"/>
      <c r="K58" s="25"/>
      <c r="L58" s="25"/>
      <c r="M58" s="25"/>
      <c r="N58" s="25"/>
      <c r="O58" s="25"/>
      <c r="P58" s="25"/>
      <c r="Q58" s="25"/>
      <c r="R58" s="25"/>
      <c r="S58" s="25"/>
      <c r="V58" s="7" t="str">
        <f t="shared" si="7"/>
        <v/>
      </c>
      <c r="X58" s="29" t="str">
        <f t="shared" si="2"/>
        <v/>
      </c>
      <c r="Y58" s="29" t="str">
        <f t="shared" si="8"/>
        <v/>
      </c>
      <c r="AA58" s="7" t="str">
        <f t="shared" si="3"/>
        <v/>
      </c>
      <c r="AB58" s="33" t="str">
        <f t="shared" si="9"/>
        <v/>
      </c>
      <c r="AD58" s="35" t="str">
        <f t="shared" si="10"/>
        <v/>
      </c>
      <c r="AE58" s="35" t="str">
        <f t="shared" si="11"/>
        <v/>
      </c>
      <c r="AG58" s="7" t="str">
        <f t="shared" si="28"/>
        <v/>
      </c>
      <c r="AN58" s="98" t="str">
        <f t="shared" si="12"/>
        <v/>
      </c>
      <c r="AO58" s="99" t="str">
        <f t="shared" si="13"/>
        <v/>
      </c>
      <c r="AQ58" s="49" t="str">
        <f t="shared" si="27"/>
        <v/>
      </c>
      <c r="AR58" s="33" t="str">
        <f t="shared" si="14"/>
        <v/>
      </c>
      <c r="AS58" s="43" t="str">
        <f t="shared" si="15"/>
        <v/>
      </c>
      <c r="AT58" s="33" t="str">
        <f t="shared" si="16"/>
        <v/>
      </c>
      <c r="AU58" s="49" t="str">
        <f t="shared" si="5"/>
        <v/>
      </c>
      <c r="AV58" s="33" t="str">
        <f t="shared" si="17"/>
        <v/>
      </c>
      <c r="AW58" s="49" t="str">
        <f t="shared" si="18"/>
        <v/>
      </c>
      <c r="AX58" s="33" t="str">
        <f t="shared" si="19"/>
        <v/>
      </c>
      <c r="AZ58" s="7" t="str">
        <f t="shared" si="20"/>
        <v/>
      </c>
      <c r="BB58" s="7" t="str">
        <f t="shared" si="21"/>
        <v/>
      </c>
      <c r="BD58" s="7">
        <v>47</v>
      </c>
      <c r="BF58" s="49" t="str">
        <f t="shared" si="30"/>
        <v/>
      </c>
      <c r="BG58" s="7" t="str">
        <f t="shared" si="30"/>
        <v/>
      </c>
      <c r="BH58" s="43" t="str">
        <f t="shared" si="30"/>
        <v/>
      </c>
      <c r="BI58" s="7" t="str">
        <f t="shared" si="22"/>
        <v/>
      </c>
      <c r="BJ58" s="7" t="str">
        <f t="shared" si="23"/>
        <v/>
      </c>
      <c r="BL58" s="105" t="str">
        <f t="shared" si="24"/>
        <v/>
      </c>
      <c r="BN58" s="57" t="str">
        <f t="shared" si="25"/>
        <v/>
      </c>
      <c r="BP58" s="35" t="str">
        <f t="shared" si="26"/>
        <v/>
      </c>
    </row>
    <row r="59" spans="1:68" x14ac:dyDescent="0.25">
      <c r="A59" s="9"/>
      <c r="B59" s="7" t="str">
        <f t="shared" si="1"/>
        <v/>
      </c>
      <c r="C59" s="9"/>
      <c r="D59" s="31"/>
      <c r="E59" s="11"/>
      <c r="F59" s="14"/>
      <c r="G59" s="18"/>
      <c r="H59" s="39"/>
      <c r="I59" s="22"/>
      <c r="J59" s="9"/>
      <c r="K59" s="25"/>
      <c r="L59" s="25"/>
      <c r="M59" s="25"/>
      <c r="N59" s="25"/>
      <c r="O59" s="25"/>
      <c r="P59" s="25"/>
      <c r="Q59" s="25"/>
      <c r="R59" s="25"/>
      <c r="S59" s="25"/>
      <c r="V59" s="7" t="str">
        <f t="shared" si="7"/>
        <v/>
      </c>
      <c r="X59" s="29" t="str">
        <f t="shared" si="2"/>
        <v/>
      </c>
      <c r="Y59" s="29" t="str">
        <f t="shared" si="8"/>
        <v/>
      </c>
      <c r="AA59" s="7" t="str">
        <f t="shared" si="3"/>
        <v/>
      </c>
      <c r="AB59" s="33" t="str">
        <f t="shared" si="9"/>
        <v/>
      </c>
      <c r="AD59" s="35" t="str">
        <f t="shared" si="10"/>
        <v/>
      </c>
      <c r="AE59" s="35" t="str">
        <f t="shared" si="11"/>
        <v/>
      </c>
      <c r="AG59" s="7" t="str">
        <f t="shared" si="28"/>
        <v/>
      </c>
      <c r="AN59" s="98" t="str">
        <f t="shared" si="12"/>
        <v/>
      </c>
      <c r="AO59" s="99" t="str">
        <f t="shared" si="13"/>
        <v/>
      </c>
      <c r="AQ59" s="49" t="str">
        <f t="shared" si="27"/>
        <v/>
      </c>
      <c r="AR59" s="33" t="str">
        <f t="shared" si="14"/>
        <v/>
      </c>
      <c r="AS59" s="43" t="str">
        <f t="shared" si="15"/>
        <v/>
      </c>
      <c r="AT59" s="33" t="str">
        <f t="shared" si="16"/>
        <v/>
      </c>
      <c r="AU59" s="49" t="str">
        <f t="shared" si="5"/>
        <v/>
      </c>
      <c r="AV59" s="33" t="str">
        <f t="shared" si="17"/>
        <v/>
      </c>
      <c r="AW59" s="49" t="str">
        <f t="shared" si="18"/>
        <v/>
      </c>
      <c r="AX59" s="33" t="str">
        <f t="shared" si="19"/>
        <v/>
      </c>
      <c r="AZ59" s="7" t="str">
        <f t="shared" si="20"/>
        <v/>
      </c>
      <c r="BB59" s="7" t="str">
        <f t="shared" si="21"/>
        <v/>
      </c>
      <c r="BD59" s="7">
        <v>48</v>
      </c>
      <c r="BF59" s="49" t="str">
        <f t="shared" si="30"/>
        <v/>
      </c>
      <c r="BG59" s="7" t="str">
        <f t="shared" si="30"/>
        <v/>
      </c>
      <c r="BH59" s="43" t="str">
        <f t="shared" si="30"/>
        <v/>
      </c>
      <c r="BI59" s="7" t="str">
        <f t="shared" si="22"/>
        <v/>
      </c>
      <c r="BJ59" s="7" t="str">
        <f t="shared" si="23"/>
        <v/>
      </c>
      <c r="BL59" s="105" t="str">
        <f t="shared" si="24"/>
        <v/>
      </c>
      <c r="BN59" s="57" t="str">
        <f t="shared" si="25"/>
        <v/>
      </c>
      <c r="BP59" s="35" t="str">
        <f t="shared" si="26"/>
        <v/>
      </c>
    </row>
    <row r="60" spans="1:68" x14ac:dyDescent="0.25">
      <c r="A60" s="9"/>
      <c r="B60" s="7" t="str">
        <f t="shared" si="1"/>
        <v/>
      </c>
      <c r="C60" s="9"/>
      <c r="D60" s="31"/>
      <c r="E60" s="11"/>
      <c r="F60" s="14"/>
      <c r="G60" s="18"/>
      <c r="H60" s="39"/>
      <c r="I60" s="22"/>
      <c r="J60" s="9"/>
      <c r="K60" s="25"/>
      <c r="L60" s="25"/>
      <c r="M60" s="25"/>
      <c r="N60" s="25"/>
      <c r="O60" s="25"/>
      <c r="P60" s="25"/>
      <c r="Q60" s="25"/>
      <c r="R60" s="25"/>
      <c r="S60" s="25"/>
      <c r="V60" s="7" t="str">
        <f t="shared" si="7"/>
        <v/>
      </c>
      <c r="X60" s="29" t="str">
        <f t="shared" si="2"/>
        <v/>
      </c>
      <c r="Y60" s="29" t="str">
        <f t="shared" si="8"/>
        <v/>
      </c>
      <c r="AA60" s="7" t="str">
        <f t="shared" si="3"/>
        <v/>
      </c>
      <c r="AB60" s="33" t="str">
        <f t="shared" si="9"/>
        <v/>
      </c>
      <c r="AD60" s="35" t="str">
        <f t="shared" si="10"/>
        <v/>
      </c>
      <c r="AE60" s="35" t="str">
        <f t="shared" si="11"/>
        <v/>
      </c>
      <c r="AG60" s="7" t="str">
        <f t="shared" si="28"/>
        <v/>
      </c>
      <c r="AN60" s="98" t="str">
        <f t="shared" si="12"/>
        <v/>
      </c>
      <c r="AO60" s="99" t="str">
        <f t="shared" si="13"/>
        <v/>
      </c>
      <c r="AQ60" s="49" t="str">
        <f t="shared" si="27"/>
        <v/>
      </c>
      <c r="AR60" s="33" t="str">
        <f t="shared" si="14"/>
        <v/>
      </c>
      <c r="AS60" s="43" t="str">
        <f t="shared" si="15"/>
        <v/>
      </c>
      <c r="AT60" s="33" t="str">
        <f t="shared" si="16"/>
        <v/>
      </c>
      <c r="AU60" s="49" t="str">
        <f t="shared" si="5"/>
        <v/>
      </c>
      <c r="AV60" s="33" t="str">
        <f t="shared" si="17"/>
        <v/>
      </c>
      <c r="AW60" s="49" t="str">
        <f t="shared" si="18"/>
        <v/>
      </c>
      <c r="AX60" s="33" t="str">
        <f t="shared" si="19"/>
        <v/>
      </c>
      <c r="AZ60" s="7" t="str">
        <f t="shared" si="20"/>
        <v/>
      </c>
      <c r="BB60" s="7" t="str">
        <f t="shared" si="21"/>
        <v/>
      </c>
      <c r="BD60" s="7">
        <v>49</v>
      </c>
      <c r="BF60" s="49" t="str">
        <f t="shared" si="30"/>
        <v/>
      </c>
      <c r="BG60" s="7" t="str">
        <f t="shared" si="30"/>
        <v/>
      </c>
      <c r="BH60" s="43" t="str">
        <f t="shared" si="30"/>
        <v/>
      </c>
      <c r="BI60" s="7" t="str">
        <f t="shared" si="22"/>
        <v/>
      </c>
      <c r="BJ60" s="7" t="str">
        <f t="shared" si="23"/>
        <v/>
      </c>
      <c r="BL60" s="105" t="str">
        <f t="shared" si="24"/>
        <v/>
      </c>
      <c r="BN60" s="57" t="str">
        <f t="shared" si="25"/>
        <v/>
      </c>
      <c r="BP60" s="35" t="str">
        <f t="shared" si="26"/>
        <v/>
      </c>
    </row>
    <row r="61" spans="1:68" x14ac:dyDescent="0.25">
      <c r="A61" s="9"/>
      <c r="B61" s="7" t="str">
        <f t="shared" si="1"/>
        <v/>
      </c>
      <c r="C61" s="9"/>
      <c r="D61" s="31"/>
      <c r="E61" s="11"/>
      <c r="F61" s="14"/>
      <c r="G61" s="18"/>
      <c r="H61" s="39"/>
      <c r="I61" s="22"/>
      <c r="J61" s="9"/>
      <c r="K61" s="25"/>
      <c r="L61" s="25"/>
      <c r="M61" s="25"/>
      <c r="N61" s="25"/>
      <c r="O61" s="25"/>
      <c r="P61" s="25"/>
      <c r="Q61" s="25"/>
      <c r="R61" s="25"/>
      <c r="S61" s="25"/>
      <c r="V61" s="7" t="str">
        <f t="shared" si="7"/>
        <v/>
      </c>
      <c r="X61" s="29" t="str">
        <f t="shared" si="2"/>
        <v/>
      </c>
      <c r="Y61" s="29" t="str">
        <f t="shared" si="8"/>
        <v/>
      </c>
      <c r="AA61" s="7" t="str">
        <f t="shared" si="3"/>
        <v/>
      </c>
      <c r="AB61" s="33" t="str">
        <f t="shared" si="9"/>
        <v/>
      </c>
      <c r="AD61" s="35" t="str">
        <f t="shared" si="10"/>
        <v/>
      </c>
      <c r="AE61" s="35" t="str">
        <f t="shared" si="11"/>
        <v/>
      </c>
      <c r="AG61" s="7" t="str">
        <f t="shared" si="28"/>
        <v/>
      </c>
      <c r="AN61" s="98" t="str">
        <f t="shared" si="12"/>
        <v/>
      </c>
      <c r="AO61" s="99" t="str">
        <f t="shared" si="13"/>
        <v/>
      </c>
      <c r="AQ61" s="49" t="str">
        <f t="shared" si="27"/>
        <v/>
      </c>
      <c r="AR61" s="33" t="str">
        <f t="shared" si="14"/>
        <v/>
      </c>
      <c r="AS61" s="43" t="str">
        <f t="shared" si="15"/>
        <v/>
      </c>
      <c r="AT61" s="33" t="str">
        <f t="shared" si="16"/>
        <v/>
      </c>
      <c r="AU61" s="49" t="str">
        <f t="shared" si="5"/>
        <v/>
      </c>
      <c r="AV61" s="33" t="str">
        <f t="shared" si="17"/>
        <v/>
      </c>
      <c r="AW61" s="49" t="str">
        <f t="shared" si="18"/>
        <v/>
      </c>
      <c r="AX61" s="33" t="str">
        <f t="shared" si="19"/>
        <v/>
      </c>
      <c r="AZ61" s="7" t="str">
        <f t="shared" si="20"/>
        <v/>
      </c>
      <c r="BB61" s="7" t="str">
        <f t="shared" si="21"/>
        <v/>
      </c>
      <c r="BD61" s="7">
        <v>50</v>
      </c>
      <c r="BF61" s="49" t="str">
        <f t="shared" si="30"/>
        <v/>
      </c>
      <c r="BG61" s="7" t="str">
        <f t="shared" si="30"/>
        <v/>
      </c>
      <c r="BH61" s="43" t="str">
        <f t="shared" si="30"/>
        <v/>
      </c>
      <c r="BI61" s="7" t="str">
        <f t="shared" si="22"/>
        <v/>
      </c>
      <c r="BJ61" s="7" t="str">
        <f t="shared" si="23"/>
        <v/>
      </c>
      <c r="BL61" s="105" t="str">
        <f t="shared" si="24"/>
        <v/>
      </c>
      <c r="BN61" s="57" t="str">
        <f t="shared" si="25"/>
        <v/>
      </c>
      <c r="BP61" s="35" t="str">
        <f t="shared" si="26"/>
        <v/>
      </c>
    </row>
    <row r="62" spans="1:68" x14ac:dyDescent="0.25">
      <c r="A62" s="9"/>
      <c r="B62" s="7" t="str">
        <f t="shared" si="1"/>
        <v/>
      </c>
      <c r="C62" s="9"/>
      <c r="D62" s="31"/>
      <c r="E62" s="11"/>
      <c r="F62" s="14"/>
      <c r="G62" s="18"/>
      <c r="H62" s="39"/>
      <c r="I62" s="22"/>
      <c r="J62" s="9"/>
      <c r="K62" s="25"/>
      <c r="L62" s="25"/>
      <c r="M62" s="25"/>
      <c r="N62" s="25"/>
      <c r="O62" s="25"/>
      <c r="P62" s="25"/>
      <c r="Q62" s="25"/>
      <c r="R62" s="25"/>
      <c r="S62" s="25"/>
      <c r="V62" s="7" t="str">
        <f t="shared" si="7"/>
        <v/>
      </c>
      <c r="X62" s="29" t="str">
        <f t="shared" si="2"/>
        <v/>
      </c>
      <c r="Y62" s="29" t="str">
        <f t="shared" si="8"/>
        <v/>
      </c>
      <c r="AA62" s="7" t="str">
        <f t="shared" si="3"/>
        <v/>
      </c>
      <c r="AB62" s="33" t="str">
        <f t="shared" si="9"/>
        <v/>
      </c>
      <c r="AD62" s="35" t="str">
        <f t="shared" si="10"/>
        <v/>
      </c>
      <c r="AE62" s="35" t="str">
        <f t="shared" si="11"/>
        <v/>
      </c>
      <c r="AG62" s="7" t="str">
        <f t="shared" si="28"/>
        <v/>
      </c>
      <c r="AN62" s="98" t="str">
        <f t="shared" si="12"/>
        <v/>
      </c>
      <c r="AO62" s="99" t="str">
        <f t="shared" si="13"/>
        <v/>
      </c>
      <c r="AQ62" s="49" t="str">
        <f t="shared" si="27"/>
        <v/>
      </c>
      <c r="AR62" s="33" t="str">
        <f t="shared" si="14"/>
        <v/>
      </c>
      <c r="AS62" s="43" t="str">
        <f t="shared" si="15"/>
        <v/>
      </c>
      <c r="AT62" s="33" t="str">
        <f t="shared" si="16"/>
        <v/>
      </c>
      <c r="AU62" s="49" t="str">
        <f t="shared" si="5"/>
        <v/>
      </c>
      <c r="AV62" s="33" t="str">
        <f t="shared" si="17"/>
        <v/>
      </c>
      <c r="AW62" s="49" t="str">
        <f t="shared" si="18"/>
        <v/>
      </c>
      <c r="AX62" s="33" t="str">
        <f t="shared" si="19"/>
        <v/>
      </c>
      <c r="AZ62" s="7" t="str">
        <f t="shared" si="20"/>
        <v/>
      </c>
      <c r="BB62" s="7" t="str">
        <f t="shared" si="21"/>
        <v/>
      </c>
      <c r="BD62" s="7">
        <v>51</v>
      </c>
      <c r="BF62" s="49" t="str">
        <f t="shared" si="30"/>
        <v/>
      </c>
      <c r="BG62" s="7" t="str">
        <f t="shared" si="30"/>
        <v/>
      </c>
      <c r="BH62" s="43" t="str">
        <f t="shared" si="30"/>
        <v/>
      </c>
      <c r="BI62" s="7" t="str">
        <f t="shared" si="22"/>
        <v/>
      </c>
      <c r="BJ62" s="7" t="str">
        <f t="shared" si="23"/>
        <v/>
      </c>
      <c r="BL62" s="105" t="str">
        <f t="shared" si="24"/>
        <v/>
      </c>
      <c r="BN62" s="57" t="str">
        <f t="shared" si="25"/>
        <v/>
      </c>
      <c r="BP62" s="35" t="str">
        <f t="shared" si="26"/>
        <v/>
      </c>
    </row>
    <row r="63" spans="1:68" x14ac:dyDescent="0.25">
      <c r="A63" s="9"/>
      <c r="B63" s="7" t="str">
        <f t="shared" si="1"/>
        <v/>
      </c>
      <c r="C63" s="9"/>
      <c r="D63" s="31"/>
      <c r="E63" s="11"/>
      <c r="F63" s="14"/>
      <c r="G63" s="18"/>
      <c r="H63" s="39"/>
      <c r="I63" s="22"/>
      <c r="J63" s="9"/>
      <c r="K63" s="25"/>
      <c r="L63" s="25"/>
      <c r="M63" s="25"/>
      <c r="N63" s="25"/>
      <c r="O63" s="25"/>
      <c r="P63" s="25"/>
      <c r="Q63" s="25"/>
      <c r="R63" s="25"/>
      <c r="S63" s="25"/>
      <c r="V63" s="7" t="str">
        <f t="shared" si="7"/>
        <v/>
      </c>
      <c r="X63" s="29" t="str">
        <f t="shared" si="2"/>
        <v/>
      </c>
      <c r="Y63" s="29" t="str">
        <f t="shared" si="8"/>
        <v/>
      </c>
      <c r="AA63" s="7" t="str">
        <f t="shared" si="3"/>
        <v/>
      </c>
      <c r="AB63" s="33" t="str">
        <f t="shared" si="9"/>
        <v/>
      </c>
      <c r="AD63" s="35" t="str">
        <f t="shared" si="10"/>
        <v/>
      </c>
      <c r="AE63" s="35" t="str">
        <f t="shared" si="11"/>
        <v/>
      </c>
      <c r="AG63" s="7" t="str">
        <f t="shared" si="28"/>
        <v/>
      </c>
      <c r="AN63" s="98" t="str">
        <f t="shared" si="12"/>
        <v/>
      </c>
      <c r="AO63" s="99" t="str">
        <f t="shared" si="13"/>
        <v/>
      </c>
      <c r="AQ63" s="49" t="str">
        <f t="shared" si="27"/>
        <v/>
      </c>
      <c r="AR63" s="33" t="str">
        <f t="shared" si="14"/>
        <v/>
      </c>
      <c r="AS63" s="43" t="str">
        <f t="shared" si="15"/>
        <v/>
      </c>
      <c r="AT63" s="33" t="str">
        <f t="shared" si="16"/>
        <v/>
      </c>
      <c r="AU63" s="49" t="str">
        <f t="shared" si="5"/>
        <v/>
      </c>
      <c r="AV63" s="33" t="str">
        <f t="shared" si="17"/>
        <v/>
      </c>
      <c r="AW63" s="49" t="str">
        <f t="shared" si="18"/>
        <v/>
      </c>
      <c r="AX63" s="33" t="str">
        <f t="shared" si="19"/>
        <v/>
      </c>
      <c r="AZ63" s="7" t="str">
        <f t="shared" si="20"/>
        <v/>
      </c>
      <c r="BB63" s="7" t="str">
        <f t="shared" si="21"/>
        <v/>
      </c>
      <c r="BD63" s="7">
        <v>52</v>
      </c>
      <c r="BF63" s="49" t="str">
        <f t="shared" si="30"/>
        <v/>
      </c>
      <c r="BG63" s="7" t="str">
        <f t="shared" si="30"/>
        <v/>
      </c>
      <c r="BH63" s="43" t="str">
        <f t="shared" si="30"/>
        <v/>
      </c>
      <c r="BI63" s="7" t="str">
        <f t="shared" si="22"/>
        <v/>
      </c>
      <c r="BJ63" s="7" t="str">
        <f t="shared" si="23"/>
        <v/>
      </c>
      <c r="BL63" s="105" t="str">
        <f t="shared" si="24"/>
        <v/>
      </c>
      <c r="BN63" s="57" t="str">
        <f t="shared" si="25"/>
        <v/>
      </c>
      <c r="BP63" s="35" t="str">
        <f t="shared" si="26"/>
        <v/>
      </c>
    </row>
    <row r="64" spans="1:68" x14ac:dyDescent="0.25">
      <c r="A64" s="9"/>
      <c r="B64" s="7" t="str">
        <f t="shared" si="1"/>
        <v/>
      </c>
      <c r="C64" s="9"/>
      <c r="D64" s="31"/>
      <c r="E64" s="11"/>
      <c r="F64" s="14"/>
      <c r="G64" s="18"/>
      <c r="H64" s="39"/>
      <c r="I64" s="22"/>
      <c r="J64" s="9"/>
      <c r="K64" s="25"/>
      <c r="L64" s="25"/>
      <c r="M64" s="25"/>
      <c r="N64" s="25"/>
      <c r="O64" s="25"/>
      <c r="P64" s="25"/>
      <c r="Q64" s="25"/>
      <c r="R64" s="25"/>
      <c r="S64" s="25"/>
      <c r="V64" s="7" t="str">
        <f t="shared" si="7"/>
        <v/>
      </c>
      <c r="X64" s="29" t="str">
        <f t="shared" si="2"/>
        <v/>
      </c>
      <c r="Y64" s="29" t="str">
        <f t="shared" si="8"/>
        <v/>
      </c>
      <c r="AA64" s="7" t="str">
        <f t="shared" si="3"/>
        <v/>
      </c>
      <c r="AB64" s="33" t="str">
        <f t="shared" si="9"/>
        <v/>
      </c>
      <c r="AD64" s="35" t="str">
        <f t="shared" si="10"/>
        <v/>
      </c>
      <c r="AE64" s="35" t="str">
        <f t="shared" si="11"/>
        <v/>
      </c>
      <c r="AG64" s="7" t="str">
        <f t="shared" si="28"/>
        <v/>
      </c>
      <c r="AN64" s="98" t="str">
        <f t="shared" si="12"/>
        <v/>
      </c>
      <c r="AO64" s="99" t="str">
        <f t="shared" si="13"/>
        <v/>
      </c>
      <c r="AQ64" s="49" t="str">
        <f t="shared" si="27"/>
        <v/>
      </c>
      <c r="AR64" s="33" t="str">
        <f t="shared" si="14"/>
        <v/>
      </c>
      <c r="AS64" s="43" t="str">
        <f t="shared" si="15"/>
        <v/>
      </c>
      <c r="AT64" s="33" t="str">
        <f t="shared" si="16"/>
        <v/>
      </c>
      <c r="AU64" s="49" t="str">
        <f t="shared" si="5"/>
        <v/>
      </c>
      <c r="AV64" s="33" t="str">
        <f t="shared" si="17"/>
        <v/>
      </c>
      <c r="AW64" s="49" t="str">
        <f t="shared" si="18"/>
        <v/>
      </c>
      <c r="AX64" s="33" t="str">
        <f t="shared" si="19"/>
        <v/>
      </c>
      <c r="AZ64" s="7" t="str">
        <f t="shared" si="20"/>
        <v/>
      </c>
      <c r="BB64" s="7" t="str">
        <f t="shared" si="21"/>
        <v/>
      </c>
      <c r="BD64" s="7">
        <v>53</v>
      </c>
      <c r="BF64" s="49" t="str">
        <f t="shared" si="30"/>
        <v/>
      </c>
      <c r="BG64" s="7" t="str">
        <f t="shared" si="30"/>
        <v/>
      </c>
      <c r="BH64" s="43" t="str">
        <f t="shared" si="30"/>
        <v/>
      </c>
      <c r="BI64" s="7" t="str">
        <f t="shared" si="22"/>
        <v/>
      </c>
      <c r="BJ64" s="7" t="str">
        <f t="shared" si="23"/>
        <v/>
      </c>
      <c r="BL64" s="105" t="str">
        <f t="shared" si="24"/>
        <v/>
      </c>
      <c r="BN64" s="57" t="str">
        <f t="shared" si="25"/>
        <v/>
      </c>
      <c r="BP64" s="35" t="str">
        <f t="shared" si="26"/>
        <v/>
      </c>
    </row>
    <row r="65" spans="1:68" x14ac:dyDescent="0.25">
      <c r="A65" s="9"/>
      <c r="B65" s="7" t="str">
        <f t="shared" si="1"/>
        <v/>
      </c>
      <c r="C65" s="9"/>
      <c r="D65" s="31"/>
      <c r="E65" s="11"/>
      <c r="F65" s="14"/>
      <c r="G65" s="18"/>
      <c r="H65" s="39"/>
      <c r="I65" s="22"/>
      <c r="J65" s="9"/>
      <c r="K65" s="25"/>
      <c r="L65" s="25"/>
      <c r="M65" s="25"/>
      <c r="N65" s="25"/>
      <c r="O65" s="25"/>
      <c r="P65" s="25"/>
      <c r="Q65" s="25"/>
      <c r="R65" s="25"/>
      <c r="S65" s="25"/>
      <c r="V65" s="7" t="str">
        <f t="shared" si="7"/>
        <v/>
      </c>
      <c r="X65" s="29" t="str">
        <f t="shared" si="2"/>
        <v/>
      </c>
      <c r="Y65" s="29" t="str">
        <f t="shared" si="8"/>
        <v/>
      </c>
      <c r="AA65" s="7" t="str">
        <f t="shared" si="3"/>
        <v/>
      </c>
      <c r="AB65" s="33" t="str">
        <f t="shared" si="9"/>
        <v/>
      </c>
      <c r="AD65" s="35" t="str">
        <f t="shared" si="10"/>
        <v/>
      </c>
      <c r="AE65" s="35" t="str">
        <f t="shared" si="11"/>
        <v/>
      </c>
      <c r="AG65" s="7" t="str">
        <f t="shared" si="28"/>
        <v/>
      </c>
      <c r="AN65" s="98" t="str">
        <f t="shared" si="12"/>
        <v/>
      </c>
      <c r="AO65" s="99" t="str">
        <f t="shared" si="13"/>
        <v/>
      </c>
      <c r="AQ65" s="49" t="str">
        <f t="shared" si="27"/>
        <v/>
      </c>
      <c r="AR65" s="33" t="str">
        <f t="shared" si="14"/>
        <v/>
      </c>
      <c r="AS65" s="43" t="str">
        <f t="shared" si="15"/>
        <v/>
      </c>
      <c r="AT65" s="33" t="str">
        <f t="shared" si="16"/>
        <v/>
      </c>
      <c r="AU65" s="49" t="str">
        <f t="shared" si="5"/>
        <v/>
      </c>
      <c r="AV65" s="33" t="str">
        <f t="shared" si="17"/>
        <v/>
      </c>
      <c r="AW65" s="49" t="str">
        <f t="shared" si="18"/>
        <v/>
      </c>
      <c r="AX65" s="33" t="str">
        <f t="shared" si="19"/>
        <v/>
      </c>
      <c r="AZ65" s="7" t="str">
        <f t="shared" si="20"/>
        <v/>
      </c>
      <c r="BB65" s="7" t="str">
        <f t="shared" si="21"/>
        <v/>
      </c>
      <c r="BD65" s="7">
        <v>54</v>
      </c>
      <c r="BF65" s="49" t="str">
        <f t="shared" si="30"/>
        <v/>
      </c>
      <c r="BG65" s="7" t="str">
        <f t="shared" si="30"/>
        <v/>
      </c>
      <c r="BH65" s="43" t="str">
        <f t="shared" si="30"/>
        <v/>
      </c>
      <c r="BI65" s="7" t="str">
        <f t="shared" si="22"/>
        <v/>
      </c>
      <c r="BJ65" s="7" t="str">
        <f t="shared" si="23"/>
        <v/>
      </c>
      <c r="BL65" s="105" t="str">
        <f t="shared" si="24"/>
        <v/>
      </c>
      <c r="BN65" s="57" t="str">
        <f t="shared" si="25"/>
        <v/>
      </c>
      <c r="BP65" s="35" t="str">
        <f t="shared" si="26"/>
        <v/>
      </c>
    </row>
    <row r="66" spans="1:68" x14ac:dyDescent="0.25">
      <c r="A66" s="9"/>
      <c r="B66" s="7" t="str">
        <f t="shared" si="1"/>
        <v/>
      </c>
      <c r="C66" s="9"/>
      <c r="D66" s="31"/>
      <c r="E66" s="11"/>
      <c r="F66" s="14"/>
      <c r="G66" s="18"/>
      <c r="H66" s="39"/>
      <c r="I66" s="22"/>
      <c r="J66" s="9"/>
      <c r="K66" s="25"/>
      <c r="L66" s="25"/>
      <c r="M66" s="25"/>
      <c r="N66" s="25"/>
      <c r="O66" s="25"/>
      <c r="P66" s="25"/>
      <c r="Q66" s="25"/>
      <c r="R66" s="25"/>
      <c r="S66" s="25"/>
      <c r="V66" s="7" t="str">
        <f t="shared" si="7"/>
        <v/>
      </c>
      <c r="X66" s="29" t="str">
        <f t="shared" si="2"/>
        <v/>
      </c>
      <c r="Y66" s="29" t="str">
        <f t="shared" si="8"/>
        <v/>
      </c>
      <c r="AA66" s="7" t="str">
        <f t="shared" si="3"/>
        <v/>
      </c>
      <c r="AB66" s="33" t="str">
        <f t="shared" si="9"/>
        <v/>
      </c>
      <c r="AD66" s="35" t="str">
        <f t="shared" si="10"/>
        <v/>
      </c>
      <c r="AE66" s="35" t="str">
        <f t="shared" si="11"/>
        <v/>
      </c>
      <c r="AG66" s="7" t="str">
        <f t="shared" si="28"/>
        <v/>
      </c>
      <c r="AN66" s="98" t="str">
        <f t="shared" si="12"/>
        <v/>
      </c>
      <c r="AO66" s="99" t="str">
        <f t="shared" si="13"/>
        <v/>
      </c>
      <c r="AQ66" s="49" t="str">
        <f t="shared" si="27"/>
        <v/>
      </c>
      <c r="AR66" s="33" t="str">
        <f t="shared" si="14"/>
        <v/>
      </c>
      <c r="AS66" s="43" t="str">
        <f t="shared" si="15"/>
        <v/>
      </c>
      <c r="AT66" s="33" t="str">
        <f t="shared" si="16"/>
        <v/>
      </c>
      <c r="AU66" s="49" t="str">
        <f t="shared" si="5"/>
        <v/>
      </c>
      <c r="AV66" s="33" t="str">
        <f t="shared" si="17"/>
        <v/>
      </c>
      <c r="AW66" s="49" t="str">
        <f t="shared" si="18"/>
        <v/>
      </c>
      <c r="AX66" s="33" t="str">
        <f t="shared" si="19"/>
        <v/>
      </c>
      <c r="AZ66" s="7" t="str">
        <f t="shared" si="20"/>
        <v/>
      </c>
      <c r="BB66" s="7" t="str">
        <f t="shared" si="21"/>
        <v/>
      </c>
      <c r="BD66" s="7">
        <v>55</v>
      </c>
      <c r="BF66" s="49" t="str">
        <f t="shared" si="30"/>
        <v/>
      </c>
      <c r="BG66" s="7" t="str">
        <f t="shared" si="30"/>
        <v/>
      </c>
      <c r="BH66" s="43" t="str">
        <f t="shared" si="30"/>
        <v/>
      </c>
      <c r="BI66" s="7" t="str">
        <f t="shared" si="22"/>
        <v/>
      </c>
      <c r="BJ66" s="7" t="str">
        <f t="shared" si="23"/>
        <v/>
      </c>
      <c r="BL66" s="105" t="str">
        <f t="shared" si="24"/>
        <v/>
      </c>
      <c r="BN66" s="57" t="str">
        <f t="shared" si="25"/>
        <v/>
      </c>
      <c r="BP66" s="35" t="str">
        <f t="shared" si="26"/>
        <v/>
      </c>
    </row>
    <row r="67" spans="1:68" x14ac:dyDescent="0.25">
      <c r="A67" s="9"/>
      <c r="B67" s="7" t="str">
        <f t="shared" si="1"/>
        <v/>
      </c>
      <c r="C67" s="9"/>
      <c r="D67" s="31"/>
      <c r="E67" s="11"/>
      <c r="F67" s="14"/>
      <c r="G67" s="18"/>
      <c r="H67" s="39"/>
      <c r="I67" s="22"/>
      <c r="J67" s="9"/>
      <c r="K67" s="25"/>
      <c r="L67" s="25"/>
      <c r="M67" s="25"/>
      <c r="N67" s="25"/>
      <c r="O67" s="25"/>
      <c r="P67" s="25"/>
      <c r="Q67" s="25"/>
      <c r="R67" s="25"/>
      <c r="S67" s="25"/>
      <c r="V67" s="7" t="str">
        <f t="shared" si="7"/>
        <v/>
      </c>
      <c r="X67" s="29" t="str">
        <f t="shared" si="2"/>
        <v/>
      </c>
      <c r="Y67" s="29" t="str">
        <f t="shared" si="8"/>
        <v/>
      </c>
      <c r="AA67" s="7" t="str">
        <f t="shared" si="3"/>
        <v/>
      </c>
      <c r="AB67" s="33" t="str">
        <f t="shared" si="9"/>
        <v/>
      </c>
      <c r="AD67" s="35" t="str">
        <f t="shared" si="10"/>
        <v/>
      </c>
      <c r="AE67" s="35" t="str">
        <f t="shared" si="11"/>
        <v/>
      </c>
      <c r="AG67" s="7" t="str">
        <f t="shared" si="28"/>
        <v/>
      </c>
      <c r="AN67" s="98" t="str">
        <f t="shared" si="12"/>
        <v/>
      </c>
      <c r="AO67" s="99" t="str">
        <f t="shared" si="13"/>
        <v/>
      </c>
      <c r="AQ67" s="49" t="str">
        <f t="shared" si="27"/>
        <v/>
      </c>
      <c r="AR67" s="33" t="str">
        <f t="shared" si="14"/>
        <v/>
      </c>
      <c r="AS67" s="43" t="str">
        <f t="shared" si="15"/>
        <v/>
      </c>
      <c r="AT67" s="33" t="str">
        <f t="shared" si="16"/>
        <v/>
      </c>
      <c r="AU67" s="49" t="str">
        <f t="shared" si="5"/>
        <v/>
      </c>
      <c r="AV67" s="33" t="str">
        <f t="shared" si="17"/>
        <v/>
      </c>
      <c r="AW67" s="49" t="str">
        <f t="shared" si="18"/>
        <v/>
      </c>
      <c r="AX67" s="33" t="str">
        <f t="shared" si="19"/>
        <v/>
      </c>
      <c r="AZ67" s="7" t="str">
        <f t="shared" si="20"/>
        <v/>
      </c>
      <c r="BB67" s="7" t="str">
        <f t="shared" si="21"/>
        <v/>
      </c>
      <c r="BD67" s="7">
        <v>56</v>
      </c>
      <c r="BF67" s="49" t="str">
        <f t="shared" si="30"/>
        <v/>
      </c>
      <c r="BG67" s="7" t="str">
        <f t="shared" si="30"/>
        <v/>
      </c>
      <c r="BH67" s="43" t="str">
        <f t="shared" si="30"/>
        <v/>
      </c>
      <c r="BI67" s="7" t="str">
        <f t="shared" si="22"/>
        <v/>
      </c>
      <c r="BJ67" s="7" t="str">
        <f t="shared" si="23"/>
        <v/>
      </c>
      <c r="BL67" s="105" t="str">
        <f t="shared" si="24"/>
        <v/>
      </c>
      <c r="BN67" s="57" t="str">
        <f t="shared" si="25"/>
        <v/>
      </c>
      <c r="BP67" s="35" t="str">
        <f t="shared" si="26"/>
        <v/>
      </c>
    </row>
    <row r="68" spans="1:68" x14ac:dyDescent="0.25">
      <c r="A68" s="9"/>
      <c r="B68" s="7" t="str">
        <f t="shared" si="1"/>
        <v/>
      </c>
      <c r="C68" s="9"/>
      <c r="D68" s="31"/>
      <c r="E68" s="11"/>
      <c r="F68" s="14"/>
      <c r="G68" s="18"/>
      <c r="H68" s="39"/>
      <c r="I68" s="22"/>
      <c r="J68" s="9"/>
      <c r="K68" s="25"/>
      <c r="L68" s="25"/>
      <c r="M68" s="25"/>
      <c r="N68" s="25"/>
      <c r="O68" s="25"/>
      <c r="P68" s="25"/>
      <c r="Q68" s="25"/>
      <c r="R68" s="25"/>
      <c r="S68" s="25"/>
      <c r="V68" s="7" t="str">
        <f t="shared" si="7"/>
        <v/>
      </c>
      <c r="X68" s="29" t="str">
        <f t="shared" si="2"/>
        <v/>
      </c>
      <c r="Y68" s="29" t="str">
        <f t="shared" si="8"/>
        <v/>
      </c>
      <c r="AA68" s="7" t="str">
        <f t="shared" si="3"/>
        <v/>
      </c>
      <c r="AB68" s="33" t="str">
        <f t="shared" si="9"/>
        <v/>
      </c>
      <c r="AD68" s="35" t="str">
        <f t="shared" si="10"/>
        <v/>
      </c>
      <c r="AE68" s="35" t="str">
        <f t="shared" si="11"/>
        <v/>
      </c>
      <c r="AG68" s="7" t="str">
        <f t="shared" si="28"/>
        <v/>
      </c>
      <c r="AN68" s="98" t="str">
        <f t="shared" si="12"/>
        <v/>
      </c>
      <c r="AO68" s="99" t="str">
        <f t="shared" si="13"/>
        <v/>
      </c>
      <c r="AQ68" s="49" t="str">
        <f t="shared" si="27"/>
        <v/>
      </c>
      <c r="AR68" s="33" t="str">
        <f t="shared" si="14"/>
        <v/>
      </c>
      <c r="AS68" s="43" t="str">
        <f t="shared" si="15"/>
        <v/>
      </c>
      <c r="AT68" s="33" t="str">
        <f t="shared" si="16"/>
        <v/>
      </c>
      <c r="AU68" s="49" t="str">
        <f t="shared" si="5"/>
        <v/>
      </c>
      <c r="AV68" s="33" t="str">
        <f t="shared" si="17"/>
        <v/>
      </c>
      <c r="AW68" s="49" t="str">
        <f t="shared" si="18"/>
        <v/>
      </c>
      <c r="AX68" s="33" t="str">
        <f t="shared" si="19"/>
        <v/>
      </c>
      <c r="AZ68" s="7" t="str">
        <f t="shared" si="20"/>
        <v/>
      </c>
      <c r="BB68" s="7" t="str">
        <f t="shared" si="21"/>
        <v/>
      </c>
      <c r="BD68" s="7">
        <v>57</v>
      </c>
      <c r="BF68" s="49" t="str">
        <f t="shared" si="30"/>
        <v/>
      </c>
      <c r="BG68" s="7" t="str">
        <f t="shared" si="30"/>
        <v/>
      </c>
      <c r="BH68" s="43" t="str">
        <f t="shared" si="30"/>
        <v/>
      </c>
      <c r="BI68" s="7" t="str">
        <f t="shared" si="22"/>
        <v/>
      </c>
      <c r="BJ68" s="7" t="str">
        <f t="shared" si="23"/>
        <v/>
      </c>
      <c r="BL68" s="105" t="str">
        <f t="shared" si="24"/>
        <v/>
      </c>
      <c r="BN68" s="57" t="str">
        <f t="shared" si="25"/>
        <v/>
      </c>
      <c r="BP68" s="35" t="str">
        <f t="shared" si="26"/>
        <v/>
      </c>
    </row>
    <row r="69" spans="1:68" x14ac:dyDescent="0.25">
      <c r="A69" s="9"/>
      <c r="B69" s="7" t="str">
        <f t="shared" si="1"/>
        <v/>
      </c>
      <c r="C69" s="9"/>
      <c r="D69" s="31"/>
      <c r="E69" s="11"/>
      <c r="F69" s="14"/>
      <c r="G69" s="18"/>
      <c r="H69" s="39"/>
      <c r="I69" s="22"/>
      <c r="J69" s="9"/>
      <c r="K69" s="25"/>
      <c r="L69" s="25"/>
      <c r="M69" s="25"/>
      <c r="N69" s="25"/>
      <c r="O69" s="25"/>
      <c r="P69" s="25"/>
      <c r="Q69" s="25"/>
      <c r="R69" s="25"/>
      <c r="S69" s="25"/>
      <c r="V69" s="7" t="str">
        <f t="shared" si="7"/>
        <v/>
      </c>
      <c r="X69" s="29" t="str">
        <f t="shared" si="2"/>
        <v/>
      </c>
      <c r="Y69" s="29" t="str">
        <f t="shared" si="8"/>
        <v/>
      </c>
      <c r="AA69" s="7" t="str">
        <f t="shared" si="3"/>
        <v/>
      </c>
      <c r="AB69" s="33" t="str">
        <f t="shared" si="9"/>
        <v/>
      </c>
      <c r="AD69" s="35" t="str">
        <f t="shared" si="10"/>
        <v/>
      </c>
      <c r="AE69" s="35" t="str">
        <f t="shared" si="11"/>
        <v/>
      </c>
      <c r="AG69" s="7" t="str">
        <f t="shared" si="28"/>
        <v/>
      </c>
      <c r="AN69" s="98" t="str">
        <f t="shared" si="12"/>
        <v/>
      </c>
      <c r="AO69" s="99" t="str">
        <f t="shared" si="13"/>
        <v/>
      </c>
      <c r="AQ69" s="49" t="str">
        <f t="shared" si="27"/>
        <v/>
      </c>
      <c r="AR69" s="33" t="str">
        <f t="shared" si="14"/>
        <v/>
      </c>
      <c r="AS69" s="43" t="str">
        <f t="shared" si="15"/>
        <v/>
      </c>
      <c r="AT69" s="33" t="str">
        <f t="shared" si="16"/>
        <v/>
      </c>
      <c r="AU69" s="49" t="str">
        <f t="shared" si="5"/>
        <v/>
      </c>
      <c r="AV69" s="33" t="str">
        <f t="shared" si="17"/>
        <v/>
      </c>
      <c r="AW69" s="49" t="str">
        <f t="shared" si="18"/>
        <v/>
      </c>
      <c r="AX69" s="33" t="str">
        <f t="shared" si="19"/>
        <v/>
      </c>
      <c r="AZ69" s="7" t="str">
        <f t="shared" si="20"/>
        <v/>
      </c>
      <c r="BB69" s="7" t="str">
        <f t="shared" si="21"/>
        <v/>
      </c>
      <c r="BD69" s="7">
        <v>58</v>
      </c>
      <c r="BF69" s="49" t="str">
        <f t="shared" si="30"/>
        <v/>
      </c>
      <c r="BG69" s="7" t="str">
        <f t="shared" si="30"/>
        <v/>
      </c>
      <c r="BH69" s="43" t="str">
        <f t="shared" si="30"/>
        <v/>
      </c>
      <c r="BI69" s="7" t="str">
        <f t="shared" si="22"/>
        <v/>
      </c>
      <c r="BJ69" s="7" t="str">
        <f t="shared" si="23"/>
        <v/>
      </c>
      <c r="BL69" s="105" t="str">
        <f t="shared" si="24"/>
        <v/>
      </c>
      <c r="BN69" s="57" t="str">
        <f t="shared" si="25"/>
        <v/>
      </c>
      <c r="BP69" s="35" t="str">
        <f t="shared" si="26"/>
        <v/>
      </c>
    </row>
    <row r="70" spans="1:68" x14ac:dyDescent="0.25">
      <c r="A70" s="9"/>
      <c r="B70" s="7" t="str">
        <f t="shared" si="1"/>
        <v/>
      </c>
      <c r="C70" s="9"/>
      <c r="D70" s="31"/>
      <c r="E70" s="11"/>
      <c r="F70" s="14"/>
      <c r="G70" s="18"/>
      <c r="H70" s="39"/>
      <c r="I70" s="22"/>
      <c r="J70" s="9"/>
      <c r="K70" s="25"/>
      <c r="L70" s="25"/>
      <c r="M70" s="25"/>
      <c r="N70" s="25"/>
      <c r="O70" s="25"/>
      <c r="P70" s="25"/>
      <c r="Q70" s="25"/>
      <c r="R70" s="25"/>
      <c r="S70" s="25"/>
      <c r="V70" s="7" t="str">
        <f t="shared" si="7"/>
        <v/>
      </c>
      <c r="X70" s="29" t="str">
        <f t="shared" si="2"/>
        <v/>
      </c>
      <c r="Y70" s="29" t="str">
        <f t="shared" si="8"/>
        <v/>
      </c>
      <c r="AA70" s="7" t="str">
        <f t="shared" si="3"/>
        <v/>
      </c>
      <c r="AB70" s="33" t="str">
        <f t="shared" si="9"/>
        <v/>
      </c>
      <c r="AD70" s="35" t="str">
        <f t="shared" si="10"/>
        <v/>
      </c>
      <c r="AE70" s="35" t="str">
        <f t="shared" si="11"/>
        <v/>
      </c>
      <c r="AG70" s="7" t="str">
        <f t="shared" si="28"/>
        <v/>
      </c>
      <c r="AN70" s="98" t="str">
        <f t="shared" si="12"/>
        <v/>
      </c>
      <c r="AO70" s="99" t="str">
        <f t="shared" si="13"/>
        <v/>
      </c>
      <c r="AQ70" s="49" t="str">
        <f t="shared" si="27"/>
        <v/>
      </c>
      <c r="AR70" s="33" t="str">
        <f t="shared" si="14"/>
        <v/>
      </c>
      <c r="AS70" s="43" t="str">
        <f t="shared" si="15"/>
        <v/>
      </c>
      <c r="AT70" s="33" t="str">
        <f t="shared" si="16"/>
        <v/>
      </c>
      <c r="AU70" s="49" t="str">
        <f t="shared" si="5"/>
        <v/>
      </c>
      <c r="AV70" s="33" t="str">
        <f t="shared" si="17"/>
        <v/>
      </c>
      <c r="AW70" s="49" t="str">
        <f t="shared" si="18"/>
        <v/>
      </c>
      <c r="AX70" s="33" t="str">
        <f t="shared" si="19"/>
        <v/>
      </c>
      <c r="AZ70" s="7" t="str">
        <f t="shared" si="20"/>
        <v/>
      </c>
      <c r="BB70" s="7" t="str">
        <f t="shared" si="21"/>
        <v/>
      </c>
      <c r="BD70" s="7">
        <v>59</v>
      </c>
      <c r="BF70" s="49" t="str">
        <f t="shared" si="30"/>
        <v/>
      </c>
      <c r="BG70" s="7" t="str">
        <f t="shared" si="30"/>
        <v/>
      </c>
      <c r="BH70" s="43" t="str">
        <f t="shared" si="30"/>
        <v/>
      </c>
      <c r="BI70" s="7" t="str">
        <f t="shared" si="22"/>
        <v/>
      </c>
      <c r="BJ70" s="7" t="str">
        <f t="shared" si="23"/>
        <v/>
      </c>
      <c r="BL70" s="105" t="str">
        <f t="shared" si="24"/>
        <v/>
      </c>
      <c r="BN70" s="57" t="str">
        <f t="shared" si="25"/>
        <v/>
      </c>
      <c r="BP70" s="35" t="str">
        <f t="shared" si="26"/>
        <v/>
      </c>
    </row>
    <row r="71" spans="1:68" x14ac:dyDescent="0.25">
      <c r="A71" s="9"/>
      <c r="B71" s="7" t="str">
        <f t="shared" si="1"/>
        <v/>
      </c>
      <c r="C71" s="9"/>
      <c r="D71" s="31"/>
      <c r="E71" s="11"/>
      <c r="F71" s="14"/>
      <c r="G71" s="18"/>
      <c r="H71" s="39"/>
      <c r="I71" s="22"/>
      <c r="J71" s="9"/>
      <c r="K71" s="25"/>
      <c r="L71" s="25"/>
      <c r="M71" s="25"/>
      <c r="N71" s="25"/>
      <c r="O71" s="25"/>
      <c r="P71" s="25"/>
      <c r="Q71" s="25"/>
      <c r="R71" s="25"/>
      <c r="S71" s="25"/>
      <c r="V71" s="7" t="str">
        <f t="shared" si="7"/>
        <v/>
      </c>
      <c r="X71" s="29" t="str">
        <f t="shared" si="2"/>
        <v/>
      </c>
      <c r="Y71" s="29" t="str">
        <f t="shared" si="8"/>
        <v/>
      </c>
      <c r="AA71" s="7" t="str">
        <f t="shared" si="3"/>
        <v/>
      </c>
      <c r="AB71" s="33" t="str">
        <f t="shared" si="9"/>
        <v/>
      </c>
      <c r="AD71" s="35" t="str">
        <f t="shared" si="10"/>
        <v/>
      </c>
      <c r="AE71" s="35" t="str">
        <f t="shared" si="11"/>
        <v/>
      </c>
      <c r="AG71" s="7" t="str">
        <f t="shared" si="28"/>
        <v/>
      </c>
      <c r="AN71" s="98" t="str">
        <f t="shared" si="12"/>
        <v/>
      </c>
      <c r="AO71" s="99" t="str">
        <f t="shared" si="13"/>
        <v/>
      </c>
      <c r="AQ71" s="49" t="str">
        <f t="shared" si="27"/>
        <v/>
      </c>
      <c r="AR71" s="33" t="str">
        <f t="shared" si="14"/>
        <v/>
      </c>
      <c r="AS71" s="43" t="str">
        <f t="shared" si="15"/>
        <v/>
      </c>
      <c r="AT71" s="33" t="str">
        <f t="shared" si="16"/>
        <v/>
      </c>
      <c r="AU71" s="49" t="str">
        <f t="shared" si="5"/>
        <v/>
      </c>
      <c r="AV71" s="33" t="str">
        <f t="shared" si="17"/>
        <v/>
      </c>
      <c r="AW71" s="49" t="str">
        <f t="shared" si="18"/>
        <v/>
      </c>
      <c r="AX71" s="33" t="str">
        <f t="shared" si="19"/>
        <v/>
      </c>
      <c r="AZ71" s="7" t="str">
        <f t="shared" si="20"/>
        <v/>
      </c>
      <c r="BB71" s="7" t="str">
        <f t="shared" si="21"/>
        <v/>
      </c>
      <c r="BD71" s="7">
        <v>60</v>
      </c>
      <c r="BF71" s="49" t="str">
        <f t="shared" si="30"/>
        <v/>
      </c>
      <c r="BG71" s="7" t="str">
        <f t="shared" si="30"/>
        <v/>
      </c>
      <c r="BH71" s="43" t="str">
        <f t="shared" si="30"/>
        <v/>
      </c>
      <c r="BI71" s="7" t="str">
        <f t="shared" si="22"/>
        <v/>
      </c>
      <c r="BJ71" s="7" t="str">
        <f t="shared" si="23"/>
        <v/>
      </c>
      <c r="BL71" s="105" t="str">
        <f t="shared" si="24"/>
        <v/>
      </c>
      <c r="BN71" s="57" t="str">
        <f t="shared" si="25"/>
        <v/>
      </c>
      <c r="BP71" s="35" t="str">
        <f t="shared" si="26"/>
        <v/>
      </c>
    </row>
    <row r="72" spans="1:68" x14ac:dyDescent="0.25">
      <c r="A72" s="9"/>
      <c r="B72" s="7" t="str">
        <f t="shared" si="1"/>
        <v/>
      </c>
      <c r="C72" s="9"/>
      <c r="D72" s="31"/>
      <c r="E72" s="11"/>
      <c r="F72" s="14"/>
      <c r="G72" s="18"/>
      <c r="H72" s="39"/>
      <c r="I72" s="22"/>
      <c r="J72" s="9"/>
      <c r="K72" s="25"/>
      <c r="L72" s="25"/>
      <c r="M72" s="25"/>
      <c r="N72" s="25"/>
      <c r="O72" s="25"/>
      <c r="P72" s="25"/>
      <c r="Q72" s="25"/>
      <c r="R72" s="25"/>
      <c r="S72" s="25"/>
      <c r="V72" s="7" t="str">
        <f t="shared" si="7"/>
        <v/>
      </c>
      <c r="X72" s="29" t="str">
        <f t="shared" si="2"/>
        <v/>
      </c>
      <c r="Y72" s="29" t="str">
        <f t="shared" si="8"/>
        <v/>
      </c>
      <c r="AA72" s="7" t="str">
        <f t="shared" si="3"/>
        <v/>
      </c>
      <c r="AB72" s="33" t="str">
        <f t="shared" si="9"/>
        <v/>
      </c>
      <c r="AD72" s="35" t="str">
        <f t="shared" si="10"/>
        <v/>
      </c>
      <c r="AE72" s="35" t="str">
        <f t="shared" si="11"/>
        <v/>
      </c>
      <c r="AG72" s="7" t="str">
        <f t="shared" si="28"/>
        <v/>
      </c>
      <c r="AN72" s="98" t="str">
        <f t="shared" si="12"/>
        <v/>
      </c>
      <c r="AO72" s="99" t="str">
        <f t="shared" si="13"/>
        <v/>
      </c>
      <c r="AQ72" s="49" t="str">
        <f t="shared" si="27"/>
        <v/>
      </c>
      <c r="AR72" s="33" t="str">
        <f t="shared" si="14"/>
        <v/>
      </c>
      <c r="AS72" s="43" t="str">
        <f t="shared" si="15"/>
        <v/>
      </c>
      <c r="AT72" s="33" t="str">
        <f t="shared" si="16"/>
        <v/>
      </c>
      <c r="AU72" s="49" t="str">
        <f t="shared" si="5"/>
        <v/>
      </c>
      <c r="AV72" s="33" t="str">
        <f t="shared" si="17"/>
        <v/>
      </c>
      <c r="AW72" s="49" t="str">
        <f t="shared" si="18"/>
        <v/>
      </c>
      <c r="AX72" s="33" t="str">
        <f t="shared" si="19"/>
        <v/>
      </c>
      <c r="AZ72" s="7" t="str">
        <f t="shared" si="20"/>
        <v/>
      </c>
      <c r="BB72" s="7" t="str">
        <f t="shared" si="21"/>
        <v/>
      </c>
      <c r="BD72" s="7">
        <v>61</v>
      </c>
      <c r="BF72" s="49" t="str">
        <f t="shared" ref="BF72:BH91" si="31">IF(OR($E72="", $AD72=FALSE), "", IF(OR($BI$9=TRUE, BF$9=""), 0, IFERROR(INDEX($AQ$12:$AX$511, $BE72, MATCH(BF$9, $AQ$9:$AX$9, 0)), 0)))</f>
        <v/>
      </c>
      <c r="BG72" s="7" t="str">
        <f t="shared" si="31"/>
        <v/>
      </c>
      <c r="BH72" s="43" t="str">
        <f t="shared" si="31"/>
        <v/>
      </c>
      <c r="BI72" s="7" t="str">
        <f t="shared" si="22"/>
        <v/>
      </c>
      <c r="BJ72" s="7" t="str">
        <f t="shared" si="23"/>
        <v/>
      </c>
      <c r="BL72" s="105" t="str">
        <f t="shared" si="24"/>
        <v/>
      </c>
      <c r="BN72" s="57" t="str">
        <f t="shared" si="25"/>
        <v/>
      </c>
      <c r="BP72" s="35" t="str">
        <f t="shared" si="26"/>
        <v/>
      </c>
    </row>
    <row r="73" spans="1:68" x14ac:dyDescent="0.25">
      <c r="A73" s="9"/>
      <c r="B73" s="7" t="str">
        <f t="shared" si="1"/>
        <v/>
      </c>
      <c r="C73" s="9"/>
      <c r="D73" s="31"/>
      <c r="E73" s="11"/>
      <c r="F73" s="14"/>
      <c r="G73" s="18"/>
      <c r="H73" s="39"/>
      <c r="I73" s="22"/>
      <c r="J73" s="9"/>
      <c r="K73" s="25"/>
      <c r="L73" s="25"/>
      <c r="M73" s="25"/>
      <c r="N73" s="25"/>
      <c r="O73" s="25"/>
      <c r="P73" s="25"/>
      <c r="Q73" s="25"/>
      <c r="R73" s="25"/>
      <c r="S73" s="25"/>
      <c r="V73" s="7" t="str">
        <f t="shared" si="7"/>
        <v/>
      </c>
      <c r="X73" s="29" t="str">
        <f t="shared" si="2"/>
        <v/>
      </c>
      <c r="Y73" s="29" t="str">
        <f t="shared" si="8"/>
        <v/>
      </c>
      <c r="AA73" s="7" t="str">
        <f t="shared" si="3"/>
        <v/>
      </c>
      <c r="AB73" s="33" t="str">
        <f t="shared" si="9"/>
        <v/>
      </c>
      <c r="AD73" s="35" t="str">
        <f t="shared" si="10"/>
        <v/>
      </c>
      <c r="AE73" s="35" t="str">
        <f t="shared" si="11"/>
        <v/>
      </c>
      <c r="AG73" s="7" t="str">
        <f t="shared" si="28"/>
        <v/>
      </c>
      <c r="AN73" s="98" t="str">
        <f t="shared" si="12"/>
        <v/>
      </c>
      <c r="AO73" s="99" t="str">
        <f t="shared" si="13"/>
        <v/>
      </c>
      <c r="AQ73" s="49" t="str">
        <f t="shared" si="27"/>
        <v/>
      </c>
      <c r="AR73" s="33" t="str">
        <f t="shared" si="14"/>
        <v/>
      </c>
      <c r="AS73" s="43" t="str">
        <f t="shared" si="15"/>
        <v/>
      </c>
      <c r="AT73" s="33" t="str">
        <f t="shared" si="16"/>
        <v/>
      </c>
      <c r="AU73" s="49" t="str">
        <f t="shared" si="5"/>
        <v/>
      </c>
      <c r="AV73" s="33" t="str">
        <f t="shared" si="17"/>
        <v/>
      </c>
      <c r="AW73" s="49" t="str">
        <f t="shared" si="18"/>
        <v/>
      </c>
      <c r="AX73" s="33" t="str">
        <f t="shared" si="19"/>
        <v/>
      </c>
      <c r="AZ73" s="7" t="str">
        <f t="shared" si="20"/>
        <v/>
      </c>
      <c r="BB73" s="7" t="str">
        <f t="shared" si="21"/>
        <v/>
      </c>
      <c r="BD73" s="7">
        <v>62</v>
      </c>
      <c r="BF73" s="49" t="str">
        <f t="shared" si="31"/>
        <v/>
      </c>
      <c r="BG73" s="7" t="str">
        <f t="shared" si="31"/>
        <v/>
      </c>
      <c r="BH73" s="43" t="str">
        <f t="shared" si="31"/>
        <v/>
      </c>
      <c r="BI73" s="7" t="str">
        <f t="shared" si="22"/>
        <v/>
      </c>
      <c r="BJ73" s="7" t="str">
        <f t="shared" si="23"/>
        <v/>
      </c>
      <c r="BL73" s="105" t="str">
        <f t="shared" si="24"/>
        <v/>
      </c>
      <c r="BN73" s="57" t="str">
        <f t="shared" si="25"/>
        <v/>
      </c>
      <c r="BP73" s="35" t="str">
        <f t="shared" si="26"/>
        <v/>
      </c>
    </row>
    <row r="74" spans="1:68" x14ac:dyDescent="0.25">
      <c r="A74" s="9"/>
      <c r="B74" s="7" t="str">
        <f t="shared" si="1"/>
        <v/>
      </c>
      <c r="C74" s="9"/>
      <c r="D74" s="31"/>
      <c r="E74" s="11"/>
      <c r="F74" s="14"/>
      <c r="G74" s="18"/>
      <c r="H74" s="39"/>
      <c r="I74" s="22"/>
      <c r="J74" s="9"/>
      <c r="K74" s="25"/>
      <c r="L74" s="25"/>
      <c r="M74" s="25"/>
      <c r="N74" s="25"/>
      <c r="O74" s="25"/>
      <c r="P74" s="25"/>
      <c r="Q74" s="25"/>
      <c r="R74" s="25"/>
      <c r="S74" s="25"/>
      <c r="V74" s="7" t="str">
        <f t="shared" si="7"/>
        <v/>
      </c>
      <c r="X74" s="29" t="str">
        <f t="shared" si="2"/>
        <v/>
      </c>
      <c r="Y74" s="29" t="str">
        <f t="shared" si="8"/>
        <v/>
      </c>
      <c r="AA74" s="7" t="str">
        <f t="shared" si="3"/>
        <v/>
      </c>
      <c r="AB74" s="33" t="str">
        <f t="shared" si="9"/>
        <v/>
      </c>
      <c r="AD74" s="35" t="str">
        <f t="shared" si="10"/>
        <v/>
      </c>
      <c r="AE74" s="35" t="str">
        <f t="shared" si="11"/>
        <v/>
      </c>
      <c r="AG74" s="7" t="str">
        <f t="shared" si="28"/>
        <v/>
      </c>
      <c r="AN74" s="98" t="str">
        <f t="shared" si="12"/>
        <v/>
      </c>
      <c r="AO74" s="99" t="str">
        <f t="shared" si="13"/>
        <v/>
      </c>
      <c r="AQ74" s="49" t="str">
        <f t="shared" si="27"/>
        <v/>
      </c>
      <c r="AR74" s="33" t="str">
        <f t="shared" si="14"/>
        <v/>
      </c>
      <c r="AS74" s="43" t="str">
        <f t="shared" si="15"/>
        <v/>
      </c>
      <c r="AT74" s="33" t="str">
        <f t="shared" si="16"/>
        <v/>
      </c>
      <c r="AU74" s="49" t="str">
        <f t="shared" si="5"/>
        <v/>
      </c>
      <c r="AV74" s="33" t="str">
        <f t="shared" si="17"/>
        <v/>
      </c>
      <c r="AW74" s="49" t="str">
        <f t="shared" si="18"/>
        <v/>
      </c>
      <c r="AX74" s="33" t="str">
        <f t="shared" si="19"/>
        <v/>
      </c>
      <c r="AZ74" s="7" t="str">
        <f t="shared" si="20"/>
        <v/>
      </c>
      <c r="BB74" s="7" t="str">
        <f t="shared" si="21"/>
        <v/>
      </c>
      <c r="BD74" s="7">
        <v>63</v>
      </c>
      <c r="BF74" s="49" t="str">
        <f t="shared" si="31"/>
        <v/>
      </c>
      <c r="BG74" s="7" t="str">
        <f t="shared" si="31"/>
        <v/>
      </c>
      <c r="BH74" s="43" t="str">
        <f t="shared" si="31"/>
        <v/>
      </c>
      <c r="BI74" s="7" t="str">
        <f t="shared" si="22"/>
        <v/>
      </c>
      <c r="BJ74" s="7" t="str">
        <f t="shared" si="23"/>
        <v/>
      </c>
      <c r="BL74" s="105" t="str">
        <f t="shared" si="24"/>
        <v/>
      </c>
      <c r="BN74" s="57" t="str">
        <f t="shared" si="25"/>
        <v/>
      </c>
      <c r="BP74" s="35" t="str">
        <f t="shared" si="26"/>
        <v/>
      </c>
    </row>
    <row r="75" spans="1:68" x14ac:dyDescent="0.25">
      <c r="A75" s="9"/>
      <c r="B75" s="7" t="str">
        <f t="shared" si="1"/>
        <v/>
      </c>
      <c r="C75" s="9"/>
      <c r="D75" s="31"/>
      <c r="E75" s="11"/>
      <c r="F75" s="14"/>
      <c r="G75" s="18"/>
      <c r="H75" s="39"/>
      <c r="I75" s="22"/>
      <c r="J75" s="9"/>
      <c r="K75" s="25"/>
      <c r="L75" s="25"/>
      <c r="M75" s="25"/>
      <c r="N75" s="25"/>
      <c r="O75" s="25"/>
      <c r="P75" s="25"/>
      <c r="Q75" s="25"/>
      <c r="R75" s="25"/>
      <c r="S75" s="25"/>
      <c r="V75" s="7" t="str">
        <f t="shared" si="7"/>
        <v/>
      </c>
      <c r="X75" s="29" t="str">
        <f t="shared" si="2"/>
        <v/>
      </c>
      <c r="Y75" s="29" t="str">
        <f t="shared" si="8"/>
        <v/>
      </c>
      <c r="AA75" s="7" t="str">
        <f t="shared" si="3"/>
        <v/>
      </c>
      <c r="AB75" s="33" t="str">
        <f t="shared" si="9"/>
        <v/>
      </c>
      <c r="AD75" s="35" t="str">
        <f t="shared" si="10"/>
        <v/>
      </c>
      <c r="AE75" s="35" t="str">
        <f t="shared" si="11"/>
        <v/>
      </c>
      <c r="AG75" s="7" t="str">
        <f t="shared" si="28"/>
        <v/>
      </c>
      <c r="AN75" s="98" t="str">
        <f t="shared" si="12"/>
        <v/>
      </c>
      <c r="AO75" s="99" t="str">
        <f t="shared" si="13"/>
        <v/>
      </c>
      <c r="AQ75" s="49" t="str">
        <f t="shared" si="27"/>
        <v/>
      </c>
      <c r="AR75" s="33" t="str">
        <f t="shared" si="14"/>
        <v/>
      </c>
      <c r="AS75" s="43" t="str">
        <f t="shared" si="15"/>
        <v/>
      </c>
      <c r="AT75" s="33" t="str">
        <f t="shared" si="16"/>
        <v/>
      </c>
      <c r="AU75" s="49" t="str">
        <f t="shared" si="5"/>
        <v/>
      </c>
      <c r="AV75" s="33" t="str">
        <f t="shared" si="17"/>
        <v/>
      </c>
      <c r="AW75" s="49" t="str">
        <f t="shared" si="18"/>
        <v/>
      </c>
      <c r="AX75" s="33" t="str">
        <f t="shared" si="19"/>
        <v/>
      </c>
      <c r="AZ75" s="7" t="str">
        <f t="shared" si="20"/>
        <v/>
      </c>
      <c r="BB75" s="7" t="str">
        <f t="shared" si="21"/>
        <v/>
      </c>
      <c r="BD75" s="7">
        <v>64</v>
      </c>
      <c r="BF75" s="49" t="str">
        <f t="shared" si="31"/>
        <v/>
      </c>
      <c r="BG75" s="7" t="str">
        <f t="shared" si="31"/>
        <v/>
      </c>
      <c r="BH75" s="43" t="str">
        <f t="shared" si="31"/>
        <v/>
      </c>
      <c r="BI75" s="7" t="str">
        <f t="shared" si="22"/>
        <v/>
      </c>
      <c r="BJ75" s="7" t="str">
        <f t="shared" si="23"/>
        <v/>
      </c>
      <c r="BL75" s="105" t="str">
        <f t="shared" si="24"/>
        <v/>
      </c>
      <c r="BN75" s="57" t="str">
        <f t="shared" si="25"/>
        <v/>
      </c>
      <c r="BP75" s="35" t="str">
        <f t="shared" si="26"/>
        <v/>
      </c>
    </row>
    <row r="76" spans="1:68" x14ac:dyDescent="0.25">
      <c r="A76" s="9"/>
      <c r="B76" s="7" t="str">
        <f t="shared" ref="B76:B139" si="32">IF($E76="", "", IF(OR($I76="", $I76=0), $V$2, IF($I76=1, $V$4, $V$3)))</f>
        <v/>
      </c>
      <c r="C76" s="9"/>
      <c r="D76" s="31"/>
      <c r="E76" s="11"/>
      <c r="F76" s="14"/>
      <c r="G76" s="18"/>
      <c r="H76" s="39"/>
      <c r="I76" s="22"/>
      <c r="J76" s="9"/>
      <c r="K76" s="25"/>
      <c r="L76" s="25"/>
      <c r="M76" s="25"/>
      <c r="N76" s="25"/>
      <c r="O76" s="25"/>
      <c r="P76" s="25"/>
      <c r="Q76" s="25"/>
      <c r="R76" s="25"/>
      <c r="S76" s="25"/>
      <c r="V76" s="7" t="str">
        <f t="shared" si="7"/>
        <v/>
      </c>
      <c r="X76" s="29" t="str">
        <f t="shared" ref="X76:X139" si="33">IF($G76="", "", IF($I76="", $G76, $G76*(1-$I76)))</f>
        <v/>
      </c>
      <c r="Y76" s="29" t="str">
        <f t="shared" si="8"/>
        <v/>
      </c>
      <c r="AA76" s="7" t="str">
        <f t="shared" ref="AA76:AA139" si="34">IF($X76="", "", IF(OR($X76&lt;$AA$10, $X76&gt;$AA$11), "X", ""))</f>
        <v/>
      </c>
      <c r="AB76" s="33" t="str">
        <f t="shared" si="9"/>
        <v/>
      </c>
      <c r="AD76" s="35" t="str">
        <f t="shared" si="10"/>
        <v/>
      </c>
      <c r="AE76" s="35" t="str">
        <f t="shared" si="11"/>
        <v/>
      </c>
      <c r="AG76" s="7" t="str">
        <f t="shared" si="28"/>
        <v/>
      </c>
      <c r="AN76" s="98" t="str">
        <f t="shared" si="12"/>
        <v/>
      </c>
      <c r="AO76" s="99" t="str">
        <f t="shared" si="13"/>
        <v/>
      </c>
      <c r="AQ76" s="49" t="str">
        <f t="shared" si="27"/>
        <v/>
      </c>
      <c r="AR76" s="33" t="str">
        <f t="shared" si="14"/>
        <v/>
      </c>
      <c r="AS76" s="43" t="str">
        <f t="shared" si="15"/>
        <v/>
      </c>
      <c r="AT76" s="33" t="str">
        <f t="shared" si="16"/>
        <v/>
      </c>
      <c r="AU76" s="49" t="str">
        <f t="shared" ref="AU76:AU139" si="35">IF(OR($AD76="", $AD76=FALSE), "", COUNTIF($X$12:$X$511, "&gt;"&amp;$X76)+1)</f>
        <v/>
      </c>
      <c r="AV76" s="33" t="str">
        <f t="shared" ref="AV76:AV139" si="36">IF(OR($AD76="", $AD76=FALSE), "", COUNTIF($X$12:$X$511, "&lt;"&amp;$X76)+1)</f>
        <v/>
      </c>
      <c r="AW76" s="49" t="str">
        <f t="shared" si="18"/>
        <v/>
      </c>
      <c r="AX76" s="33" t="str">
        <f t="shared" si="19"/>
        <v/>
      </c>
      <c r="AZ76" s="7" t="str">
        <f t="shared" si="20"/>
        <v/>
      </c>
      <c r="BB76" s="7" t="str">
        <f t="shared" si="21"/>
        <v/>
      </c>
      <c r="BD76" s="7">
        <v>65</v>
      </c>
      <c r="BF76" s="49" t="str">
        <f t="shared" si="31"/>
        <v/>
      </c>
      <c r="BG76" s="7" t="str">
        <f t="shared" si="31"/>
        <v/>
      </c>
      <c r="BH76" s="43" t="str">
        <f t="shared" si="31"/>
        <v/>
      </c>
      <c r="BI76" s="7" t="str">
        <f t="shared" si="22"/>
        <v/>
      </c>
      <c r="BJ76" s="7" t="str">
        <f t="shared" si="23"/>
        <v/>
      </c>
      <c r="BL76" s="105" t="str">
        <f t="shared" si="24"/>
        <v/>
      </c>
      <c r="BN76" s="57" t="str">
        <f t="shared" si="25"/>
        <v/>
      </c>
      <c r="BP76" s="35" t="str">
        <f t="shared" si="26"/>
        <v/>
      </c>
    </row>
    <row r="77" spans="1:68" x14ac:dyDescent="0.25">
      <c r="A77" s="9"/>
      <c r="B77" s="7" t="str">
        <f t="shared" si="32"/>
        <v/>
      </c>
      <c r="C77" s="9"/>
      <c r="D77" s="31"/>
      <c r="E77" s="11"/>
      <c r="F77" s="14"/>
      <c r="G77" s="18"/>
      <c r="H77" s="39"/>
      <c r="I77" s="22"/>
      <c r="J77" s="9"/>
      <c r="K77" s="25"/>
      <c r="L77" s="25"/>
      <c r="M77" s="25"/>
      <c r="N77" s="25"/>
      <c r="O77" s="25"/>
      <c r="P77" s="25"/>
      <c r="Q77" s="25"/>
      <c r="R77" s="25"/>
      <c r="S77" s="25"/>
      <c r="V77" s="7" t="str">
        <f t="shared" ref="V77:V140" si="37">IF($E77="", "", IF(COUNTIF($E$12:$E$511, $E77)&gt;1, "X", ""))</f>
        <v/>
      </c>
      <c r="X77" s="29" t="str">
        <f t="shared" si="33"/>
        <v/>
      </c>
      <c r="Y77" s="29" t="str">
        <f t="shared" ref="Y77:Y140" si="38">IF($G77="", "", IF($I77="", 0, $G77*$I77))</f>
        <v/>
      </c>
      <c r="AA77" s="7" t="str">
        <f t="shared" si="34"/>
        <v/>
      </c>
      <c r="AB77" s="33" t="str">
        <f t="shared" ref="AB77:AB140" si="39">IF($F77="", "", IF(OR($F77&lt;$AB$10, $F77&gt;$AB$11), "X", ""))</f>
        <v/>
      </c>
      <c r="AD77" s="35" t="str">
        <f t="shared" ref="AD77:AD140" si="40">IF($E77="", "", IF(OR($AA77="X", $AB77="X"), FALSE, TRUE))</f>
        <v/>
      </c>
      <c r="AE77" s="35" t="str">
        <f t="shared" ref="AE77:AE140" si="41">IF(OR($E77="", $E$6=""), "", IF($E77=$E$6, TRUE, ""))</f>
        <v/>
      </c>
      <c r="AG77" s="7" t="str">
        <f t="shared" si="28"/>
        <v/>
      </c>
      <c r="AN77" s="98" t="str">
        <f t="shared" ref="AN77:AN140" si="42">IF(OR($AD77="", $AD77=FALSE), "", IF($H77="", 0, COUNTIF($AG$12:$AG$511, "&gt;"&amp;$AG77)+1))</f>
        <v/>
      </c>
      <c r="AO77" s="99" t="str">
        <f t="shared" ref="AO77:AO140" si="43">IF(OR($AD77="", $AD77=FALSE), "", IF($H77="", 0, COUNTIF($AG$12:$AG$511, "&lt;"&amp;$AG77)+1))</f>
        <v/>
      </c>
      <c r="AQ77" s="49" t="str">
        <f t="shared" ref="AQ77:AQ140" si="44">IF(OR($AD77="", $AD77=FALSE), "", COUNTIF($D$12:$D$511, "&gt;"&amp;$D77)+1)</f>
        <v/>
      </c>
      <c r="AR77" s="33" t="str">
        <f t="shared" ref="AR77:AR140" si="45">IF(OR($AD77="", $AD77=FALSE), "", COUNTIF($D$12:$D$511, "&lt;"&amp;$D77)+1)</f>
        <v/>
      </c>
      <c r="AS77" s="43" t="str">
        <f t="shared" ref="AS77:AS140" si="46">IF(OR($AD77="", $AD77=FALSE), "", COUNTIF($F$12:$F$511, "&gt;"&amp;$F77)+1)</f>
        <v/>
      </c>
      <c r="AT77" s="33" t="str">
        <f t="shared" ref="AT77:AT140" si="47">IF(OR($AD77="", $AD77=FALSE), "", COUNTIF($F$12:$F$511, "&lt;"&amp;$F77)+1)</f>
        <v/>
      </c>
      <c r="AU77" s="49" t="str">
        <f t="shared" si="35"/>
        <v/>
      </c>
      <c r="AV77" s="33" t="str">
        <f t="shared" si="36"/>
        <v/>
      </c>
      <c r="AW77" s="49" t="str">
        <f t="shared" ref="AW77:AW140" si="48">IF(AN77="", "", IF(AN77=0, AN$9, AN77))</f>
        <v/>
      </c>
      <c r="AX77" s="33" t="str">
        <f t="shared" ref="AX77:AX140" si="49">IF(AO77="", "", IF(AO77=0, AO$9, AO77))</f>
        <v/>
      </c>
      <c r="AZ77" s="7" t="str">
        <f t="shared" ref="AZ77:AZ140" si="50">IFERROR(IF($BI$9=TRUE, $AR77+$AS77+$AV77, ""), "")</f>
        <v/>
      </c>
      <c r="BB77" s="7" t="str">
        <f t="shared" ref="BB77:BB140" si="51">IF(OR($AD77="", $AD77=FALSE), "", COUNTIF($AZ$12:$AZ$511, "&lt;"&amp;$AZ77)+1)</f>
        <v/>
      </c>
      <c r="BD77" s="7">
        <v>66</v>
      </c>
      <c r="BF77" s="49" t="str">
        <f t="shared" si="31"/>
        <v/>
      </c>
      <c r="BG77" s="7" t="str">
        <f t="shared" si="31"/>
        <v/>
      </c>
      <c r="BH77" s="43" t="str">
        <f t="shared" si="31"/>
        <v/>
      </c>
      <c r="BI77" s="7" t="str">
        <f t="shared" ref="BI77:BI140" si="52">IF($E77="", "", IF($BI$9=TRUE, $BB77, 0))</f>
        <v/>
      </c>
      <c r="BJ77" s="7" t="str">
        <f t="shared" ref="BJ77:BJ140" si="53">IF(OR($AD77=FALSE, $E77=""), "", $BD77)</f>
        <v/>
      </c>
      <c r="BL77" s="105" t="str">
        <f t="shared" ref="BL77:BL140" si="54">IF(OR($E77="", $AD77=FALSE, $I77=1), "", IFERROR((BJ77*0.001)+(BI77*1)+(BH77*1000)+(BG77*1000000)+(BF77*1000000000), ""))</f>
        <v/>
      </c>
      <c r="BN77" s="57" t="str">
        <f t="shared" ref="BN77:BN140" si="55">IF(OR($AD77="", $AD77=FALSE, $I77=1), "", COUNTIF($BL$12:$BL$511, "&lt;"&amp;$BL77)+1)</f>
        <v/>
      </c>
      <c r="BP77" s="35" t="str">
        <f t="shared" ref="BP77:BP140" si="56">IFERROR(INDEX($E$12:$E$511, MATCH($BD77, $BN$12:$BN$511, 0)), "")</f>
        <v/>
      </c>
    </row>
    <row r="78" spans="1:68" x14ac:dyDescent="0.25">
      <c r="A78" s="9"/>
      <c r="B78" s="7" t="str">
        <f t="shared" si="32"/>
        <v/>
      </c>
      <c r="C78" s="9"/>
      <c r="D78" s="31"/>
      <c r="E78" s="11"/>
      <c r="F78" s="14"/>
      <c r="G78" s="18"/>
      <c r="H78" s="39"/>
      <c r="I78" s="22"/>
      <c r="J78" s="9"/>
      <c r="K78" s="25"/>
      <c r="L78" s="25"/>
      <c r="M78" s="25"/>
      <c r="N78" s="25"/>
      <c r="O78" s="25"/>
      <c r="P78" s="25"/>
      <c r="Q78" s="25"/>
      <c r="R78" s="25"/>
      <c r="S78" s="25"/>
      <c r="V78" s="7" t="str">
        <f t="shared" si="37"/>
        <v/>
      </c>
      <c r="X78" s="29" t="str">
        <f t="shared" si="33"/>
        <v/>
      </c>
      <c r="Y78" s="29" t="str">
        <f t="shared" si="38"/>
        <v/>
      </c>
      <c r="AA78" s="7" t="str">
        <f t="shared" si="34"/>
        <v/>
      </c>
      <c r="AB78" s="33" t="str">
        <f t="shared" si="39"/>
        <v/>
      </c>
      <c r="AD78" s="35" t="str">
        <f t="shared" si="40"/>
        <v/>
      </c>
      <c r="AE78" s="35" t="str">
        <f t="shared" si="41"/>
        <v/>
      </c>
      <c r="AG78" s="7" t="str">
        <f t="shared" si="28"/>
        <v/>
      </c>
      <c r="AN78" s="98" t="str">
        <f t="shared" si="42"/>
        <v/>
      </c>
      <c r="AO78" s="99" t="str">
        <f t="shared" si="43"/>
        <v/>
      </c>
      <c r="AQ78" s="49" t="str">
        <f t="shared" si="44"/>
        <v/>
      </c>
      <c r="AR78" s="33" t="str">
        <f t="shared" si="45"/>
        <v/>
      </c>
      <c r="AS78" s="43" t="str">
        <f t="shared" si="46"/>
        <v/>
      </c>
      <c r="AT78" s="33" t="str">
        <f t="shared" si="47"/>
        <v/>
      </c>
      <c r="AU78" s="49" t="str">
        <f t="shared" si="35"/>
        <v/>
      </c>
      <c r="AV78" s="33" t="str">
        <f t="shared" si="36"/>
        <v/>
      </c>
      <c r="AW78" s="49" t="str">
        <f t="shared" si="48"/>
        <v/>
      </c>
      <c r="AX78" s="33" t="str">
        <f t="shared" si="49"/>
        <v/>
      </c>
      <c r="AZ78" s="7" t="str">
        <f t="shared" si="50"/>
        <v/>
      </c>
      <c r="BB78" s="7" t="str">
        <f t="shared" si="51"/>
        <v/>
      </c>
      <c r="BD78" s="7">
        <v>67</v>
      </c>
      <c r="BF78" s="49" t="str">
        <f t="shared" si="31"/>
        <v/>
      </c>
      <c r="BG78" s="7" t="str">
        <f t="shared" si="31"/>
        <v/>
      </c>
      <c r="BH78" s="43" t="str">
        <f t="shared" si="31"/>
        <v/>
      </c>
      <c r="BI78" s="7" t="str">
        <f t="shared" si="52"/>
        <v/>
      </c>
      <c r="BJ78" s="7" t="str">
        <f t="shared" si="53"/>
        <v/>
      </c>
      <c r="BL78" s="105" t="str">
        <f t="shared" si="54"/>
        <v/>
      </c>
      <c r="BN78" s="57" t="str">
        <f t="shared" si="55"/>
        <v/>
      </c>
      <c r="BP78" s="35" t="str">
        <f t="shared" si="56"/>
        <v/>
      </c>
    </row>
    <row r="79" spans="1:68" x14ac:dyDescent="0.25">
      <c r="A79" s="9"/>
      <c r="B79" s="7" t="str">
        <f t="shared" si="32"/>
        <v/>
      </c>
      <c r="C79" s="9"/>
      <c r="D79" s="31"/>
      <c r="E79" s="11"/>
      <c r="F79" s="14"/>
      <c r="G79" s="18"/>
      <c r="H79" s="39"/>
      <c r="I79" s="22"/>
      <c r="J79" s="9"/>
      <c r="K79" s="25"/>
      <c r="L79" s="25"/>
      <c r="M79" s="25"/>
      <c r="N79" s="25"/>
      <c r="O79" s="25"/>
      <c r="P79" s="25"/>
      <c r="Q79" s="25"/>
      <c r="R79" s="25"/>
      <c r="S79" s="25"/>
      <c r="V79" s="7" t="str">
        <f t="shared" si="37"/>
        <v/>
      </c>
      <c r="X79" s="29" t="str">
        <f t="shared" si="33"/>
        <v/>
      </c>
      <c r="Y79" s="29" t="str">
        <f t="shared" si="38"/>
        <v/>
      </c>
      <c r="AA79" s="7" t="str">
        <f t="shared" si="34"/>
        <v/>
      </c>
      <c r="AB79" s="33" t="str">
        <f t="shared" si="39"/>
        <v/>
      </c>
      <c r="AD79" s="35" t="str">
        <f t="shared" si="40"/>
        <v/>
      </c>
      <c r="AE79" s="35" t="str">
        <f t="shared" si="41"/>
        <v/>
      </c>
      <c r="AG79" s="7" t="str">
        <f t="shared" si="28"/>
        <v/>
      </c>
      <c r="AN79" s="98" t="str">
        <f t="shared" si="42"/>
        <v/>
      </c>
      <c r="AO79" s="99" t="str">
        <f t="shared" si="43"/>
        <v/>
      </c>
      <c r="AQ79" s="49" t="str">
        <f t="shared" si="44"/>
        <v/>
      </c>
      <c r="AR79" s="33" t="str">
        <f t="shared" si="45"/>
        <v/>
      </c>
      <c r="AS79" s="43" t="str">
        <f t="shared" si="46"/>
        <v/>
      </c>
      <c r="AT79" s="33" t="str">
        <f t="shared" si="47"/>
        <v/>
      </c>
      <c r="AU79" s="49" t="str">
        <f t="shared" si="35"/>
        <v/>
      </c>
      <c r="AV79" s="33" t="str">
        <f t="shared" si="36"/>
        <v/>
      </c>
      <c r="AW79" s="49" t="str">
        <f t="shared" si="48"/>
        <v/>
      </c>
      <c r="AX79" s="33" t="str">
        <f t="shared" si="49"/>
        <v/>
      </c>
      <c r="AZ79" s="7" t="str">
        <f t="shared" si="50"/>
        <v/>
      </c>
      <c r="BB79" s="7" t="str">
        <f t="shared" si="51"/>
        <v/>
      </c>
      <c r="BD79" s="7">
        <v>68</v>
      </c>
      <c r="BF79" s="49" t="str">
        <f t="shared" si="31"/>
        <v/>
      </c>
      <c r="BG79" s="7" t="str">
        <f t="shared" si="31"/>
        <v/>
      </c>
      <c r="BH79" s="43" t="str">
        <f t="shared" si="31"/>
        <v/>
      </c>
      <c r="BI79" s="7" t="str">
        <f t="shared" si="52"/>
        <v/>
      </c>
      <c r="BJ79" s="7" t="str">
        <f t="shared" si="53"/>
        <v/>
      </c>
      <c r="BL79" s="105" t="str">
        <f t="shared" si="54"/>
        <v/>
      </c>
      <c r="BN79" s="57" t="str">
        <f t="shared" si="55"/>
        <v/>
      </c>
      <c r="BP79" s="35" t="str">
        <f t="shared" si="56"/>
        <v/>
      </c>
    </row>
    <row r="80" spans="1:68" x14ac:dyDescent="0.25">
      <c r="A80" s="9"/>
      <c r="B80" s="7" t="str">
        <f t="shared" si="32"/>
        <v/>
      </c>
      <c r="C80" s="9"/>
      <c r="D80" s="31"/>
      <c r="E80" s="11"/>
      <c r="F80" s="14"/>
      <c r="G80" s="18"/>
      <c r="H80" s="39"/>
      <c r="I80" s="22"/>
      <c r="J80" s="9"/>
      <c r="K80" s="25"/>
      <c r="L80" s="25"/>
      <c r="M80" s="25"/>
      <c r="N80" s="25"/>
      <c r="O80" s="25"/>
      <c r="P80" s="25"/>
      <c r="Q80" s="25"/>
      <c r="R80" s="25"/>
      <c r="S80" s="25"/>
      <c r="V80" s="7" t="str">
        <f t="shared" si="37"/>
        <v/>
      </c>
      <c r="X80" s="29" t="str">
        <f t="shared" si="33"/>
        <v/>
      </c>
      <c r="Y80" s="29" t="str">
        <f t="shared" si="38"/>
        <v/>
      </c>
      <c r="AA80" s="7" t="str">
        <f t="shared" si="34"/>
        <v/>
      </c>
      <c r="AB80" s="33" t="str">
        <f t="shared" si="39"/>
        <v/>
      </c>
      <c r="AD80" s="35" t="str">
        <f t="shared" si="40"/>
        <v/>
      </c>
      <c r="AE80" s="35" t="str">
        <f t="shared" si="41"/>
        <v/>
      </c>
      <c r="AG80" s="7" t="str">
        <f t="shared" si="28"/>
        <v/>
      </c>
      <c r="AN80" s="98" t="str">
        <f t="shared" si="42"/>
        <v/>
      </c>
      <c r="AO80" s="99" t="str">
        <f t="shared" si="43"/>
        <v/>
      </c>
      <c r="AQ80" s="49" t="str">
        <f t="shared" si="44"/>
        <v/>
      </c>
      <c r="AR80" s="33" t="str">
        <f t="shared" si="45"/>
        <v/>
      </c>
      <c r="AS80" s="43" t="str">
        <f t="shared" si="46"/>
        <v/>
      </c>
      <c r="AT80" s="33" t="str">
        <f t="shared" si="47"/>
        <v/>
      </c>
      <c r="AU80" s="49" t="str">
        <f t="shared" si="35"/>
        <v/>
      </c>
      <c r="AV80" s="33" t="str">
        <f t="shared" si="36"/>
        <v/>
      </c>
      <c r="AW80" s="49" t="str">
        <f t="shared" si="48"/>
        <v/>
      </c>
      <c r="AX80" s="33" t="str">
        <f t="shared" si="49"/>
        <v/>
      </c>
      <c r="AZ80" s="7" t="str">
        <f t="shared" si="50"/>
        <v/>
      </c>
      <c r="BB80" s="7" t="str">
        <f t="shared" si="51"/>
        <v/>
      </c>
      <c r="BD80" s="7">
        <v>69</v>
      </c>
      <c r="BF80" s="49" t="str">
        <f t="shared" si="31"/>
        <v/>
      </c>
      <c r="BG80" s="7" t="str">
        <f t="shared" si="31"/>
        <v/>
      </c>
      <c r="BH80" s="43" t="str">
        <f t="shared" si="31"/>
        <v/>
      </c>
      <c r="BI80" s="7" t="str">
        <f t="shared" si="52"/>
        <v/>
      </c>
      <c r="BJ80" s="7" t="str">
        <f t="shared" si="53"/>
        <v/>
      </c>
      <c r="BL80" s="105" t="str">
        <f t="shared" si="54"/>
        <v/>
      </c>
      <c r="BN80" s="57" t="str">
        <f t="shared" si="55"/>
        <v/>
      </c>
      <c r="BP80" s="35" t="str">
        <f t="shared" si="56"/>
        <v/>
      </c>
    </row>
    <row r="81" spans="1:68" x14ac:dyDescent="0.25">
      <c r="A81" s="9"/>
      <c r="B81" s="7" t="str">
        <f t="shared" si="32"/>
        <v/>
      </c>
      <c r="C81" s="9"/>
      <c r="D81" s="31"/>
      <c r="E81" s="11"/>
      <c r="F81" s="14"/>
      <c r="G81" s="18"/>
      <c r="H81" s="39"/>
      <c r="I81" s="22"/>
      <c r="J81" s="9"/>
      <c r="K81" s="25"/>
      <c r="L81" s="25"/>
      <c r="M81" s="25"/>
      <c r="N81" s="25"/>
      <c r="O81" s="25"/>
      <c r="P81" s="25"/>
      <c r="Q81" s="25"/>
      <c r="R81" s="25"/>
      <c r="S81" s="25"/>
      <c r="V81" s="7" t="str">
        <f t="shared" si="37"/>
        <v/>
      </c>
      <c r="X81" s="29" t="str">
        <f t="shared" si="33"/>
        <v/>
      </c>
      <c r="Y81" s="29" t="str">
        <f t="shared" si="38"/>
        <v/>
      </c>
      <c r="AA81" s="7" t="str">
        <f t="shared" si="34"/>
        <v/>
      </c>
      <c r="AB81" s="33" t="str">
        <f t="shared" si="39"/>
        <v/>
      </c>
      <c r="AD81" s="35" t="str">
        <f t="shared" si="40"/>
        <v/>
      </c>
      <c r="AE81" s="35" t="str">
        <f t="shared" si="41"/>
        <v/>
      </c>
      <c r="AG81" s="7" t="str">
        <f t="shared" si="28"/>
        <v/>
      </c>
      <c r="AN81" s="98" t="str">
        <f t="shared" si="42"/>
        <v/>
      </c>
      <c r="AO81" s="99" t="str">
        <f t="shared" si="43"/>
        <v/>
      </c>
      <c r="AQ81" s="49" t="str">
        <f t="shared" si="44"/>
        <v/>
      </c>
      <c r="AR81" s="33" t="str">
        <f t="shared" si="45"/>
        <v/>
      </c>
      <c r="AS81" s="43" t="str">
        <f t="shared" si="46"/>
        <v/>
      </c>
      <c r="AT81" s="33" t="str">
        <f t="shared" si="47"/>
        <v/>
      </c>
      <c r="AU81" s="49" t="str">
        <f t="shared" si="35"/>
        <v/>
      </c>
      <c r="AV81" s="33" t="str">
        <f t="shared" si="36"/>
        <v/>
      </c>
      <c r="AW81" s="49" t="str">
        <f t="shared" si="48"/>
        <v/>
      </c>
      <c r="AX81" s="33" t="str">
        <f t="shared" si="49"/>
        <v/>
      </c>
      <c r="AZ81" s="7" t="str">
        <f t="shared" si="50"/>
        <v/>
      </c>
      <c r="BB81" s="7" t="str">
        <f t="shared" si="51"/>
        <v/>
      </c>
      <c r="BD81" s="7">
        <v>70</v>
      </c>
      <c r="BF81" s="49" t="str">
        <f t="shared" si="31"/>
        <v/>
      </c>
      <c r="BG81" s="7" t="str">
        <f t="shared" si="31"/>
        <v/>
      </c>
      <c r="BH81" s="43" t="str">
        <f t="shared" si="31"/>
        <v/>
      </c>
      <c r="BI81" s="7" t="str">
        <f t="shared" si="52"/>
        <v/>
      </c>
      <c r="BJ81" s="7" t="str">
        <f t="shared" si="53"/>
        <v/>
      </c>
      <c r="BL81" s="105" t="str">
        <f t="shared" si="54"/>
        <v/>
      </c>
      <c r="BN81" s="57" t="str">
        <f t="shared" si="55"/>
        <v/>
      </c>
      <c r="BP81" s="35" t="str">
        <f t="shared" si="56"/>
        <v/>
      </c>
    </row>
    <row r="82" spans="1:68" x14ac:dyDescent="0.25">
      <c r="A82" s="9"/>
      <c r="B82" s="7" t="str">
        <f t="shared" si="32"/>
        <v/>
      </c>
      <c r="C82" s="9"/>
      <c r="D82" s="31"/>
      <c r="E82" s="11"/>
      <c r="F82" s="14"/>
      <c r="G82" s="18"/>
      <c r="H82" s="39"/>
      <c r="I82" s="22"/>
      <c r="J82" s="9"/>
      <c r="K82" s="25"/>
      <c r="L82" s="25"/>
      <c r="M82" s="25"/>
      <c r="N82" s="25"/>
      <c r="O82" s="25"/>
      <c r="P82" s="25"/>
      <c r="Q82" s="25"/>
      <c r="R82" s="25"/>
      <c r="S82" s="25"/>
      <c r="V82" s="7" t="str">
        <f t="shared" si="37"/>
        <v/>
      </c>
      <c r="X82" s="29" t="str">
        <f t="shared" si="33"/>
        <v/>
      </c>
      <c r="Y82" s="29" t="str">
        <f t="shared" si="38"/>
        <v/>
      </c>
      <c r="AA82" s="7" t="str">
        <f t="shared" si="34"/>
        <v/>
      </c>
      <c r="AB82" s="33" t="str">
        <f t="shared" si="39"/>
        <v/>
      </c>
      <c r="AD82" s="35" t="str">
        <f t="shared" si="40"/>
        <v/>
      </c>
      <c r="AE82" s="35" t="str">
        <f t="shared" si="41"/>
        <v/>
      </c>
      <c r="AG82" s="7" t="str">
        <f t="shared" si="28"/>
        <v/>
      </c>
      <c r="AN82" s="98" t="str">
        <f t="shared" si="42"/>
        <v/>
      </c>
      <c r="AO82" s="99" t="str">
        <f t="shared" si="43"/>
        <v/>
      </c>
      <c r="AQ82" s="49" t="str">
        <f t="shared" si="44"/>
        <v/>
      </c>
      <c r="AR82" s="33" t="str">
        <f t="shared" si="45"/>
        <v/>
      </c>
      <c r="AS82" s="43" t="str">
        <f t="shared" si="46"/>
        <v/>
      </c>
      <c r="AT82" s="33" t="str">
        <f t="shared" si="47"/>
        <v/>
      </c>
      <c r="AU82" s="49" t="str">
        <f t="shared" si="35"/>
        <v/>
      </c>
      <c r="AV82" s="33" t="str">
        <f t="shared" si="36"/>
        <v/>
      </c>
      <c r="AW82" s="49" t="str">
        <f t="shared" si="48"/>
        <v/>
      </c>
      <c r="AX82" s="33" t="str">
        <f t="shared" si="49"/>
        <v/>
      </c>
      <c r="AZ82" s="7" t="str">
        <f t="shared" si="50"/>
        <v/>
      </c>
      <c r="BB82" s="7" t="str">
        <f t="shared" si="51"/>
        <v/>
      </c>
      <c r="BD82" s="7">
        <v>71</v>
      </c>
      <c r="BF82" s="49" t="str">
        <f t="shared" si="31"/>
        <v/>
      </c>
      <c r="BG82" s="7" t="str">
        <f t="shared" si="31"/>
        <v/>
      </c>
      <c r="BH82" s="43" t="str">
        <f t="shared" si="31"/>
        <v/>
      </c>
      <c r="BI82" s="7" t="str">
        <f t="shared" si="52"/>
        <v/>
      </c>
      <c r="BJ82" s="7" t="str">
        <f t="shared" si="53"/>
        <v/>
      </c>
      <c r="BL82" s="105" t="str">
        <f t="shared" si="54"/>
        <v/>
      </c>
      <c r="BN82" s="57" t="str">
        <f t="shared" si="55"/>
        <v/>
      </c>
      <c r="BP82" s="35" t="str">
        <f t="shared" si="56"/>
        <v/>
      </c>
    </row>
    <row r="83" spans="1:68" x14ac:dyDescent="0.25">
      <c r="A83" s="9"/>
      <c r="B83" s="7" t="str">
        <f t="shared" si="32"/>
        <v/>
      </c>
      <c r="C83" s="9"/>
      <c r="D83" s="31"/>
      <c r="E83" s="11"/>
      <c r="F83" s="14"/>
      <c r="G83" s="18"/>
      <c r="H83" s="39"/>
      <c r="I83" s="22"/>
      <c r="J83" s="9"/>
      <c r="K83" s="25"/>
      <c r="L83" s="25"/>
      <c r="M83" s="25"/>
      <c r="N83" s="25"/>
      <c r="O83" s="25"/>
      <c r="P83" s="25"/>
      <c r="Q83" s="25"/>
      <c r="R83" s="25"/>
      <c r="S83" s="25"/>
      <c r="V83" s="7" t="str">
        <f t="shared" si="37"/>
        <v/>
      </c>
      <c r="X83" s="29" t="str">
        <f t="shared" si="33"/>
        <v/>
      </c>
      <c r="Y83" s="29" t="str">
        <f t="shared" si="38"/>
        <v/>
      </c>
      <c r="AA83" s="7" t="str">
        <f t="shared" si="34"/>
        <v/>
      </c>
      <c r="AB83" s="33" t="str">
        <f t="shared" si="39"/>
        <v/>
      </c>
      <c r="AD83" s="35" t="str">
        <f t="shared" si="40"/>
        <v/>
      </c>
      <c r="AE83" s="35" t="str">
        <f t="shared" si="41"/>
        <v/>
      </c>
      <c r="AG83" s="7" t="str">
        <f t="shared" si="28"/>
        <v/>
      </c>
      <c r="AN83" s="98" t="str">
        <f t="shared" si="42"/>
        <v/>
      </c>
      <c r="AO83" s="99" t="str">
        <f t="shared" si="43"/>
        <v/>
      </c>
      <c r="AQ83" s="49" t="str">
        <f t="shared" si="44"/>
        <v/>
      </c>
      <c r="AR83" s="33" t="str">
        <f t="shared" si="45"/>
        <v/>
      </c>
      <c r="AS83" s="43" t="str">
        <f t="shared" si="46"/>
        <v/>
      </c>
      <c r="AT83" s="33" t="str">
        <f t="shared" si="47"/>
        <v/>
      </c>
      <c r="AU83" s="49" t="str">
        <f t="shared" si="35"/>
        <v/>
      </c>
      <c r="AV83" s="33" t="str">
        <f t="shared" si="36"/>
        <v/>
      </c>
      <c r="AW83" s="49" t="str">
        <f t="shared" si="48"/>
        <v/>
      </c>
      <c r="AX83" s="33" t="str">
        <f t="shared" si="49"/>
        <v/>
      </c>
      <c r="AZ83" s="7" t="str">
        <f t="shared" si="50"/>
        <v/>
      </c>
      <c r="BB83" s="7" t="str">
        <f t="shared" si="51"/>
        <v/>
      </c>
      <c r="BD83" s="7">
        <v>72</v>
      </c>
      <c r="BF83" s="49" t="str">
        <f t="shared" si="31"/>
        <v/>
      </c>
      <c r="BG83" s="7" t="str">
        <f t="shared" si="31"/>
        <v/>
      </c>
      <c r="BH83" s="43" t="str">
        <f t="shared" si="31"/>
        <v/>
      </c>
      <c r="BI83" s="7" t="str">
        <f t="shared" si="52"/>
        <v/>
      </c>
      <c r="BJ83" s="7" t="str">
        <f t="shared" si="53"/>
        <v/>
      </c>
      <c r="BL83" s="105" t="str">
        <f t="shared" si="54"/>
        <v/>
      </c>
      <c r="BN83" s="57" t="str">
        <f t="shared" si="55"/>
        <v/>
      </c>
      <c r="BP83" s="35" t="str">
        <f t="shared" si="56"/>
        <v/>
      </c>
    </row>
    <row r="84" spans="1:68" x14ac:dyDescent="0.25">
      <c r="A84" s="9"/>
      <c r="B84" s="7" t="str">
        <f t="shared" si="32"/>
        <v/>
      </c>
      <c r="C84" s="9"/>
      <c r="D84" s="31"/>
      <c r="E84" s="11"/>
      <c r="F84" s="14"/>
      <c r="G84" s="18"/>
      <c r="H84" s="39"/>
      <c r="I84" s="22"/>
      <c r="J84" s="9"/>
      <c r="K84" s="25"/>
      <c r="L84" s="25"/>
      <c r="M84" s="25"/>
      <c r="N84" s="25"/>
      <c r="O84" s="25"/>
      <c r="P84" s="25"/>
      <c r="Q84" s="25"/>
      <c r="R84" s="25"/>
      <c r="S84" s="25"/>
      <c r="V84" s="7" t="str">
        <f t="shared" si="37"/>
        <v/>
      </c>
      <c r="X84" s="29" t="str">
        <f t="shared" si="33"/>
        <v/>
      </c>
      <c r="Y84" s="29" t="str">
        <f t="shared" si="38"/>
        <v/>
      </c>
      <c r="AA84" s="7" t="str">
        <f t="shared" si="34"/>
        <v/>
      </c>
      <c r="AB84" s="33" t="str">
        <f t="shared" si="39"/>
        <v/>
      </c>
      <c r="AD84" s="35" t="str">
        <f t="shared" si="40"/>
        <v/>
      </c>
      <c r="AE84" s="35" t="str">
        <f t="shared" si="41"/>
        <v/>
      </c>
      <c r="AG84" s="7" t="str">
        <f t="shared" si="28"/>
        <v/>
      </c>
      <c r="AN84" s="98" t="str">
        <f t="shared" si="42"/>
        <v/>
      </c>
      <c r="AO84" s="99" t="str">
        <f t="shared" si="43"/>
        <v/>
      </c>
      <c r="AQ84" s="49" t="str">
        <f t="shared" si="44"/>
        <v/>
      </c>
      <c r="AR84" s="33" t="str">
        <f t="shared" si="45"/>
        <v/>
      </c>
      <c r="AS84" s="43" t="str">
        <f t="shared" si="46"/>
        <v/>
      </c>
      <c r="AT84" s="33" t="str">
        <f t="shared" si="47"/>
        <v/>
      </c>
      <c r="AU84" s="49" t="str">
        <f t="shared" si="35"/>
        <v/>
      </c>
      <c r="AV84" s="33" t="str">
        <f t="shared" si="36"/>
        <v/>
      </c>
      <c r="AW84" s="49" t="str">
        <f t="shared" si="48"/>
        <v/>
      </c>
      <c r="AX84" s="33" t="str">
        <f t="shared" si="49"/>
        <v/>
      </c>
      <c r="AZ84" s="7" t="str">
        <f t="shared" si="50"/>
        <v/>
      </c>
      <c r="BB84" s="7" t="str">
        <f t="shared" si="51"/>
        <v/>
      </c>
      <c r="BD84" s="7">
        <v>73</v>
      </c>
      <c r="BF84" s="49" t="str">
        <f t="shared" si="31"/>
        <v/>
      </c>
      <c r="BG84" s="7" t="str">
        <f t="shared" si="31"/>
        <v/>
      </c>
      <c r="BH84" s="43" t="str">
        <f t="shared" si="31"/>
        <v/>
      </c>
      <c r="BI84" s="7" t="str">
        <f t="shared" si="52"/>
        <v/>
      </c>
      <c r="BJ84" s="7" t="str">
        <f t="shared" si="53"/>
        <v/>
      </c>
      <c r="BL84" s="105" t="str">
        <f t="shared" si="54"/>
        <v/>
      </c>
      <c r="BN84" s="57" t="str">
        <f t="shared" si="55"/>
        <v/>
      </c>
      <c r="BP84" s="35" t="str">
        <f t="shared" si="56"/>
        <v/>
      </c>
    </row>
    <row r="85" spans="1:68" x14ac:dyDescent="0.25">
      <c r="A85" s="9"/>
      <c r="B85" s="7" t="str">
        <f t="shared" si="32"/>
        <v/>
      </c>
      <c r="C85" s="9"/>
      <c r="D85" s="31"/>
      <c r="E85" s="11"/>
      <c r="F85" s="14"/>
      <c r="G85" s="18"/>
      <c r="H85" s="39"/>
      <c r="I85" s="22"/>
      <c r="J85" s="9"/>
      <c r="K85" s="25"/>
      <c r="L85" s="25"/>
      <c r="M85" s="25"/>
      <c r="N85" s="25"/>
      <c r="O85" s="25"/>
      <c r="P85" s="25"/>
      <c r="Q85" s="25"/>
      <c r="R85" s="25"/>
      <c r="S85" s="25"/>
      <c r="V85" s="7" t="str">
        <f t="shared" si="37"/>
        <v/>
      </c>
      <c r="X85" s="29" t="str">
        <f t="shared" si="33"/>
        <v/>
      </c>
      <c r="Y85" s="29" t="str">
        <f t="shared" si="38"/>
        <v/>
      </c>
      <c r="AA85" s="7" t="str">
        <f t="shared" si="34"/>
        <v/>
      </c>
      <c r="AB85" s="33" t="str">
        <f t="shared" si="39"/>
        <v/>
      </c>
      <c r="AD85" s="35" t="str">
        <f t="shared" si="40"/>
        <v/>
      </c>
      <c r="AE85" s="35" t="str">
        <f t="shared" si="41"/>
        <v/>
      </c>
      <c r="AG85" s="7" t="str">
        <f t="shared" ref="AG85:AG148" si="57">IF(OR($H85="", $I85=1), "", $H85-$AG$10)</f>
        <v/>
      </c>
      <c r="AN85" s="98" t="str">
        <f t="shared" si="42"/>
        <v/>
      </c>
      <c r="AO85" s="99" t="str">
        <f t="shared" si="43"/>
        <v/>
      </c>
      <c r="AQ85" s="49" t="str">
        <f t="shared" si="44"/>
        <v/>
      </c>
      <c r="AR85" s="33" t="str">
        <f t="shared" si="45"/>
        <v/>
      </c>
      <c r="AS85" s="43" t="str">
        <f t="shared" si="46"/>
        <v/>
      </c>
      <c r="AT85" s="33" t="str">
        <f t="shared" si="47"/>
        <v/>
      </c>
      <c r="AU85" s="49" t="str">
        <f t="shared" si="35"/>
        <v/>
      </c>
      <c r="AV85" s="33" t="str">
        <f t="shared" si="36"/>
        <v/>
      </c>
      <c r="AW85" s="49" t="str">
        <f t="shared" si="48"/>
        <v/>
      </c>
      <c r="AX85" s="33" t="str">
        <f t="shared" si="49"/>
        <v/>
      </c>
      <c r="AZ85" s="7" t="str">
        <f t="shared" si="50"/>
        <v/>
      </c>
      <c r="BB85" s="7" t="str">
        <f t="shared" si="51"/>
        <v/>
      </c>
      <c r="BD85" s="7">
        <v>74</v>
      </c>
      <c r="BF85" s="49" t="str">
        <f t="shared" si="31"/>
        <v/>
      </c>
      <c r="BG85" s="7" t="str">
        <f t="shared" si="31"/>
        <v/>
      </c>
      <c r="BH85" s="43" t="str">
        <f t="shared" si="31"/>
        <v/>
      </c>
      <c r="BI85" s="7" t="str">
        <f t="shared" si="52"/>
        <v/>
      </c>
      <c r="BJ85" s="7" t="str">
        <f t="shared" si="53"/>
        <v/>
      </c>
      <c r="BL85" s="105" t="str">
        <f t="shared" si="54"/>
        <v/>
      </c>
      <c r="BN85" s="57" t="str">
        <f t="shared" si="55"/>
        <v/>
      </c>
      <c r="BP85" s="35" t="str">
        <f t="shared" si="56"/>
        <v/>
      </c>
    </row>
    <row r="86" spans="1:68" x14ac:dyDescent="0.25">
      <c r="A86" s="9"/>
      <c r="B86" s="7" t="str">
        <f t="shared" si="32"/>
        <v/>
      </c>
      <c r="C86" s="9"/>
      <c r="D86" s="31"/>
      <c r="E86" s="11"/>
      <c r="F86" s="14"/>
      <c r="G86" s="18"/>
      <c r="H86" s="39"/>
      <c r="I86" s="22"/>
      <c r="J86" s="9"/>
      <c r="K86" s="25"/>
      <c r="L86" s="25"/>
      <c r="M86" s="25"/>
      <c r="N86" s="25"/>
      <c r="O86" s="25"/>
      <c r="P86" s="25"/>
      <c r="Q86" s="25"/>
      <c r="R86" s="25"/>
      <c r="S86" s="25"/>
      <c r="V86" s="7" t="str">
        <f t="shared" si="37"/>
        <v/>
      </c>
      <c r="X86" s="29" t="str">
        <f t="shared" si="33"/>
        <v/>
      </c>
      <c r="Y86" s="29" t="str">
        <f t="shared" si="38"/>
        <v/>
      </c>
      <c r="AA86" s="7" t="str">
        <f t="shared" si="34"/>
        <v/>
      </c>
      <c r="AB86" s="33" t="str">
        <f t="shared" si="39"/>
        <v/>
      </c>
      <c r="AD86" s="35" t="str">
        <f t="shared" si="40"/>
        <v/>
      </c>
      <c r="AE86" s="35" t="str">
        <f t="shared" si="41"/>
        <v/>
      </c>
      <c r="AG86" s="7" t="str">
        <f t="shared" si="57"/>
        <v/>
      </c>
      <c r="AN86" s="98" t="str">
        <f t="shared" si="42"/>
        <v/>
      </c>
      <c r="AO86" s="99" t="str">
        <f t="shared" si="43"/>
        <v/>
      </c>
      <c r="AQ86" s="49" t="str">
        <f t="shared" si="44"/>
        <v/>
      </c>
      <c r="AR86" s="33" t="str">
        <f t="shared" si="45"/>
        <v/>
      </c>
      <c r="AS86" s="43" t="str">
        <f t="shared" si="46"/>
        <v/>
      </c>
      <c r="AT86" s="33" t="str">
        <f t="shared" si="47"/>
        <v/>
      </c>
      <c r="AU86" s="49" t="str">
        <f t="shared" si="35"/>
        <v/>
      </c>
      <c r="AV86" s="33" t="str">
        <f t="shared" si="36"/>
        <v/>
      </c>
      <c r="AW86" s="49" t="str">
        <f t="shared" si="48"/>
        <v/>
      </c>
      <c r="AX86" s="33" t="str">
        <f t="shared" si="49"/>
        <v/>
      </c>
      <c r="AZ86" s="7" t="str">
        <f t="shared" si="50"/>
        <v/>
      </c>
      <c r="BB86" s="7" t="str">
        <f t="shared" si="51"/>
        <v/>
      </c>
      <c r="BD86" s="7">
        <v>75</v>
      </c>
      <c r="BF86" s="49" t="str">
        <f t="shared" si="31"/>
        <v/>
      </c>
      <c r="BG86" s="7" t="str">
        <f t="shared" si="31"/>
        <v/>
      </c>
      <c r="BH86" s="43" t="str">
        <f t="shared" si="31"/>
        <v/>
      </c>
      <c r="BI86" s="7" t="str">
        <f t="shared" si="52"/>
        <v/>
      </c>
      <c r="BJ86" s="7" t="str">
        <f t="shared" si="53"/>
        <v/>
      </c>
      <c r="BL86" s="105" t="str">
        <f t="shared" si="54"/>
        <v/>
      </c>
      <c r="BN86" s="57" t="str">
        <f t="shared" si="55"/>
        <v/>
      </c>
      <c r="BP86" s="35" t="str">
        <f t="shared" si="56"/>
        <v/>
      </c>
    </row>
    <row r="87" spans="1:68" x14ac:dyDescent="0.25">
      <c r="A87" s="9"/>
      <c r="B87" s="7" t="str">
        <f t="shared" si="32"/>
        <v/>
      </c>
      <c r="C87" s="9"/>
      <c r="D87" s="31"/>
      <c r="E87" s="11"/>
      <c r="F87" s="14"/>
      <c r="G87" s="18"/>
      <c r="H87" s="39"/>
      <c r="I87" s="22"/>
      <c r="J87" s="9"/>
      <c r="K87" s="25"/>
      <c r="L87" s="25"/>
      <c r="M87" s="25"/>
      <c r="N87" s="25"/>
      <c r="O87" s="25"/>
      <c r="P87" s="25"/>
      <c r="Q87" s="25"/>
      <c r="R87" s="25"/>
      <c r="S87" s="25"/>
      <c r="V87" s="7" t="str">
        <f t="shared" si="37"/>
        <v/>
      </c>
      <c r="X87" s="29" t="str">
        <f t="shared" si="33"/>
        <v/>
      </c>
      <c r="Y87" s="29" t="str">
        <f t="shared" si="38"/>
        <v/>
      </c>
      <c r="AA87" s="7" t="str">
        <f t="shared" si="34"/>
        <v/>
      </c>
      <c r="AB87" s="33" t="str">
        <f t="shared" si="39"/>
        <v/>
      </c>
      <c r="AD87" s="35" t="str">
        <f t="shared" si="40"/>
        <v/>
      </c>
      <c r="AE87" s="35" t="str">
        <f t="shared" si="41"/>
        <v/>
      </c>
      <c r="AG87" s="7" t="str">
        <f t="shared" si="57"/>
        <v/>
      </c>
      <c r="AN87" s="98" t="str">
        <f t="shared" si="42"/>
        <v/>
      </c>
      <c r="AO87" s="99" t="str">
        <f t="shared" si="43"/>
        <v/>
      </c>
      <c r="AQ87" s="49" t="str">
        <f t="shared" si="44"/>
        <v/>
      </c>
      <c r="AR87" s="33" t="str">
        <f t="shared" si="45"/>
        <v/>
      </c>
      <c r="AS87" s="43" t="str">
        <f t="shared" si="46"/>
        <v/>
      </c>
      <c r="AT87" s="33" t="str">
        <f t="shared" si="47"/>
        <v/>
      </c>
      <c r="AU87" s="49" t="str">
        <f t="shared" si="35"/>
        <v/>
      </c>
      <c r="AV87" s="33" t="str">
        <f t="shared" si="36"/>
        <v/>
      </c>
      <c r="AW87" s="49" t="str">
        <f t="shared" si="48"/>
        <v/>
      </c>
      <c r="AX87" s="33" t="str">
        <f t="shared" si="49"/>
        <v/>
      </c>
      <c r="AZ87" s="7" t="str">
        <f t="shared" si="50"/>
        <v/>
      </c>
      <c r="BB87" s="7" t="str">
        <f t="shared" si="51"/>
        <v/>
      </c>
      <c r="BD87" s="7">
        <v>76</v>
      </c>
      <c r="BF87" s="49" t="str">
        <f t="shared" si="31"/>
        <v/>
      </c>
      <c r="BG87" s="7" t="str">
        <f t="shared" si="31"/>
        <v/>
      </c>
      <c r="BH87" s="43" t="str">
        <f t="shared" si="31"/>
        <v/>
      </c>
      <c r="BI87" s="7" t="str">
        <f t="shared" si="52"/>
        <v/>
      </c>
      <c r="BJ87" s="7" t="str">
        <f t="shared" si="53"/>
        <v/>
      </c>
      <c r="BL87" s="105" t="str">
        <f t="shared" si="54"/>
        <v/>
      </c>
      <c r="BN87" s="57" t="str">
        <f t="shared" si="55"/>
        <v/>
      </c>
      <c r="BP87" s="35" t="str">
        <f t="shared" si="56"/>
        <v/>
      </c>
    </row>
    <row r="88" spans="1:68" x14ac:dyDescent="0.25">
      <c r="A88" s="9"/>
      <c r="B88" s="7" t="str">
        <f t="shared" si="32"/>
        <v/>
      </c>
      <c r="C88" s="9"/>
      <c r="D88" s="31"/>
      <c r="E88" s="11"/>
      <c r="F88" s="14"/>
      <c r="G88" s="18"/>
      <c r="H88" s="39"/>
      <c r="I88" s="22"/>
      <c r="J88" s="9"/>
      <c r="K88" s="25"/>
      <c r="L88" s="25"/>
      <c r="M88" s="25"/>
      <c r="N88" s="25"/>
      <c r="O88" s="25"/>
      <c r="P88" s="25"/>
      <c r="Q88" s="25"/>
      <c r="R88" s="25"/>
      <c r="S88" s="25"/>
      <c r="V88" s="7" t="str">
        <f t="shared" si="37"/>
        <v/>
      </c>
      <c r="X88" s="29" t="str">
        <f t="shared" si="33"/>
        <v/>
      </c>
      <c r="Y88" s="29" t="str">
        <f t="shared" si="38"/>
        <v/>
      </c>
      <c r="AA88" s="7" t="str">
        <f t="shared" si="34"/>
        <v/>
      </c>
      <c r="AB88" s="33" t="str">
        <f t="shared" si="39"/>
        <v/>
      </c>
      <c r="AD88" s="35" t="str">
        <f t="shared" si="40"/>
        <v/>
      </c>
      <c r="AE88" s="35" t="str">
        <f t="shared" si="41"/>
        <v/>
      </c>
      <c r="AG88" s="7" t="str">
        <f t="shared" si="57"/>
        <v/>
      </c>
      <c r="AN88" s="98" t="str">
        <f t="shared" si="42"/>
        <v/>
      </c>
      <c r="AO88" s="99" t="str">
        <f t="shared" si="43"/>
        <v/>
      </c>
      <c r="AQ88" s="49" t="str">
        <f t="shared" si="44"/>
        <v/>
      </c>
      <c r="AR88" s="33" t="str">
        <f t="shared" si="45"/>
        <v/>
      </c>
      <c r="AS88" s="43" t="str">
        <f t="shared" si="46"/>
        <v/>
      </c>
      <c r="AT88" s="33" t="str">
        <f t="shared" si="47"/>
        <v/>
      </c>
      <c r="AU88" s="49" t="str">
        <f t="shared" si="35"/>
        <v/>
      </c>
      <c r="AV88" s="33" t="str">
        <f t="shared" si="36"/>
        <v/>
      </c>
      <c r="AW88" s="49" t="str">
        <f t="shared" si="48"/>
        <v/>
      </c>
      <c r="AX88" s="33" t="str">
        <f t="shared" si="49"/>
        <v/>
      </c>
      <c r="AZ88" s="7" t="str">
        <f t="shared" si="50"/>
        <v/>
      </c>
      <c r="BB88" s="7" t="str">
        <f t="shared" si="51"/>
        <v/>
      </c>
      <c r="BD88" s="7">
        <v>77</v>
      </c>
      <c r="BF88" s="49" t="str">
        <f t="shared" si="31"/>
        <v/>
      </c>
      <c r="BG88" s="7" t="str">
        <f t="shared" si="31"/>
        <v/>
      </c>
      <c r="BH88" s="43" t="str">
        <f t="shared" si="31"/>
        <v/>
      </c>
      <c r="BI88" s="7" t="str">
        <f t="shared" si="52"/>
        <v/>
      </c>
      <c r="BJ88" s="7" t="str">
        <f t="shared" si="53"/>
        <v/>
      </c>
      <c r="BL88" s="105" t="str">
        <f t="shared" si="54"/>
        <v/>
      </c>
      <c r="BN88" s="57" t="str">
        <f t="shared" si="55"/>
        <v/>
      </c>
      <c r="BP88" s="35" t="str">
        <f t="shared" si="56"/>
        <v/>
      </c>
    </row>
    <row r="89" spans="1:68" x14ac:dyDescent="0.25">
      <c r="A89" s="9"/>
      <c r="B89" s="7" t="str">
        <f t="shared" si="32"/>
        <v/>
      </c>
      <c r="C89" s="9"/>
      <c r="D89" s="31"/>
      <c r="E89" s="11"/>
      <c r="F89" s="14"/>
      <c r="G89" s="18"/>
      <c r="H89" s="39"/>
      <c r="I89" s="22"/>
      <c r="J89" s="9"/>
      <c r="K89" s="25"/>
      <c r="L89" s="25"/>
      <c r="M89" s="25"/>
      <c r="N89" s="25"/>
      <c r="O89" s="25"/>
      <c r="P89" s="25"/>
      <c r="Q89" s="25"/>
      <c r="R89" s="25"/>
      <c r="S89" s="25"/>
      <c r="V89" s="7" t="str">
        <f t="shared" si="37"/>
        <v/>
      </c>
      <c r="X89" s="29" t="str">
        <f t="shared" si="33"/>
        <v/>
      </c>
      <c r="Y89" s="29" t="str">
        <f t="shared" si="38"/>
        <v/>
      </c>
      <c r="AA89" s="7" t="str">
        <f t="shared" si="34"/>
        <v/>
      </c>
      <c r="AB89" s="33" t="str">
        <f t="shared" si="39"/>
        <v/>
      </c>
      <c r="AD89" s="35" t="str">
        <f t="shared" si="40"/>
        <v/>
      </c>
      <c r="AE89" s="35" t="str">
        <f t="shared" si="41"/>
        <v/>
      </c>
      <c r="AG89" s="7" t="str">
        <f t="shared" si="57"/>
        <v/>
      </c>
      <c r="AN89" s="98" t="str">
        <f t="shared" si="42"/>
        <v/>
      </c>
      <c r="AO89" s="99" t="str">
        <f t="shared" si="43"/>
        <v/>
      </c>
      <c r="AQ89" s="49" t="str">
        <f t="shared" si="44"/>
        <v/>
      </c>
      <c r="AR89" s="33" t="str">
        <f t="shared" si="45"/>
        <v/>
      </c>
      <c r="AS89" s="43" t="str">
        <f t="shared" si="46"/>
        <v/>
      </c>
      <c r="AT89" s="33" t="str">
        <f t="shared" si="47"/>
        <v/>
      </c>
      <c r="AU89" s="49" t="str">
        <f t="shared" si="35"/>
        <v/>
      </c>
      <c r="AV89" s="33" t="str">
        <f t="shared" si="36"/>
        <v/>
      </c>
      <c r="AW89" s="49" t="str">
        <f t="shared" si="48"/>
        <v/>
      </c>
      <c r="AX89" s="33" t="str">
        <f t="shared" si="49"/>
        <v/>
      </c>
      <c r="AZ89" s="7" t="str">
        <f t="shared" si="50"/>
        <v/>
      </c>
      <c r="BB89" s="7" t="str">
        <f t="shared" si="51"/>
        <v/>
      </c>
      <c r="BD89" s="7">
        <v>78</v>
      </c>
      <c r="BF89" s="49" t="str">
        <f t="shared" si="31"/>
        <v/>
      </c>
      <c r="BG89" s="7" t="str">
        <f t="shared" si="31"/>
        <v/>
      </c>
      <c r="BH89" s="43" t="str">
        <f t="shared" si="31"/>
        <v/>
      </c>
      <c r="BI89" s="7" t="str">
        <f t="shared" si="52"/>
        <v/>
      </c>
      <c r="BJ89" s="7" t="str">
        <f t="shared" si="53"/>
        <v/>
      </c>
      <c r="BL89" s="105" t="str">
        <f t="shared" si="54"/>
        <v/>
      </c>
      <c r="BN89" s="57" t="str">
        <f t="shared" si="55"/>
        <v/>
      </c>
      <c r="BP89" s="35" t="str">
        <f t="shared" si="56"/>
        <v/>
      </c>
    </row>
    <row r="90" spans="1:68" x14ac:dyDescent="0.25">
      <c r="A90" s="9"/>
      <c r="B90" s="7" t="str">
        <f t="shared" si="32"/>
        <v/>
      </c>
      <c r="C90" s="9"/>
      <c r="D90" s="31"/>
      <c r="E90" s="11"/>
      <c r="F90" s="14"/>
      <c r="G90" s="18"/>
      <c r="H90" s="39"/>
      <c r="I90" s="22"/>
      <c r="J90" s="9"/>
      <c r="K90" s="25"/>
      <c r="L90" s="25"/>
      <c r="M90" s="25"/>
      <c r="N90" s="25"/>
      <c r="O90" s="25"/>
      <c r="P90" s="25"/>
      <c r="Q90" s="25"/>
      <c r="R90" s="25"/>
      <c r="S90" s="25"/>
      <c r="V90" s="7" t="str">
        <f t="shared" si="37"/>
        <v/>
      </c>
      <c r="X90" s="29" t="str">
        <f t="shared" si="33"/>
        <v/>
      </c>
      <c r="Y90" s="29" t="str">
        <f t="shared" si="38"/>
        <v/>
      </c>
      <c r="AA90" s="7" t="str">
        <f t="shared" si="34"/>
        <v/>
      </c>
      <c r="AB90" s="33" t="str">
        <f t="shared" si="39"/>
        <v/>
      </c>
      <c r="AD90" s="35" t="str">
        <f t="shared" si="40"/>
        <v/>
      </c>
      <c r="AE90" s="35" t="str">
        <f t="shared" si="41"/>
        <v/>
      </c>
      <c r="AG90" s="7" t="str">
        <f t="shared" si="57"/>
        <v/>
      </c>
      <c r="AN90" s="98" t="str">
        <f t="shared" si="42"/>
        <v/>
      </c>
      <c r="AO90" s="99" t="str">
        <f t="shared" si="43"/>
        <v/>
      </c>
      <c r="AQ90" s="49" t="str">
        <f t="shared" si="44"/>
        <v/>
      </c>
      <c r="AR90" s="33" t="str">
        <f t="shared" si="45"/>
        <v/>
      </c>
      <c r="AS90" s="43" t="str">
        <f t="shared" si="46"/>
        <v/>
      </c>
      <c r="AT90" s="33" t="str">
        <f t="shared" si="47"/>
        <v/>
      </c>
      <c r="AU90" s="49" t="str">
        <f t="shared" si="35"/>
        <v/>
      </c>
      <c r="AV90" s="33" t="str">
        <f t="shared" si="36"/>
        <v/>
      </c>
      <c r="AW90" s="49" t="str">
        <f t="shared" si="48"/>
        <v/>
      </c>
      <c r="AX90" s="33" t="str">
        <f t="shared" si="49"/>
        <v/>
      </c>
      <c r="AZ90" s="7" t="str">
        <f t="shared" si="50"/>
        <v/>
      </c>
      <c r="BB90" s="7" t="str">
        <f t="shared" si="51"/>
        <v/>
      </c>
      <c r="BD90" s="7">
        <v>79</v>
      </c>
      <c r="BF90" s="49" t="str">
        <f t="shared" si="31"/>
        <v/>
      </c>
      <c r="BG90" s="7" t="str">
        <f t="shared" si="31"/>
        <v/>
      </c>
      <c r="BH90" s="43" t="str">
        <f t="shared" si="31"/>
        <v/>
      </c>
      <c r="BI90" s="7" t="str">
        <f t="shared" si="52"/>
        <v/>
      </c>
      <c r="BJ90" s="7" t="str">
        <f t="shared" si="53"/>
        <v/>
      </c>
      <c r="BL90" s="105" t="str">
        <f t="shared" si="54"/>
        <v/>
      </c>
      <c r="BN90" s="57" t="str">
        <f t="shared" si="55"/>
        <v/>
      </c>
      <c r="BP90" s="35" t="str">
        <f t="shared" si="56"/>
        <v/>
      </c>
    </row>
    <row r="91" spans="1:68" x14ac:dyDescent="0.25">
      <c r="A91" s="9"/>
      <c r="B91" s="7" t="str">
        <f t="shared" si="32"/>
        <v/>
      </c>
      <c r="C91" s="9"/>
      <c r="D91" s="31"/>
      <c r="E91" s="11"/>
      <c r="F91" s="14"/>
      <c r="G91" s="18"/>
      <c r="H91" s="39"/>
      <c r="I91" s="22"/>
      <c r="J91" s="9"/>
      <c r="K91" s="25"/>
      <c r="L91" s="25"/>
      <c r="M91" s="25"/>
      <c r="N91" s="25"/>
      <c r="O91" s="25"/>
      <c r="P91" s="25"/>
      <c r="Q91" s="25"/>
      <c r="R91" s="25"/>
      <c r="S91" s="25"/>
      <c r="V91" s="7" t="str">
        <f t="shared" si="37"/>
        <v/>
      </c>
      <c r="X91" s="29" t="str">
        <f t="shared" si="33"/>
        <v/>
      </c>
      <c r="Y91" s="29" t="str">
        <f t="shared" si="38"/>
        <v/>
      </c>
      <c r="AA91" s="7" t="str">
        <f t="shared" si="34"/>
        <v/>
      </c>
      <c r="AB91" s="33" t="str">
        <f t="shared" si="39"/>
        <v/>
      </c>
      <c r="AD91" s="35" t="str">
        <f t="shared" si="40"/>
        <v/>
      </c>
      <c r="AE91" s="35" t="str">
        <f t="shared" si="41"/>
        <v/>
      </c>
      <c r="AG91" s="7" t="str">
        <f t="shared" si="57"/>
        <v/>
      </c>
      <c r="AN91" s="98" t="str">
        <f t="shared" si="42"/>
        <v/>
      </c>
      <c r="AO91" s="99" t="str">
        <f t="shared" si="43"/>
        <v/>
      </c>
      <c r="AQ91" s="49" t="str">
        <f t="shared" si="44"/>
        <v/>
      </c>
      <c r="AR91" s="33" t="str">
        <f t="shared" si="45"/>
        <v/>
      </c>
      <c r="AS91" s="43" t="str">
        <f t="shared" si="46"/>
        <v/>
      </c>
      <c r="AT91" s="33" t="str">
        <f t="shared" si="47"/>
        <v/>
      </c>
      <c r="AU91" s="49" t="str">
        <f t="shared" si="35"/>
        <v/>
      </c>
      <c r="AV91" s="33" t="str">
        <f t="shared" si="36"/>
        <v/>
      </c>
      <c r="AW91" s="49" t="str">
        <f t="shared" si="48"/>
        <v/>
      </c>
      <c r="AX91" s="33" t="str">
        <f t="shared" si="49"/>
        <v/>
      </c>
      <c r="AZ91" s="7" t="str">
        <f t="shared" si="50"/>
        <v/>
      </c>
      <c r="BB91" s="7" t="str">
        <f t="shared" si="51"/>
        <v/>
      </c>
      <c r="BD91" s="7">
        <v>80</v>
      </c>
      <c r="BF91" s="49" t="str">
        <f t="shared" si="31"/>
        <v/>
      </c>
      <c r="BG91" s="7" t="str">
        <f t="shared" si="31"/>
        <v/>
      </c>
      <c r="BH91" s="43" t="str">
        <f t="shared" si="31"/>
        <v/>
      </c>
      <c r="BI91" s="7" t="str">
        <f t="shared" si="52"/>
        <v/>
      </c>
      <c r="BJ91" s="7" t="str">
        <f t="shared" si="53"/>
        <v/>
      </c>
      <c r="BL91" s="105" t="str">
        <f t="shared" si="54"/>
        <v/>
      </c>
      <c r="BN91" s="57" t="str">
        <f t="shared" si="55"/>
        <v/>
      </c>
      <c r="BP91" s="35" t="str">
        <f t="shared" si="56"/>
        <v/>
      </c>
    </row>
    <row r="92" spans="1:68" x14ac:dyDescent="0.25">
      <c r="A92" s="9"/>
      <c r="B92" s="7" t="str">
        <f t="shared" si="32"/>
        <v/>
      </c>
      <c r="C92" s="9"/>
      <c r="D92" s="31"/>
      <c r="E92" s="11"/>
      <c r="F92" s="14"/>
      <c r="G92" s="18"/>
      <c r="H92" s="39"/>
      <c r="I92" s="22"/>
      <c r="J92" s="9"/>
      <c r="K92" s="25"/>
      <c r="L92" s="25"/>
      <c r="M92" s="25"/>
      <c r="N92" s="25"/>
      <c r="O92" s="25"/>
      <c r="P92" s="25"/>
      <c r="Q92" s="25"/>
      <c r="R92" s="25"/>
      <c r="S92" s="25"/>
      <c r="V92" s="7" t="str">
        <f t="shared" si="37"/>
        <v/>
      </c>
      <c r="X92" s="29" t="str">
        <f t="shared" si="33"/>
        <v/>
      </c>
      <c r="Y92" s="29" t="str">
        <f t="shared" si="38"/>
        <v/>
      </c>
      <c r="AA92" s="7" t="str">
        <f t="shared" si="34"/>
        <v/>
      </c>
      <c r="AB92" s="33" t="str">
        <f t="shared" si="39"/>
        <v/>
      </c>
      <c r="AD92" s="35" t="str">
        <f t="shared" si="40"/>
        <v/>
      </c>
      <c r="AE92" s="35" t="str">
        <f t="shared" si="41"/>
        <v/>
      </c>
      <c r="AG92" s="7" t="str">
        <f t="shared" si="57"/>
        <v/>
      </c>
      <c r="AN92" s="98" t="str">
        <f t="shared" si="42"/>
        <v/>
      </c>
      <c r="AO92" s="99" t="str">
        <f t="shared" si="43"/>
        <v/>
      </c>
      <c r="AQ92" s="49" t="str">
        <f t="shared" si="44"/>
        <v/>
      </c>
      <c r="AR92" s="33" t="str">
        <f t="shared" si="45"/>
        <v/>
      </c>
      <c r="AS92" s="43" t="str">
        <f t="shared" si="46"/>
        <v/>
      </c>
      <c r="AT92" s="33" t="str">
        <f t="shared" si="47"/>
        <v/>
      </c>
      <c r="AU92" s="49" t="str">
        <f t="shared" si="35"/>
        <v/>
      </c>
      <c r="AV92" s="33" t="str">
        <f t="shared" si="36"/>
        <v/>
      </c>
      <c r="AW92" s="49" t="str">
        <f t="shared" si="48"/>
        <v/>
      </c>
      <c r="AX92" s="33" t="str">
        <f t="shared" si="49"/>
        <v/>
      </c>
      <c r="AZ92" s="7" t="str">
        <f t="shared" si="50"/>
        <v/>
      </c>
      <c r="BB92" s="7" t="str">
        <f t="shared" si="51"/>
        <v/>
      </c>
      <c r="BD92" s="7">
        <v>81</v>
      </c>
      <c r="BF92" s="49" t="str">
        <f t="shared" ref="BF92:BH111" si="58">IF(OR($E92="", $AD92=FALSE), "", IF(OR($BI$9=TRUE, BF$9=""), 0, IFERROR(INDEX($AQ$12:$AX$511, $BE92, MATCH(BF$9, $AQ$9:$AX$9, 0)), 0)))</f>
        <v/>
      </c>
      <c r="BG92" s="7" t="str">
        <f t="shared" si="58"/>
        <v/>
      </c>
      <c r="BH92" s="43" t="str">
        <f t="shared" si="58"/>
        <v/>
      </c>
      <c r="BI92" s="7" t="str">
        <f t="shared" si="52"/>
        <v/>
      </c>
      <c r="BJ92" s="7" t="str">
        <f t="shared" si="53"/>
        <v/>
      </c>
      <c r="BL92" s="105" t="str">
        <f t="shared" si="54"/>
        <v/>
      </c>
      <c r="BN92" s="57" t="str">
        <f t="shared" si="55"/>
        <v/>
      </c>
      <c r="BP92" s="35" t="str">
        <f t="shared" si="56"/>
        <v/>
      </c>
    </row>
    <row r="93" spans="1:68" x14ac:dyDescent="0.25">
      <c r="A93" s="9"/>
      <c r="B93" s="7" t="str">
        <f t="shared" si="32"/>
        <v/>
      </c>
      <c r="C93" s="9"/>
      <c r="D93" s="31"/>
      <c r="E93" s="11"/>
      <c r="F93" s="14"/>
      <c r="G93" s="18"/>
      <c r="H93" s="39"/>
      <c r="I93" s="22"/>
      <c r="J93" s="9"/>
      <c r="K93" s="25"/>
      <c r="L93" s="25"/>
      <c r="M93" s="25"/>
      <c r="N93" s="25"/>
      <c r="O93" s="25"/>
      <c r="P93" s="25"/>
      <c r="Q93" s="25"/>
      <c r="R93" s="25"/>
      <c r="S93" s="25"/>
      <c r="V93" s="7" t="str">
        <f t="shared" si="37"/>
        <v/>
      </c>
      <c r="X93" s="29" t="str">
        <f t="shared" si="33"/>
        <v/>
      </c>
      <c r="Y93" s="29" t="str">
        <f t="shared" si="38"/>
        <v/>
      </c>
      <c r="AA93" s="7" t="str">
        <f t="shared" si="34"/>
        <v/>
      </c>
      <c r="AB93" s="33" t="str">
        <f t="shared" si="39"/>
        <v/>
      </c>
      <c r="AD93" s="35" t="str">
        <f t="shared" si="40"/>
        <v/>
      </c>
      <c r="AE93" s="35" t="str">
        <f t="shared" si="41"/>
        <v/>
      </c>
      <c r="AG93" s="7" t="str">
        <f t="shared" si="57"/>
        <v/>
      </c>
      <c r="AN93" s="98" t="str">
        <f t="shared" si="42"/>
        <v/>
      </c>
      <c r="AO93" s="99" t="str">
        <f t="shared" si="43"/>
        <v/>
      </c>
      <c r="AQ93" s="49" t="str">
        <f t="shared" si="44"/>
        <v/>
      </c>
      <c r="AR93" s="33" t="str">
        <f t="shared" si="45"/>
        <v/>
      </c>
      <c r="AS93" s="43" t="str">
        <f t="shared" si="46"/>
        <v/>
      </c>
      <c r="AT93" s="33" t="str">
        <f t="shared" si="47"/>
        <v/>
      </c>
      <c r="AU93" s="49" t="str">
        <f t="shared" si="35"/>
        <v/>
      </c>
      <c r="AV93" s="33" t="str">
        <f t="shared" si="36"/>
        <v/>
      </c>
      <c r="AW93" s="49" t="str">
        <f t="shared" si="48"/>
        <v/>
      </c>
      <c r="AX93" s="33" t="str">
        <f t="shared" si="49"/>
        <v/>
      </c>
      <c r="AZ93" s="7" t="str">
        <f t="shared" si="50"/>
        <v/>
      </c>
      <c r="BB93" s="7" t="str">
        <f t="shared" si="51"/>
        <v/>
      </c>
      <c r="BD93" s="7">
        <v>82</v>
      </c>
      <c r="BF93" s="49" t="str">
        <f t="shared" si="58"/>
        <v/>
      </c>
      <c r="BG93" s="7" t="str">
        <f t="shared" si="58"/>
        <v/>
      </c>
      <c r="BH93" s="43" t="str">
        <f t="shared" si="58"/>
        <v/>
      </c>
      <c r="BI93" s="7" t="str">
        <f t="shared" si="52"/>
        <v/>
      </c>
      <c r="BJ93" s="7" t="str">
        <f t="shared" si="53"/>
        <v/>
      </c>
      <c r="BL93" s="105" t="str">
        <f t="shared" si="54"/>
        <v/>
      </c>
      <c r="BN93" s="57" t="str">
        <f t="shared" si="55"/>
        <v/>
      </c>
      <c r="BP93" s="35" t="str">
        <f t="shared" si="56"/>
        <v/>
      </c>
    </row>
    <row r="94" spans="1:68" x14ac:dyDescent="0.25">
      <c r="A94" s="9"/>
      <c r="B94" s="7" t="str">
        <f t="shared" si="32"/>
        <v/>
      </c>
      <c r="C94" s="9"/>
      <c r="D94" s="31"/>
      <c r="E94" s="11"/>
      <c r="F94" s="14"/>
      <c r="G94" s="18"/>
      <c r="H94" s="39"/>
      <c r="I94" s="22"/>
      <c r="J94" s="9"/>
      <c r="K94" s="25"/>
      <c r="L94" s="25"/>
      <c r="M94" s="25"/>
      <c r="N94" s="25"/>
      <c r="O94" s="25"/>
      <c r="P94" s="25"/>
      <c r="Q94" s="25"/>
      <c r="R94" s="25"/>
      <c r="S94" s="25"/>
      <c r="V94" s="7" t="str">
        <f t="shared" si="37"/>
        <v/>
      </c>
      <c r="X94" s="29" t="str">
        <f t="shared" si="33"/>
        <v/>
      </c>
      <c r="Y94" s="29" t="str">
        <f t="shared" si="38"/>
        <v/>
      </c>
      <c r="AA94" s="7" t="str">
        <f t="shared" si="34"/>
        <v/>
      </c>
      <c r="AB94" s="33" t="str">
        <f t="shared" si="39"/>
        <v/>
      </c>
      <c r="AD94" s="35" t="str">
        <f t="shared" si="40"/>
        <v/>
      </c>
      <c r="AE94" s="35" t="str">
        <f t="shared" si="41"/>
        <v/>
      </c>
      <c r="AG94" s="7" t="str">
        <f t="shared" si="57"/>
        <v/>
      </c>
      <c r="AN94" s="98" t="str">
        <f t="shared" si="42"/>
        <v/>
      </c>
      <c r="AO94" s="99" t="str">
        <f t="shared" si="43"/>
        <v/>
      </c>
      <c r="AQ94" s="49" t="str">
        <f t="shared" si="44"/>
        <v/>
      </c>
      <c r="AR94" s="33" t="str">
        <f t="shared" si="45"/>
        <v/>
      </c>
      <c r="AS94" s="43" t="str">
        <f t="shared" si="46"/>
        <v/>
      </c>
      <c r="AT94" s="33" t="str">
        <f t="shared" si="47"/>
        <v/>
      </c>
      <c r="AU94" s="49" t="str">
        <f t="shared" si="35"/>
        <v/>
      </c>
      <c r="AV94" s="33" t="str">
        <f t="shared" si="36"/>
        <v/>
      </c>
      <c r="AW94" s="49" t="str">
        <f t="shared" si="48"/>
        <v/>
      </c>
      <c r="AX94" s="33" t="str">
        <f t="shared" si="49"/>
        <v/>
      </c>
      <c r="AZ94" s="7" t="str">
        <f t="shared" si="50"/>
        <v/>
      </c>
      <c r="BB94" s="7" t="str">
        <f t="shared" si="51"/>
        <v/>
      </c>
      <c r="BD94" s="7">
        <v>83</v>
      </c>
      <c r="BF94" s="49" t="str">
        <f t="shared" si="58"/>
        <v/>
      </c>
      <c r="BG94" s="7" t="str">
        <f t="shared" si="58"/>
        <v/>
      </c>
      <c r="BH94" s="43" t="str">
        <f t="shared" si="58"/>
        <v/>
      </c>
      <c r="BI94" s="7" t="str">
        <f t="shared" si="52"/>
        <v/>
      </c>
      <c r="BJ94" s="7" t="str">
        <f t="shared" si="53"/>
        <v/>
      </c>
      <c r="BL94" s="105" t="str">
        <f t="shared" si="54"/>
        <v/>
      </c>
      <c r="BN94" s="57" t="str">
        <f t="shared" si="55"/>
        <v/>
      </c>
      <c r="BP94" s="35" t="str">
        <f t="shared" si="56"/>
        <v/>
      </c>
    </row>
    <row r="95" spans="1:68" x14ac:dyDescent="0.25">
      <c r="A95" s="9"/>
      <c r="B95" s="7" t="str">
        <f t="shared" si="32"/>
        <v/>
      </c>
      <c r="C95" s="9"/>
      <c r="D95" s="31"/>
      <c r="E95" s="11"/>
      <c r="F95" s="14"/>
      <c r="G95" s="18"/>
      <c r="H95" s="39"/>
      <c r="I95" s="22"/>
      <c r="J95" s="9"/>
      <c r="K95" s="25"/>
      <c r="L95" s="25"/>
      <c r="M95" s="25"/>
      <c r="N95" s="25"/>
      <c r="O95" s="25"/>
      <c r="P95" s="25"/>
      <c r="Q95" s="25"/>
      <c r="R95" s="25"/>
      <c r="S95" s="25"/>
      <c r="V95" s="7" t="str">
        <f t="shared" si="37"/>
        <v/>
      </c>
      <c r="X95" s="29" t="str">
        <f t="shared" si="33"/>
        <v/>
      </c>
      <c r="Y95" s="29" t="str">
        <f t="shared" si="38"/>
        <v/>
      </c>
      <c r="AA95" s="7" t="str">
        <f t="shared" si="34"/>
        <v/>
      </c>
      <c r="AB95" s="33" t="str">
        <f t="shared" si="39"/>
        <v/>
      </c>
      <c r="AD95" s="35" t="str">
        <f t="shared" si="40"/>
        <v/>
      </c>
      <c r="AE95" s="35" t="str">
        <f t="shared" si="41"/>
        <v/>
      </c>
      <c r="AG95" s="7" t="str">
        <f t="shared" si="57"/>
        <v/>
      </c>
      <c r="AN95" s="98" t="str">
        <f t="shared" si="42"/>
        <v/>
      </c>
      <c r="AO95" s="99" t="str">
        <f t="shared" si="43"/>
        <v/>
      </c>
      <c r="AQ95" s="49" t="str">
        <f t="shared" si="44"/>
        <v/>
      </c>
      <c r="AR95" s="33" t="str">
        <f t="shared" si="45"/>
        <v/>
      </c>
      <c r="AS95" s="43" t="str">
        <f t="shared" si="46"/>
        <v/>
      </c>
      <c r="AT95" s="33" t="str">
        <f t="shared" si="47"/>
        <v/>
      </c>
      <c r="AU95" s="49" t="str">
        <f t="shared" si="35"/>
        <v/>
      </c>
      <c r="AV95" s="33" t="str">
        <f t="shared" si="36"/>
        <v/>
      </c>
      <c r="AW95" s="49" t="str">
        <f t="shared" si="48"/>
        <v/>
      </c>
      <c r="AX95" s="33" t="str">
        <f t="shared" si="49"/>
        <v/>
      </c>
      <c r="AZ95" s="7" t="str">
        <f t="shared" si="50"/>
        <v/>
      </c>
      <c r="BB95" s="7" t="str">
        <f t="shared" si="51"/>
        <v/>
      </c>
      <c r="BD95" s="7">
        <v>84</v>
      </c>
      <c r="BF95" s="49" t="str">
        <f t="shared" si="58"/>
        <v/>
      </c>
      <c r="BG95" s="7" t="str">
        <f t="shared" si="58"/>
        <v/>
      </c>
      <c r="BH95" s="43" t="str">
        <f t="shared" si="58"/>
        <v/>
      </c>
      <c r="BI95" s="7" t="str">
        <f t="shared" si="52"/>
        <v/>
      </c>
      <c r="BJ95" s="7" t="str">
        <f t="shared" si="53"/>
        <v/>
      </c>
      <c r="BL95" s="105" t="str">
        <f t="shared" si="54"/>
        <v/>
      </c>
      <c r="BN95" s="57" t="str">
        <f t="shared" si="55"/>
        <v/>
      </c>
      <c r="BP95" s="35" t="str">
        <f t="shared" si="56"/>
        <v/>
      </c>
    </row>
    <row r="96" spans="1:68" x14ac:dyDescent="0.25">
      <c r="A96" s="9"/>
      <c r="B96" s="7" t="str">
        <f t="shared" si="32"/>
        <v/>
      </c>
      <c r="C96" s="9"/>
      <c r="D96" s="31"/>
      <c r="E96" s="11"/>
      <c r="F96" s="14"/>
      <c r="G96" s="18"/>
      <c r="H96" s="39"/>
      <c r="I96" s="22"/>
      <c r="J96" s="9"/>
      <c r="K96" s="25"/>
      <c r="L96" s="25"/>
      <c r="M96" s="25"/>
      <c r="N96" s="25"/>
      <c r="O96" s="25"/>
      <c r="P96" s="25"/>
      <c r="Q96" s="25"/>
      <c r="R96" s="25"/>
      <c r="S96" s="25"/>
      <c r="V96" s="7" t="str">
        <f t="shared" si="37"/>
        <v/>
      </c>
      <c r="X96" s="29" t="str">
        <f t="shared" si="33"/>
        <v/>
      </c>
      <c r="Y96" s="29" t="str">
        <f t="shared" si="38"/>
        <v/>
      </c>
      <c r="AA96" s="7" t="str">
        <f t="shared" si="34"/>
        <v/>
      </c>
      <c r="AB96" s="33" t="str">
        <f t="shared" si="39"/>
        <v/>
      </c>
      <c r="AD96" s="35" t="str">
        <f t="shared" si="40"/>
        <v/>
      </c>
      <c r="AE96" s="35" t="str">
        <f t="shared" si="41"/>
        <v/>
      </c>
      <c r="AG96" s="7" t="str">
        <f t="shared" si="57"/>
        <v/>
      </c>
      <c r="AN96" s="98" t="str">
        <f t="shared" si="42"/>
        <v/>
      </c>
      <c r="AO96" s="99" t="str">
        <f t="shared" si="43"/>
        <v/>
      </c>
      <c r="AQ96" s="49" t="str">
        <f t="shared" si="44"/>
        <v/>
      </c>
      <c r="AR96" s="33" t="str">
        <f t="shared" si="45"/>
        <v/>
      </c>
      <c r="AS96" s="43" t="str">
        <f t="shared" si="46"/>
        <v/>
      </c>
      <c r="AT96" s="33" t="str">
        <f t="shared" si="47"/>
        <v/>
      </c>
      <c r="AU96" s="49" t="str">
        <f t="shared" si="35"/>
        <v/>
      </c>
      <c r="AV96" s="33" t="str">
        <f t="shared" si="36"/>
        <v/>
      </c>
      <c r="AW96" s="49" t="str">
        <f t="shared" si="48"/>
        <v/>
      </c>
      <c r="AX96" s="33" t="str">
        <f t="shared" si="49"/>
        <v/>
      </c>
      <c r="AZ96" s="7" t="str">
        <f t="shared" si="50"/>
        <v/>
      </c>
      <c r="BB96" s="7" t="str">
        <f t="shared" si="51"/>
        <v/>
      </c>
      <c r="BD96" s="7">
        <v>85</v>
      </c>
      <c r="BF96" s="49" t="str">
        <f t="shared" si="58"/>
        <v/>
      </c>
      <c r="BG96" s="7" t="str">
        <f t="shared" si="58"/>
        <v/>
      </c>
      <c r="BH96" s="43" t="str">
        <f t="shared" si="58"/>
        <v/>
      </c>
      <c r="BI96" s="7" t="str">
        <f t="shared" si="52"/>
        <v/>
      </c>
      <c r="BJ96" s="7" t="str">
        <f t="shared" si="53"/>
        <v/>
      </c>
      <c r="BL96" s="105" t="str">
        <f t="shared" si="54"/>
        <v/>
      </c>
      <c r="BN96" s="57" t="str">
        <f t="shared" si="55"/>
        <v/>
      </c>
      <c r="BP96" s="35" t="str">
        <f t="shared" si="56"/>
        <v/>
      </c>
    </row>
    <row r="97" spans="1:68" x14ac:dyDescent="0.25">
      <c r="A97" s="9"/>
      <c r="B97" s="7" t="str">
        <f t="shared" si="32"/>
        <v/>
      </c>
      <c r="C97" s="9"/>
      <c r="D97" s="31"/>
      <c r="E97" s="11"/>
      <c r="F97" s="14"/>
      <c r="G97" s="18"/>
      <c r="H97" s="39"/>
      <c r="I97" s="22"/>
      <c r="J97" s="9"/>
      <c r="K97" s="25"/>
      <c r="L97" s="25"/>
      <c r="M97" s="25"/>
      <c r="N97" s="25"/>
      <c r="O97" s="25"/>
      <c r="P97" s="25"/>
      <c r="Q97" s="25"/>
      <c r="R97" s="25"/>
      <c r="S97" s="25"/>
      <c r="V97" s="7" t="str">
        <f t="shared" si="37"/>
        <v/>
      </c>
      <c r="X97" s="29" t="str">
        <f t="shared" si="33"/>
        <v/>
      </c>
      <c r="Y97" s="29" t="str">
        <f t="shared" si="38"/>
        <v/>
      </c>
      <c r="AA97" s="7" t="str">
        <f t="shared" si="34"/>
        <v/>
      </c>
      <c r="AB97" s="33" t="str">
        <f t="shared" si="39"/>
        <v/>
      </c>
      <c r="AD97" s="35" t="str">
        <f t="shared" si="40"/>
        <v/>
      </c>
      <c r="AE97" s="35" t="str">
        <f t="shared" si="41"/>
        <v/>
      </c>
      <c r="AG97" s="7" t="str">
        <f t="shared" si="57"/>
        <v/>
      </c>
      <c r="AN97" s="98" t="str">
        <f t="shared" si="42"/>
        <v/>
      </c>
      <c r="AO97" s="99" t="str">
        <f t="shared" si="43"/>
        <v/>
      </c>
      <c r="AQ97" s="49" t="str">
        <f t="shared" si="44"/>
        <v/>
      </c>
      <c r="AR97" s="33" t="str">
        <f t="shared" si="45"/>
        <v/>
      </c>
      <c r="AS97" s="43" t="str">
        <f t="shared" si="46"/>
        <v/>
      </c>
      <c r="AT97" s="33" t="str">
        <f t="shared" si="47"/>
        <v/>
      </c>
      <c r="AU97" s="49" t="str">
        <f t="shared" si="35"/>
        <v/>
      </c>
      <c r="AV97" s="33" t="str">
        <f t="shared" si="36"/>
        <v/>
      </c>
      <c r="AW97" s="49" t="str">
        <f t="shared" si="48"/>
        <v/>
      </c>
      <c r="AX97" s="33" t="str">
        <f t="shared" si="49"/>
        <v/>
      </c>
      <c r="AZ97" s="7" t="str">
        <f t="shared" si="50"/>
        <v/>
      </c>
      <c r="BB97" s="7" t="str">
        <f t="shared" si="51"/>
        <v/>
      </c>
      <c r="BD97" s="7">
        <v>86</v>
      </c>
      <c r="BF97" s="49" t="str">
        <f t="shared" si="58"/>
        <v/>
      </c>
      <c r="BG97" s="7" t="str">
        <f t="shared" si="58"/>
        <v/>
      </c>
      <c r="BH97" s="43" t="str">
        <f t="shared" si="58"/>
        <v/>
      </c>
      <c r="BI97" s="7" t="str">
        <f t="shared" si="52"/>
        <v/>
      </c>
      <c r="BJ97" s="7" t="str">
        <f t="shared" si="53"/>
        <v/>
      </c>
      <c r="BL97" s="105" t="str">
        <f t="shared" si="54"/>
        <v/>
      </c>
      <c r="BN97" s="57" t="str">
        <f t="shared" si="55"/>
        <v/>
      </c>
      <c r="BP97" s="35" t="str">
        <f t="shared" si="56"/>
        <v/>
      </c>
    </row>
    <row r="98" spans="1:68" x14ac:dyDescent="0.25">
      <c r="A98" s="9"/>
      <c r="B98" s="7" t="str">
        <f t="shared" si="32"/>
        <v/>
      </c>
      <c r="C98" s="9"/>
      <c r="D98" s="31"/>
      <c r="E98" s="11"/>
      <c r="F98" s="14"/>
      <c r="G98" s="18"/>
      <c r="H98" s="39"/>
      <c r="I98" s="22"/>
      <c r="J98" s="9"/>
      <c r="K98" s="25"/>
      <c r="L98" s="25"/>
      <c r="M98" s="25"/>
      <c r="N98" s="25"/>
      <c r="O98" s="25"/>
      <c r="P98" s="25"/>
      <c r="Q98" s="25"/>
      <c r="R98" s="25"/>
      <c r="S98" s="25"/>
      <c r="V98" s="7" t="str">
        <f t="shared" si="37"/>
        <v/>
      </c>
      <c r="X98" s="29" t="str">
        <f t="shared" si="33"/>
        <v/>
      </c>
      <c r="Y98" s="29" t="str">
        <f t="shared" si="38"/>
        <v/>
      </c>
      <c r="AA98" s="7" t="str">
        <f t="shared" si="34"/>
        <v/>
      </c>
      <c r="AB98" s="33" t="str">
        <f t="shared" si="39"/>
        <v/>
      </c>
      <c r="AD98" s="35" t="str">
        <f t="shared" si="40"/>
        <v/>
      </c>
      <c r="AE98" s="35" t="str">
        <f t="shared" si="41"/>
        <v/>
      </c>
      <c r="AG98" s="7" t="str">
        <f t="shared" si="57"/>
        <v/>
      </c>
      <c r="AN98" s="98" t="str">
        <f t="shared" si="42"/>
        <v/>
      </c>
      <c r="AO98" s="99" t="str">
        <f t="shared" si="43"/>
        <v/>
      </c>
      <c r="AQ98" s="49" t="str">
        <f t="shared" si="44"/>
        <v/>
      </c>
      <c r="AR98" s="33" t="str">
        <f t="shared" si="45"/>
        <v/>
      </c>
      <c r="AS98" s="43" t="str">
        <f t="shared" si="46"/>
        <v/>
      </c>
      <c r="AT98" s="33" t="str">
        <f t="shared" si="47"/>
        <v/>
      </c>
      <c r="AU98" s="49" t="str">
        <f t="shared" si="35"/>
        <v/>
      </c>
      <c r="AV98" s="33" t="str">
        <f t="shared" si="36"/>
        <v/>
      </c>
      <c r="AW98" s="49" t="str">
        <f t="shared" si="48"/>
        <v/>
      </c>
      <c r="AX98" s="33" t="str">
        <f t="shared" si="49"/>
        <v/>
      </c>
      <c r="AZ98" s="7" t="str">
        <f t="shared" si="50"/>
        <v/>
      </c>
      <c r="BB98" s="7" t="str">
        <f t="shared" si="51"/>
        <v/>
      </c>
      <c r="BD98" s="7">
        <v>87</v>
      </c>
      <c r="BF98" s="49" t="str">
        <f t="shared" si="58"/>
        <v/>
      </c>
      <c r="BG98" s="7" t="str">
        <f t="shared" si="58"/>
        <v/>
      </c>
      <c r="BH98" s="43" t="str">
        <f t="shared" si="58"/>
        <v/>
      </c>
      <c r="BI98" s="7" t="str">
        <f t="shared" si="52"/>
        <v/>
      </c>
      <c r="BJ98" s="7" t="str">
        <f t="shared" si="53"/>
        <v/>
      </c>
      <c r="BL98" s="105" t="str">
        <f t="shared" si="54"/>
        <v/>
      </c>
      <c r="BN98" s="57" t="str">
        <f t="shared" si="55"/>
        <v/>
      </c>
      <c r="BP98" s="35" t="str">
        <f t="shared" si="56"/>
        <v/>
      </c>
    </row>
    <row r="99" spans="1:68" x14ac:dyDescent="0.25">
      <c r="A99" s="9"/>
      <c r="B99" s="7" t="str">
        <f t="shared" si="32"/>
        <v/>
      </c>
      <c r="C99" s="9"/>
      <c r="D99" s="31"/>
      <c r="E99" s="11"/>
      <c r="F99" s="14"/>
      <c r="G99" s="18"/>
      <c r="H99" s="39"/>
      <c r="I99" s="22"/>
      <c r="J99" s="9"/>
      <c r="K99" s="25"/>
      <c r="L99" s="25"/>
      <c r="M99" s="25"/>
      <c r="N99" s="25"/>
      <c r="O99" s="25"/>
      <c r="P99" s="25"/>
      <c r="Q99" s="25"/>
      <c r="R99" s="25"/>
      <c r="S99" s="25"/>
      <c r="V99" s="7" t="str">
        <f t="shared" si="37"/>
        <v/>
      </c>
      <c r="X99" s="29" t="str">
        <f t="shared" si="33"/>
        <v/>
      </c>
      <c r="Y99" s="29" t="str">
        <f t="shared" si="38"/>
        <v/>
      </c>
      <c r="AA99" s="7" t="str">
        <f t="shared" si="34"/>
        <v/>
      </c>
      <c r="AB99" s="33" t="str">
        <f t="shared" si="39"/>
        <v/>
      </c>
      <c r="AD99" s="35" t="str">
        <f t="shared" si="40"/>
        <v/>
      </c>
      <c r="AE99" s="35" t="str">
        <f t="shared" si="41"/>
        <v/>
      </c>
      <c r="AG99" s="7" t="str">
        <f t="shared" si="57"/>
        <v/>
      </c>
      <c r="AN99" s="98" t="str">
        <f t="shared" si="42"/>
        <v/>
      </c>
      <c r="AO99" s="99" t="str">
        <f t="shared" si="43"/>
        <v/>
      </c>
      <c r="AQ99" s="49" t="str">
        <f t="shared" si="44"/>
        <v/>
      </c>
      <c r="AR99" s="33" t="str">
        <f t="shared" si="45"/>
        <v/>
      </c>
      <c r="AS99" s="43" t="str">
        <f t="shared" si="46"/>
        <v/>
      </c>
      <c r="AT99" s="33" t="str">
        <f t="shared" si="47"/>
        <v/>
      </c>
      <c r="AU99" s="49" t="str">
        <f t="shared" si="35"/>
        <v/>
      </c>
      <c r="AV99" s="33" t="str">
        <f t="shared" si="36"/>
        <v/>
      </c>
      <c r="AW99" s="49" t="str">
        <f t="shared" si="48"/>
        <v/>
      </c>
      <c r="AX99" s="33" t="str">
        <f t="shared" si="49"/>
        <v/>
      </c>
      <c r="AZ99" s="7" t="str">
        <f t="shared" si="50"/>
        <v/>
      </c>
      <c r="BB99" s="7" t="str">
        <f t="shared" si="51"/>
        <v/>
      </c>
      <c r="BD99" s="7">
        <v>88</v>
      </c>
      <c r="BF99" s="49" t="str">
        <f t="shared" si="58"/>
        <v/>
      </c>
      <c r="BG99" s="7" t="str">
        <f t="shared" si="58"/>
        <v/>
      </c>
      <c r="BH99" s="43" t="str">
        <f t="shared" si="58"/>
        <v/>
      </c>
      <c r="BI99" s="7" t="str">
        <f t="shared" si="52"/>
        <v/>
      </c>
      <c r="BJ99" s="7" t="str">
        <f t="shared" si="53"/>
        <v/>
      </c>
      <c r="BL99" s="105" t="str">
        <f t="shared" si="54"/>
        <v/>
      </c>
      <c r="BN99" s="57" t="str">
        <f t="shared" si="55"/>
        <v/>
      </c>
      <c r="BP99" s="35" t="str">
        <f t="shared" si="56"/>
        <v/>
      </c>
    </row>
    <row r="100" spans="1:68" x14ac:dyDescent="0.25">
      <c r="A100" s="9"/>
      <c r="B100" s="7" t="str">
        <f t="shared" si="32"/>
        <v/>
      </c>
      <c r="C100" s="9"/>
      <c r="D100" s="31"/>
      <c r="E100" s="11"/>
      <c r="F100" s="14"/>
      <c r="G100" s="18"/>
      <c r="H100" s="39"/>
      <c r="I100" s="22"/>
      <c r="J100" s="9"/>
      <c r="K100" s="25"/>
      <c r="L100" s="25"/>
      <c r="M100" s="25"/>
      <c r="N100" s="25"/>
      <c r="O100" s="25"/>
      <c r="P100" s="25"/>
      <c r="Q100" s="25"/>
      <c r="R100" s="25"/>
      <c r="S100" s="25"/>
      <c r="V100" s="7" t="str">
        <f t="shared" si="37"/>
        <v/>
      </c>
      <c r="X100" s="29" t="str">
        <f t="shared" si="33"/>
        <v/>
      </c>
      <c r="Y100" s="29" t="str">
        <f t="shared" si="38"/>
        <v/>
      </c>
      <c r="AA100" s="7" t="str">
        <f t="shared" si="34"/>
        <v/>
      </c>
      <c r="AB100" s="33" t="str">
        <f t="shared" si="39"/>
        <v/>
      </c>
      <c r="AD100" s="35" t="str">
        <f t="shared" si="40"/>
        <v/>
      </c>
      <c r="AE100" s="35" t="str">
        <f t="shared" si="41"/>
        <v/>
      </c>
      <c r="AG100" s="7" t="str">
        <f t="shared" si="57"/>
        <v/>
      </c>
      <c r="AN100" s="98" t="str">
        <f t="shared" si="42"/>
        <v/>
      </c>
      <c r="AO100" s="99" t="str">
        <f t="shared" si="43"/>
        <v/>
      </c>
      <c r="AQ100" s="49" t="str">
        <f t="shared" si="44"/>
        <v/>
      </c>
      <c r="AR100" s="33" t="str">
        <f t="shared" si="45"/>
        <v/>
      </c>
      <c r="AS100" s="43" t="str">
        <f t="shared" si="46"/>
        <v/>
      </c>
      <c r="AT100" s="33" t="str">
        <f t="shared" si="47"/>
        <v/>
      </c>
      <c r="AU100" s="49" t="str">
        <f t="shared" si="35"/>
        <v/>
      </c>
      <c r="AV100" s="33" t="str">
        <f t="shared" si="36"/>
        <v/>
      </c>
      <c r="AW100" s="49" t="str">
        <f t="shared" si="48"/>
        <v/>
      </c>
      <c r="AX100" s="33" t="str">
        <f t="shared" si="49"/>
        <v/>
      </c>
      <c r="AZ100" s="7" t="str">
        <f t="shared" si="50"/>
        <v/>
      </c>
      <c r="BB100" s="7" t="str">
        <f t="shared" si="51"/>
        <v/>
      </c>
      <c r="BD100" s="7">
        <v>89</v>
      </c>
      <c r="BF100" s="49" t="str">
        <f t="shared" si="58"/>
        <v/>
      </c>
      <c r="BG100" s="7" t="str">
        <f t="shared" si="58"/>
        <v/>
      </c>
      <c r="BH100" s="43" t="str">
        <f t="shared" si="58"/>
        <v/>
      </c>
      <c r="BI100" s="7" t="str">
        <f t="shared" si="52"/>
        <v/>
      </c>
      <c r="BJ100" s="7" t="str">
        <f t="shared" si="53"/>
        <v/>
      </c>
      <c r="BL100" s="105" t="str">
        <f t="shared" si="54"/>
        <v/>
      </c>
      <c r="BN100" s="57" t="str">
        <f t="shared" si="55"/>
        <v/>
      </c>
      <c r="BP100" s="35" t="str">
        <f t="shared" si="56"/>
        <v/>
      </c>
    </row>
    <row r="101" spans="1:68" x14ac:dyDescent="0.25">
      <c r="A101" s="9"/>
      <c r="B101" s="7" t="str">
        <f t="shared" si="32"/>
        <v/>
      </c>
      <c r="C101" s="9"/>
      <c r="D101" s="31"/>
      <c r="E101" s="11"/>
      <c r="F101" s="14"/>
      <c r="G101" s="18"/>
      <c r="H101" s="39"/>
      <c r="I101" s="22"/>
      <c r="J101" s="9"/>
      <c r="K101" s="25"/>
      <c r="L101" s="25"/>
      <c r="M101" s="25"/>
      <c r="N101" s="25"/>
      <c r="O101" s="25"/>
      <c r="P101" s="25"/>
      <c r="Q101" s="25"/>
      <c r="R101" s="25"/>
      <c r="S101" s="25"/>
      <c r="V101" s="7" t="str">
        <f t="shared" si="37"/>
        <v/>
      </c>
      <c r="X101" s="29" t="str">
        <f t="shared" si="33"/>
        <v/>
      </c>
      <c r="Y101" s="29" t="str">
        <f t="shared" si="38"/>
        <v/>
      </c>
      <c r="AA101" s="7" t="str">
        <f t="shared" si="34"/>
        <v/>
      </c>
      <c r="AB101" s="33" t="str">
        <f t="shared" si="39"/>
        <v/>
      </c>
      <c r="AD101" s="35" t="str">
        <f t="shared" si="40"/>
        <v/>
      </c>
      <c r="AE101" s="35" t="str">
        <f t="shared" si="41"/>
        <v/>
      </c>
      <c r="AG101" s="7" t="str">
        <f t="shared" si="57"/>
        <v/>
      </c>
      <c r="AN101" s="98" t="str">
        <f t="shared" si="42"/>
        <v/>
      </c>
      <c r="AO101" s="99" t="str">
        <f t="shared" si="43"/>
        <v/>
      </c>
      <c r="AQ101" s="49" t="str">
        <f t="shared" si="44"/>
        <v/>
      </c>
      <c r="AR101" s="33" t="str">
        <f t="shared" si="45"/>
        <v/>
      </c>
      <c r="AS101" s="43" t="str">
        <f t="shared" si="46"/>
        <v/>
      </c>
      <c r="AT101" s="33" t="str">
        <f t="shared" si="47"/>
        <v/>
      </c>
      <c r="AU101" s="49" t="str">
        <f t="shared" si="35"/>
        <v/>
      </c>
      <c r="AV101" s="33" t="str">
        <f t="shared" si="36"/>
        <v/>
      </c>
      <c r="AW101" s="49" t="str">
        <f t="shared" si="48"/>
        <v/>
      </c>
      <c r="AX101" s="33" t="str">
        <f t="shared" si="49"/>
        <v/>
      </c>
      <c r="AZ101" s="7" t="str">
        <f t="shared" si="50"/>
        <v/>
      </c>
      <c r="BB101" s="7" t="str">
        <f t="shared" si="51"/>
        <v/>
      </c>
      <c r="BD101" s="7">
        <v>90</v>
      </c>
      <c r="BF101" s="49" t="str">
        <f t="shared" si="58"/>
        <v/>
      </c>
      <c r="BG101" s="7" t="str">
        <f t="shared" si="58"/>
        <v/>
      </c>
      <c r="BH101" s="43" t="str">
        <f t="shared" si="58"/>
        <v/>
      </c>
      <c r="BI101" s="7" t="str">
        <f t="shared" si="52"/>
        <v/>
      </c>
      <c r="BJ101" s="7" t="str">
        <f t="shared" si="53"/>
        <v/>
      </c>
      <c r="BL101" s="105" t="str">
        <f t="shared" si="54"/>
        <v/>
      </c>
      <c r="BN101" s="57" t="str">
        <f t="shared" si="55"/>
        <v/>
      </c>
      <c r="BP101" s="35" t="str">
        <f t="shared" si="56"/>
        <v/>
      </c>
    </row>
    <row r="102" spans="1:68" x14ac:dyDescent="0.25">
      <c r="A102" s="9"/>
      <c r="B102" s="7" t="str">
        <f t="shared" si="32"/>
        <v/>
      </c>
      <c r="C102" s="9"/>
      <c r="D102" s="31"/>
      <c r="E102" s="11"/>
      <c r="F102" s="14"/>
      <c r="G102" s="18"/>
      <c r="H102" s="39"/>
      <c r="I102" s="22"/>
      <c r="J102" s="9"/>
      <c r="K102" s="25"/>
      <c r="L102" s="25"/>
      <c r="M102" s="25"/>
      <c r="N102" s="25"/>
      <c r="O102" s="25"/>
      <c r="P102" s="25"/>
      <c r="Q102" s="25"/>
      <c r="R102" s="25"/>
      <c r="S102" s="25"/>
      <c r="V102" s="7" t="str">
        <f t="shared" si="37"/>
        <v/>
      </c>
      <c r="X102" s="29" t="str">
        <f t="shared" si="33"/>
        <v/>
      </c>
      <c r="Y102" s="29" t="str">
        <f t="shared" si="38"/>
        <v/>
      </c>
      <c r="AA102" s="7" t="str">
        <f t="shared" si="34"/>
        <v/>
      </c>
      <c r="AB102" s="33" t="str">
        <f t="shared" si="39"/>
        <v/>
      </c>
      <c r="AD102" s="35" t="str">
        <f t="shared" si="40"/>
        <v/>
      </c>
      <c r="AE102" s="35" t="str">
        <f t="shared" si="41"/>
        <v/>
      </c>
      <c r="AG102" s="7" t="str">
        <f t="shared" si="57"/>
        <v/>
      </c>
      <c r="AN102" s="98" t="str">
        <f t="shared" si="42"/>
        <v/>
      </c>
      <c r="AO102" s="99" t="str">
        <f t="shared" si="43"/>
        <v/>
      </c>
      <c r="AQ102" s="49" t="str">
        <f t="shared" si="44"/>
        <v/>
      </c>
      <c r="AR102" s="33" t="str">
        <f t="shared" si="45"/>
        <v/>
      </c>
      <c r="AS102" s="43" t="str">
        <f t="shared" si="46"/>
        <v/>
      </c>
      <c r="AT102" s="33" t="str">
        <f t="shared" si="47"/>
        <v/>
      </c>
      <c r="AU102" s="49" t="str">
        <f t="shared" si="35"/>
        <v/>
      </c>
      <c r="AV102" s="33" t="str">
        <f t="shared" si="36"/>
        <v/>
      </c>
      <c r="AW102" s="49" t="str">
        <f t="shared" si="48"/>
        <v/>
      </c>
      <c r="AX102" s="33" t="str">
        <f t="shared" si="49"/>
        <v/>
      </c>
      <c r="AZ102" s="7" t="str">
        <f t="shared" si="50"/>
        <v/>
      </c>
      <c r="BB102" s="7" t="str">
        <f t="shared" si="51"/>
        <v/>
      </c>
      <c r="BD102" s="7">
        <v>91</v>
      </c>
      <c r="BF102" s="49" t="str">
        <f t="shared" si="58"/>
        <v/>
      </c>
      <c r="BG102" s="7" t="str">
        <f t="shared" si="58"/>
        <v/>
      </c>
      <c r="BH102" s="43" t="str">
        <f t="shared" si="58"/>
        <v/>
      </c>
      <c r="BI102" s="7" t="str">
        <f t="shared" si="52"/>
        <v/>
      </c>
      <c r="BJ102" s="7" t="str">
        <f t="shared" si="53"/>
        <v/>
      </c>
      <c r="BL102" s="105" t="str">
        <f t="shared" si="54"/>
        <v/>
      </c>
      <c r="BN102" s="57" t="str">
        <f t="shared" si="55"/>
        <v/>
      </c>
      <c r="BP102" s="35" t="str">
        <f t="shared" si="56"/>
        <v/>
      </c>
    </row>
    <row r="103" spans="1:68" x14ac:dyDescent="0.25">
      <c r="A103" s="9"/>
      <c r="B103" s="7" t="str">
        <f t="shared" si="32"/>
        <v/>
      </c>
      <c r="C103" s="9"/>
      <c r="D103" s="31"/>
      <c r="E103" s="11"/>
      <c r="F103" s="14"/>
      <c r="G103" s="18"/>
      <c r="H103" s="39"/>
      <c r="I103" s="22"/>
      <c r="J103" s="9"/>
      <c r="K103" s="25"/>
      <c r="L103" s="25"/>
      <c r="M103" s="25"/>
      <c r="N103" s="25"/>
      <c r="O103" s="25"/>
      <c r="P103" s="25"/>
      <c r="Q103" s="25"/>
      <c r="R103" s="25"/>
      <c r="S103" s="25"/>
      <c r="V103" s="7" t="str">
        <f t="shared" si="37"/>
        <v/>
      </c>
      <c r="X103" s="29" t="str">
        <f t="shared" si="33"/>
        <v/>
      </c>
      <c r="Y103" s="29" t="str">
        <f t="shared" si="38"/>
        <v/>
      </c>
      <c r="AA103" s="7" t="str">
        <f t="shared" si="34"/>
        <v/>
      </c>
      <c r="AB103" s="33" t="str">
        <f t="shared" si="39"/>
        <v/>
      </c>
      <c r="AD103" s="35" t="str">
        <f t="shared" si="40"/>
        <v/>
      </c>
      <c r="AE103" s="35" t="str">
        <f t="shared" si="41"/>
        <v/>
      </c>
      <c r="AG103" s="7" t="str">
        <f t="shared" si="57"/>
        <v/>
      </c>
      <c r="AN103" s="98" t="str">
        <f t="shared" si="42"/>
        <v/>
      </c>
      <c r="AO103" s="99" t="str">
        <f t="shared" si="43"/>
        <v/>
      </c>
      <c r="AQ103" s="49" t="str">
        <f t="shared" si="44"/>
        <v/>
      </c>
      <c r="AR103" s="33" t="str">
        <f t="shared" si="45"/>
        <v/>
      </c>
      <c r="AS103" s="43" t="str">
        <f t="shared" si="46"/>
        <v/>
      </c>
      <c r="AT103" s="33" t="str">
        <f t="shared" si="47"/>
        <v/>
      </c>
      <c r="AU103" s="49" t="str">
        <f t="shared" si="35"/>
        <v/>
      </c>
      <c r="AV103" s="33" t="str">
        <f t="shared" si="36"/>
        <v/>
      </c>
      <c r="AW103" s="49" t="str">
        <f t="shared" si="48"/>
        <v/>
      </c>
      <c r="AX103" s="33" t="str">
        <f t="shared" si="49"/>
        <v/>
      </c>
      <c r="AZ103" s="7" t="str">
        <f t="shared" si="50"/>
        <v/>
      </c>
      <c r="BB103" s="7" t="str">
        <f t="shared" si="51"/>
        <v/>
      </c>
      <c r="BD103" s="7">
        <v>92</v>
      </c>
      <c r="BF103" s="49" t="str">
        <f t="shared" si="58"/>
        <v/>
      </c>
      <c r="BG103" s="7" t="str">
        <f t="shared" si="58"/>
        <v/>
      </c>
      <c r="BH103" s="43" t="str">
        <f t="shared" si="58"/>
        <v/>
      </c>
      <c r="BI103" s="7" t="str">
        <f t="shared" si="52"/>
        <v/>
      </c>
      <c r="BJ103" s="7" t="str">
        <f t="shared" si="53"/>
        <v/>
      </c>
      <c r="BL103" s="105" t="str">
        <f t="shared" si="54"/>
        <v/>
      </c>
      <c r="BN103" s="57" t="str">
        <f t="shared" si="55"/>
        <v/>
      </c>
      <c r="BP103" s="35" t="str">
        <f t="shared" si="56"/>
        <v/>
      </c>
    </row>
    <row r="104" spans="1:68" x14ac:dyDescent="0.25">
      <c r="A104" s="9"/>
      <c r="B104" s="7" t="str">
        <f t="shared" si="32"/>
        <v/>
      </c>
      <c r="C104" s="9"/>
      <c r="D104" s="31"/>
      <c r="E104" s="11"/>
      <c r="F104" s="14"/>
      <c r="G104" s="18"/>
      <c r="H104" s="39"/>
      <c r="I104" s="22"/>
      <c r="J104" s="9"/>
      <c r="K104" s="25"/>
      <c r="L104" s="25"/>
      <c r="M104" s="25"/>
      <c r="N104" s="25"/>
      <c r="O104" s="25"/>
      <c r="P104" s="25"/>
      <c r="Q104" s="25"/>
      <c r="R104" s="25"/>
      <c r="S104" s="25"/>
      <c r="V104" s="7" t="str">
        <f t="shared" si="37"/>
        <v/>
      </c>
      <c r="X104" s="29" t="str">
        <f t="shared" si="33"/>
        <v/>
      </c>
      <c r="Y104" s="29" t="str">
        <f t="shared" si="38"/>
        <v/>
      </c>
      <c r="AA104" s="7" t="str">
        <f t="shared" si="34"/>
        <v/>
      </c>
      <c r="AB104" s="33" t="str">
        <f t="shared" si="39"/>
        <v/>
      </c>
      <c r="AD104" s="35" t="str">
        <f t="shared" si="40"/>
        <v/>
      </c>
      <c r="AE104" s="35" t="str">
        <f t="shared" si="41"/>
        <v/>
      </c>
      <c r="AG104" s="7" t="str">
        <f t="shared" si="57"/>
        <v/>
      </c>
      <c r="AN104" s="98" t="str">
        <f t="shared" si="42"/>
        <v/>
      </c>
      <c r="AO104" s="99" t="str">
        <f t="shared" si="43"/>
        <v/>
      </c>
      <c r="AQ104" s="49" t="str">
        <f t="shared" si="44"/>
        <v/>
      </c>
      <c r="AR104" s="33" t="str">
        <f t="shared" si="45"/>
        <v/>
      </c>
      <c r="AS104" s="43" t="str">
        <f t="shared" si="46"/>
        <v/>
      </c>
      <c r="AT104" s="33" t="str">
        <f t="shared" si="47"/>
        <v/>
      </c>
      <c r="AU104" s="49" t="str">
        <f t="shared" si="35"/>
        <v/>
      </c>
      <c r="AV104" s="33" t="str">
        <f t="shared" si="36"/>
        <v/>
      </c>
      <c r="AW104" s="49" t="str">
        <f t="shared" si="48"/>
        <v/>
      </c>
      <c r="AX104" s="33" t="str">
        <f t="shared" si="49"/>
        <v/>
      </c>
      <c r="AZ104" s="7" t="str">
        <f t="shared" si="50"/>
        <v/>
      </c>
      <c r="BB104" s="7" t="str">
        <f t="shared" si="51"/>
        <v/>
      </c>
      <c r="BD104" s="7">
        <v>93</v>
      </c>
      <c r="BF104" s="49" t="str">
        <f t="shared" si="58"/>
        <v/>
      </c>
      <c r="BG104" s="7" t="str">
        <f t="shared" si="58"/>
        <v/>
      </c>
      <c r="BH104" s="43" t="str">
        <f t="shared" si="58"/>
        <v/>
      </c>
      <c r="BI104" s="7" t="str">
        <f t="shared" si="52"/>
        <v/>
      </c>
      <c r="BJ104" s="7" t="str">
        <f t="shared" si="53"/>
        <v/>
      </c>
      <c r="BL104" s="105" t="str">
        <f t="shared" si="54"/>
        <v/>
      </c>
      <c r="BN104" s="57" t="str">
        <f t="shared" si="55"/>
        <v/>
      </c>
      <c r="BP104" s="35" t="str">
        <f t="shared" si="56"/>
        <v/>
      </c>
    </row>
    <row r="105" spans="1:68" x14ac:dyDescent="0.25">
      <c r="A105" s="9"/>
      <c r="B105" s="7" t="str">
        <f t="shared" si="32"/>
        <v/>
      </c>
      <c r="C105" s="9"/>
      <c r="D105" s="31"/>
      <c r="E105" s="11"/>
      <c r="F105" s="14"/>
      <c r="G105" s="18"/>
      <c r="H105" s="39"/>
      <c r="I105" s="22"/>
      <c r="J105" s="9"/>
      <c r="K105" s="25"/>
      <c r="L105" s="25"/>
      <c r="M105" s="25"/>
      <c r="N105" s="25"/>
      <c r="O105" s="25"/>
      <c r="P105" s="25"/>
      <c r="Q105" s="25"/>
      <c r="R105" s="25"/>
      <c r="S105" s="25"/>
      <c r="V105" s="7" t="str">
        <f t="shared" si="37"/>
        <v/>
      </c>
      <c r="X105" s="29" t="str">
        <f t="shared" si="33"/>
        <v/>
      </c>
      <c r="Y105" s="29" t="str">
        <f t="shared" si="38"/>
        <v/>
      </c>
      <c r="AA105" s="7" t="str">
        <f t="shared" si="34"/>
        <v/>
      </c>
      <c r="AB105" s="33" t="str">
        <f t="shared" si="39"/>
        <v/>
      </c>
      <c r="AD105" s="35" t="str">
        <f t="shared" si="40"/>
        <v/>
      </c>
      <c r="AE105" s="35" t="str">
        <f t="shared" si="41"/>
        <v/>
      </c>
      <c r="AG105" s="7" t="str">
        <f t="shared" si="57"/>
        <v/>
      </c>
      <c r="AN105" s="98" t="str">
        <f t="shared" si="42"/>
        <v/>
      </c>
      <c r="AO105" s="99" t="str">
        <f t="shared" si="43"/>
        <v/>
      </c>
      <c r="AQ105" s="49" t="str">
        <f t="shared" si="44"/>
        <v/>
      </c>
      <c r="AR105" s="33" t="str">
        <f t="shared" si="45"/>
        <v/>
      </c>
      <c r="AS105" s="43" t="str">
        <f t="shared" si="46"/>
        <v/>
      </c>
      <c r="AT105" s="33" t="str">
        <f t="shared" si="47"/>
        <v/>
      </c>
      <c r="AU105" s="49" t="str">
        <f t="shared" si="35"/>
        <v/>
      </c>
      <c r="AV105" s="33" t="str">
        <f t="shared" si="36"/>
        <v/>
      </c>
      <c r="AW105" s="49" t="str">
        <f t="shared" si="48"/>
        <v/>
      </c>
      <c r="AX105" s="33" t="str">
        <f t="shared" si="49"/>
        <v/>
      </c>
      <c r="AZ105" s="7" t="str">
        <f t="shared" si="50"/>
        <v/>
      </c>
      <c r="BB105" s="7" t="str">
        <f t="shared" si="51"/>
        <v/>
      </c>
      <c r="BD105" s="7">
        <v>94</v>
      </c>
      <c r="BF105" s="49" t="str">
        <f t="shared" si="58"/>
        <v/>
      </c>
      <c r="BG105" s="7" t="str">
        <f t="shared" si="58"/>
        <v/>
      </c>
      <c r="BH105" s="43" t="str">
        <f t="shared" si="58"/>
        <v/>
      </c>
      <c r="BI105" s="7" t="str">
        <f t="shared" si="52"/>
        <v/>
      </c>
      <c r="BJ105" s="7" t="str">
        <f t="shared" si="53"/>
        <v/>
      </c>
      <c r="BL105" s="105" t="str">
        <f t="shared" si="54"/>
        <v/>
      </c>
      <c r="BN105" s="57" t="str">
        <f t="shared" si="55"/>
        <v/>
      </c>
      <c r="BP105" s="35" t="str">
        <f t="shared" si="56"/>
        <v/>
      </c>
    </row>
    <row r="106" spans="1:68" x14ac:dyDescent="0.25">
      <c r="A106" s="9"/>
      <c r="B106" s="7" t="str">
        <f t="shared" si="32"/>
        <v/>
      </c>
      <c r="C106" s="9"/>
      <c r="D106" s="31"/>
      <c r="E106" s="11"/>
      <c r="F106" s="14"/>
      <c r="G106" s="18"/>
      <c r="H106" s="39"/>
      <c r="I106" s="22"/>
      <c r="J106" s="9"/>
      <c r="K106" s="25"/>
      <c r="L106" s="25"/>
      <c r="M106" s="25"/>
      <c r="N106" s="25"/>
      <c r="O106" s="25"/>
      <c r="P106" s="25"/>
      <c r="Q106" s="25"/>
      <c r="R106" s="25"/>
      <c r="S106" s="25"/>
      <c r="V106" s="7" t="str">
        <f t="shared" si="37"/>
        <v/>
      </c>
      <c r="X106" s="29" t="str">
        <f t="shared" si="33"/>
        <v/>
      </c>
      <c r="Y106" s="29" t="str">
        <f t="shared" si="38"/>
        <v/>
      </c>
      <c r="AA106" s="7" t="str">
        <f t="shared" si="34"/>
        <v/>
      </c>
      <c r="AB106" s="33" t="str">
        <f t="shared" si="39"/>
        <v/>
      </c>
      <c r="AD106" s="35" t="str">
        <f t="shared" si="40"/>
        <v/>
      </c>
      <c r="AE106" s="35" t="str">
        <f t="shared" si="41"/>
        <v/>
      </c>
      <c r="AG106" s="7" t="str">
        <f t="shared" si="57"/>
        <v/>
      </c>
      <c r="AN106" s="98" t="str">
        <f t="shared" si="42"/>
        <v/>
      </c>
      <c r="AO106" s="99" t="str">
        <f t="shared" si="43"/>
        <v/>
      </c>
      <c r="AQ106" s="49" t="str">
        <f t="shared" si="44"/>
        <v/>
      </c>
      <c r="AR106" s="33" t="str">
        <f t="shared" si="45"/>
        <v/>
      </c>
      <c r="AS106" s="43" t="str">
        <f t="shared" si="46"/>
        <v/>
      </c>
      <c r="AT106" s="33" t="str">
        <f t="shared" si="47"/>
        <v/>
      </c>
      <c r="AU106" s="49" t="str">
        <f t="shared" si="35"/>
        <v/>
      </c>
      <c r="AV106" s="33" t="str">
        <f t="shared" si="36"/>
        <v/>
      </c>
      <c r="AW106" s="49" t="str">
        <f t="shared" si="48"/>
        <v/>
      </c>
      <c r="AX106" s="33" t="str">
        <f t="shared" si="49"/>
        <v/>
      </c>
      <c r="AZ106" s="7" t="str">
        <f t="shared" si="50"/>
        <v/>
      </c>
      <c r="BB106" s="7" t="str">
        <f t="shared" si="51"/>
        <v/>
      </c>
      <c r="BD106" s="7">
        <v>95</v>
      </c>
      <c r="BF106" s="49" t="str">
        <f t="shared" si="58"/>
        <v/>
      </c>
      <c r="BG106" s="7" t="str">
        <f t="shared" si="58"/>
        <v/>
      </c>
      <c r="BH106" s="43" t="str">
        <f t="shared" si="58"/>
        <v/>
      </c>
      <c r="BI106" s="7" t="str">
        <f t="shared" si="52"/>
        <v/>
      </c>
      <c r="BJ106" s="7" t="str">
        <f t="shared" si="53"/>
        <v/>
      </c>
      <c r="BL106" s="105" t="str">
        <f t="shared" si="54"/>
        <v/>
      </c>
      <c r="BN106" s="57" t="str">
        <f t="shared" si="55"/>
        <v/>
      </c>
      <c r="BP106" s="35" t="str">
        <f t="shared" si="56"/>
        <v/>
      </c>
    </row>
    <row r="107" spans="1:68" x14ac:dyDescent="0.25">
      <c r="A107" s="9"/>
      <c r="B107" s="7" t="str">
        <f t="shared" si="32"/>
        <v/>
      </c>
      <c r="C107" s="9"/>
      <c r="D107" s="31"/>
      <c r="E107" s="11"/>
      <c r="F107" s="14"/>
      <c r="G107" s="18"/>
      <c r="H107" s="39"/>
      <c r="I107" s="22"/>
      <c r="J107" s="9"/>
      <c r="K107" s="25"/>
      <c r="L107" s="25"/>
      <c r="M107" s="25"/>
      <c r="N107" s="25"/>
      <c r="O107" s="25"/>
      <c r="P107" s="25"/>
      <c r="Q107" s="25"/>
      <c r="R107" s="25"/>
      <c r="S107" s="25"/>
      <c r="V107" s="7" t="str">
        <f t="shared" si="37"/>
        <v/>
      </c>
      <c r="X107" s="29" t="str">
        <f t="shared" si="33"/>
        <v/>
      </c>
      <c r="Y107" s="29" t="str">
        <f t="shared" si="38"/>
        <v/>
      </c>
      <c r="AA107" s="7" t="str">
        <f t="shared" si="34"/>
        <v/>
      </c>
      <c r="AB107" s="33" t="str">
        <f t="shared" si="39"/>
        <v/>
      </c>
      <c r="AD107" s="35" t="str">
        <f t="shared" si="40"/>
        <v/>
      </c>
      <c r="AE107" s="35" t="str">
        <f t="shared" si="41"/>
        <v/>
      </c>
      <c r="AG107" s="7" t="str">
        <f t="shared" si="57"/>
        <v/>
      </c>
      <c r="AN107" s="98" t="str">
        <f t="shared" si="42"/>
        <v/>
      </c>
      <c r="AO107" s="99" t="str">
        <f t="shared" si="43"/>
        <v/>
      </c>
      <c r="AQ107" s="49" t="str">
        <f t="shared" si="44"/>
        <v/>
      </c>
      <c r="AR107" s="33" t="str">
        <f t="shared" si="45"/>
        <v/>
      </c>
      <c r="AS107" s="43" t="str">
        <f t="shared" si="46"/>
        <v/>
      </c>
      <c r="AT107" s="33" t="str">
        <f t="shared" si="47"/>
        <v/>
      </c>
      <c r="AU107" s="49" t="str">
        <f t="shared" si="35"/>
        <v/>
      </c>
      <c r="AV107" s="33" t="str">
        <f t="shared" si="36"/>
        <v/>
      </c>
      <c r="AW107" s="49" t="str">
        <f t="shared" si="48"/>
        <v/>
      </c>
      <c r="AX107" s="33" t="str">
        <f t="shared" si="49"/>
        <v/>
      </c>
      <c r="AZ107" s="7" t="str">
        <f t="shared" si="50"/>
        <v/>
      </c>
      <c r="BB107" s="7" t="str">
        <f t="shared" si="51"/>
        <v/>
      </c>
      <c r="BD107" s="7">
        <v>96</v>
      </c>
      <c r="BF107" s="49" t="str">
        <f t="shared" si="58"/>
        <v/>
      </c>
      <c r="BG107" s="7" t="str">
        <f t="shared" si="58"/>
        <v/>
      </c>
      <c r="BH107" s="43" t="str">
        <f t="shared" si="58"/>
        <v/>
      </c>
      <c r="BI107" s="7" t="str">
        <f t="shared" si="52"/>
        <v/>
      </c>
      <c r="BJ107" s="7" t="str">
        <f t="shared" si="53"/>
        <v/>
      </c>
      <c r="BL107" s="105" t="str">
        <f t="shared" si="54"/>
        <v/>
      </c>
      <c r="BN107" s="57" t="str">
        <f t="shared" si="55"/>
        <v/>
      </c>
      <c r="BP107" s="35" t="str">
        <f t="shared" si="56"/>
        <v/>
      </c>
    </row>
    <row r="108" spans="1:68" x14ac:dyDescent="0.25">
      <c r="A108" s="9"/>
      <c r="B108" s="7" t="str">
        <f t="shared" si="32"/>
        <v/>
      </c>
      <c r="C108" s="9"/>
      <c r="D108" s="31"/>
      <c r="E108" s="11"/>
      <c r="F108" s="14"/>
      <c r="G108" s="18"/>
      <c r="H108" s="39"/>
      <c r="I108" s="22"/>
      <c r="J108" s="9"/>
      <c r="K108" s="25"/>
      <c r="L108" s="25"/>
      <c r="M108" s="25"/>
      <c r="N108" s="25"/>
      <c r="O108" s="25"/>
      <c r="P108" s="25"/>
      <c r="Q108" s="25"/>
      <c r="R108" s="25"/>
      <c r="S108" s="25"/>
      <c r="V108" s="7" t="str">
        <f t="shared" si="37"/>
        <v/>
      </c>
      <c r="X108" s="29" t="str">
        <f t="shared" si="33"/>
        <v/>
      </c>
      <c r="Y108" s="29" t="str">
        <f t="shared" si="38"/>
        <v/>
      </c>
      <c r="AA108" s="7" t="str">
        <f t="shared" si="34"/>
        <v/>
      </c>
      <c r="AB108" s="33" t="str">
        <f t="shared" si="39"/>
        <v/>
      </c>
      <c r="AD108" s="35" t="str">
        <f t="shared" si="40"/>
        <v/>
      </c>
      <c r="AE108" s="35" t="str">
        <f t="shared" si="41"/>
        <v/>
      </c>
      <c r="AG108" s="7" t="str">
        <f t="shared" si="57"/>
        <v/>
      </c>
      <c r="AN108" s="98" t="str">
        <f t="shared" si="42"/>
        <v/>
      </c>
      <c r="AO108" s="99" t="str">
        <f t="shared" si="43"/>
        <v/>
      </c>
      <c r="AQ108" s="49" t="str">
        <f t="shared" si="44"/>
        <v/>
      </c>
      <c r="AR108" s="33" t="str">
        <f t="shared" si="45"/>
        <v/>
      </c>
      <c r="AS108" s="43" t="str">
        <f t="shared" si="46"/>
        <v/>
      </c>
      <c r="AT108" s="33" t="str">
        <f t="shared" si="47"/>
        <v/>
      </c>
      <c r="AU108" s="49" t="str">
        <f t="shared" si="35"/>
        <v/>
      </c>
      <c r="AV108" s="33" t="str">
        <f t="shared" si="36"/>
        <v/>
      </c>
      <c r="AW108" s="49" t="str">
        <f t="shared" si="48"/>
        <v/>
      </c>
      <c r="AX108" s="33" t="str">
        <f t="shared" si="49"/>
        <v/>
      </c>
      <c r="AZ108" s="7" t="str">
        <f t="shared" si="50"/>
        <v/>
      </c>
      <c r="BB108" s="7" t="str">
        <f t="shared" si="51"/>
        <v/>
      </c>
      <c r="BD108" s="7">
        <v>97</v>
      </c>
      <c r="BF108" s="49" t="str">
        <f t="shared" si="58"/>
        <v/>
      </c>
      <c r="BG108" s="7" t="str">
        <f t="shared" si="58"/>
        <v/>
      </c>
      <c r="BH108" s="43" t="str">
        <f t="shared" si="58"/>
        <v/>
      </c>
      <c r="BI108" s="7" t="str">
        <f t="shared" si="52"/>
        <v/>
      </c>
      <c r="BJ108" s="7" t="str">
        <f t="shared" si="53"/>
        <v/>
      </c>
      <c r="BL108" s="105" t="str">
        <f t="shared" si="54"/>
        <v/>
      </c>
      <c r="BN108" s="57" t="str">
        <f t="shared" si="55"/>
        <v/>
      </c>
      <c r="BP108" s="35" t="str">
        <f t="shared" si="56"/>
        <v/>
      </c>
    </row>
    <row r="109" spans="1:68" x14ac:dyDescent="0.25">
      <c r="A109" s="9"/>
      <c r="B109" s="7" t="str">
        <f t="shared" si="32"/>
        <v/>
      </c>
      <c r="C109" s="9"/>
      <c r="D109" s="31"/>
      <c r="E109" s="11"/>
      <c r="F109" s="14"/>
      <c r="G109" s="18"/>
      <c r="H109" s="39"/>
      <c r="I109" s="22"/>
      <c r="J109" s="9"/>
      <c r="K109" s="25"/>
      <c r="L109" s="25"/>
      <c r="M109" s="25"/>
      <c r="N109" s="25"/>
      <c r="O109" s="25"/>
      <c r="P109" s="25"/>
      <c r="Q109" s="25"/>
      <c r="R109" s="25"/>
      <c r="S109" s="25"/>
      <c r="V109" s="7" t="str">
        <f t="shared" si="37"/>
        <v/>
      </c>
      <c r="X109" s="29" t="str">
        <f t="shared" si="33"/>
        <v/>
      </c>
      <c r="Y109" s="29" t="str">
        <f t="shared" si="38"/>
        <v/>
      </c>
      <c r="AA109" s="7" t="str">
        <f t="shared" si="34"/>
        <v/>
      </c>
      <c r="AB109" s="33" t="str">
        <f t="shared" si="39"/>
        <v/>
      </c>
      <c r="AD109" s="35" t="str">
        <f t="shared" si="40"/>
        <v/>
      </c>
      <c r="AE109" s="35" t="str">
        <f t="shared" si="41"/>
        <v/>
      </c>
      <c r="AG109" s="7" t="str">
        <f t="shared" si="57"/>
        <v/>
      </c>
      <c r="AN109" s="98" t="str">
        <f t="shared" si="42"/>
        <v/>
      </c>
      <c r="AO109" s="99" t="str">
        <f t="shared" si="43"/>
        <v/>
      </c>
      <c r="AQ109" s="49" t="str">
        <f t="shared" si="44"/>
        <v/>
      </c>
      <c r="AR109" s="33" t="str">
        <f t="shared" si="45"/>
        <v/>
      </c>
      <c r="AS109" s="43" t="str">
        <f t="shared" si="46"/>
        <v/>
      </c>
      <c r="AT109" s="33" t="str">
        <f t="shared" si="47"/>
        <v/>
      </c>
      <c r="AU109" s="49" t="str">
        <f t="shared" si="35"/>
        <v/>
      </c>
      <c r="AV109" s="33" t="str">
        <f t="shared" si="36"/>
        <v/>
      </c>
      <c r="AW109" s="49" t="str">
        <f t="shared" si="48"/>
        <v/>
      </c>
      <c r="AX109" s="33" t="str">
        <f t="shared" si="49"/>
        <v/>
      </c>
      <c r="AZ109" s="7" t="str">
        <f t="shared" si="50"/>
        <v/>
      </c>
      <c r="BB109" s="7" t="str">
        <f t="shared" si="51"/>
        <v/>
      </c>
      <c r="BD109" s="7">
        <v>98</v>
      </c>
      <c r="BF109" s="49" t="str">
        <f t="shared" si="58"/>
        <v/>
      </c>
      <c r="BG109" s="7" t="str">
        <f t="shared" si="58"/>
        <v/>
      </c>
      <c r="BH109" s="43" t="str">
        <f t="shared" si="58"/>
        <v/>
      </c>
      <c r="BI109" s="7" t="str">
        <f t="shared" si="52"/>
        <v/>
      </c>
      <c r="BJ109" s="7" t="str">
        <f t="shared" si="53"/>
        <v/>
      </c>
      <c r="BL109" s="105" t="str">
        <f t="shared" si="54"/>
        <v/>
      </c>
      <c r="BN109" s="57" t="str">
        <f t="shared" si="55"/>
        <v/>
      </c>
      <c r="BP109" s="35" t="str">
        <f t="shared" si="56"/>
        <v/>
      </c>
    </row>
    <row r="110" spans="1:68" x14ac:dyDescent="0.25">
      <c r="A110" s="9"/>
      <c r="B110" s="7" t="str">
        <f t="shared" si="32"/>
        <v/>
      </c>
      <c r="C110" s="9"/>
      <c r="D110" s="31"/>
      <c r="E110" s="11"/>
      <c r="F110" s="14"/>
      <c r="G110" s="18"/>
      <c r="H110" s="39"/>
      <c r="I110" s="22"/>
      <c r="J110" s="9"/>
      <c r="K110" s="25"/>
      <c r="L110" s="25"/>
      <c r="M110" s="25"/>
      <c r="N110" s="25"/>
      <c r="O110" s="25"/>
      <c r="P110" s="25"/>
      <c r="Q110" s="25"/>
      <c r="R110" s="25"/>
      <c r="S110" s="25"/>
      <c r="V110" s="7" t="str">
        <f t="shared" si="37"/>
        <v/>
      </c>
      <c r="X110" s="29" t="str">
        <f t="shared" si="33"/>
        <v/>
      </c>
      <c r="Y110" s="29" t="str">
        <f t="shared" si="38"/>
        <v/>
      </c>
      <c r="AA110" s="7" t="str">
        <f t="shared" si="34"/>
        <v/>
      </c>
      <c r="AB110" s="33" t="str">
        <f t="shared" si="39"/>
        <v/>
      </c>
      <c r="AD110" s="35" t="str">
        <f t="shared" si="40"/>
        <v/>
      </c>
      <c r="AE110" s="35" t="str">
        <f t="shared" si="41"/>
        <v/>
      </c>
      <c r="AG110" s="7" t="str">
        <f t="shared" si="57"/>
        <v/>
      </c>
      <c r="AN110" s="98" t="str">
        <f t="shared" si="42"/>
        <v/>
      </c>
      <c r="AO110" s="99" t="str">
        <f t="shared" si="43"/>
        <v/>
      </c>
      <c r="AQ110" s="49" t="str">
        <f t="shared" si="44"/>
        <v/>
      </c>
      <c r="AR110" s="33" t="str">
        <f t="shared" si="45"/>
        <v/>
      </c>
      <c r="AS110" s="43" t="str">
        <f t="shared" si="46"/>
        <v/>
      </c>
      <c r="AT110" s="33" t="str">
        <f t="shared" si="47"/>
        <v/>
      </c>
      <c r="AU110" s="49" t="str">
        <f t="shared" si="35"/>
        <v/>
      </c>
      <c r="AV110" s="33" t="str">
        <f t="shared" si="36"/>
        <v/>
      </c>
      <c r="AW110" s="49" t="str">
        <f t="shared" si="48"/>
        <v/>
      </c>
      <c r="AX110" s="33" t="str">
        <f t="shared" si="49"/>
        <v/>
      </c>
      <c r="AZ110" s="7" t="str">
        <f t="shared" si="50"/>
        <v/>
      </c>
      <c r="BB110" s="7" t="str">
        <f t="shared" si="51"/>
        <v/>
      </c>
      <c r="BD110" s="7">
        <v>99</v>
      </c>
      <c r="BF110" s="49" t="str">
        <f t="shared" si="58"/>
        <v/>
      </c>
      <c r="BG110" s="7" t="str">
        <f t="shared" si="58"/>
        <v/>
      </c>
      <c r="BH110" s="43" t="str">
        <f t="shared" si="58"/>
        <v/>
      </c>
      <c r="BI110" s="7" t="str">
        <f t="shared" si="52"/>
        <v/>
      </c>
      <c r="BJ110" s="7" t="str">
        <f t="shared" si="53"/>
        <v/>
      </c>
      <c r="BL110" s="105" t="str">
        <f t="shared" si="54"/>
        <v/>
      </c>
      <c r="BN110" s="57" t="str">
        <f t="shared" si="55"/>
        <v/>
      </c>
      <c r="BP110" s="35" t="str">
        <f t="shared" si="56"/>
        <v/>
      </c>
    </row>
    <row r="111" spans="1:68" x14ac:dyDescent="0.25">
      <c r="A111" s="9"/>
      <c r="B111" s="7" t="str">
        <f t="shared" si="32"/>
        <v/>
      </c>
      <c r="C111" s="9"/>
      <c r="D111" s="31"/>
      <c r="E111" s="11"/>
      <c r="F111" s="14"/>
      <c r="G111" s="18"/>
      <c r="H111" s="39"/>
      <c r="I111" s="22"/>
      <c r="J111" s="9"/>
      <c r="K111" s="25"/>
      <c r="L111" s="25"/>
      <c r="M111" s="25"/>
      <c r="N111" s="25"/>
      <c r="O111" s="25"/>
      <c r="P111" s="25"/>
      <c r="Q111" s="25"/>
      <c r="R111" s="25"/>
      <c r="S111" s="25"/>
      <c r="V111" s="7" t="str">
        <f t="shared" si="37"/>
        <v/>
      </c>
      <c r="X111" s="29" t="str">
        <f t="shared" si="33"/>
        <v/>
      </c>
      <c r="Y111" s="29" t="str">
        <f t="shared" si="38"/>
        <v/>
      </c>
      <c r="AA111" s="7" t="str">
        <f t="shared" si="34"/>
        <v/>
      </c>
      <c r="AB111" s="33" t="str">
        <f t="shared" si="39"/>
        <v/>
      </c>
      <c r="AD111" s="35" t="str">
        <f t="shared" si="40"/>
        <v/>
      </c>
      <c r="AE111" s="35" t="str">
        <f t="shared" si="41"/>
        <v/>
      </c>
      <c r="AG111" s="7" t="str">
        <f t="shared" si="57"/>
        <v/>
      </c>
      <c r="AN111" s="98" t="str">
        <f t="shared" si="42"/>
        <v/>
      </c>
      <c r="AO111" s="99" t="str">
        <f t="shared" si="43"/>
        <v/>
      </c>
      <c r="AQ111" s="49" t="str">
        <f t="shared" si="44"/>
        <v/>
      </c>
      <c r="AR111" s="33" t="str">
        <f t="shared" si="45"/>
        <v/>
      </c>
      <c r="AS111" s="43" t="str">
        <f t="shared" si="46"/>
        <v/>
      </c>
      <c r="AT111" s="33" t="str">
        <f t="shared" si="47"/>
        <v/>
      </c>
      <c r="AU111" s="49" t="str">
        <f t="shared" si="35"/>
        <v/>
      </c>
      <c r="AV111" s="33" t="str">
        <f t="shared" si="36"/>
        <v/>
      </c>
      <c r="AW111" s="49" t="str">
        <f t="shared" si="48"/>
        <v/>
      </c>
      <c r="AX111" s="33" t="str">
        <f t="shared" si="49"/>
        <v/>
      </c>
      <c r="AZ111" s="7" t="str">
        <f t="shared" si="50"/>
        <v/>
      </c>
      <c r="BB111" s="7" t="str">
        <f t="shared" si="51"/>
        <v/>
      </c>
      <c r="BD111" s="7">
        <v>100</v>
      </c>
      <c r="BF111" s="49" t="str">
        <f t="shared" si="58"/>
        <v/>
      </c>
      <c r="BG111" s="7" t="str">
        <f t="shared" si="58"/>
        <v/>
      </c>
      <c r="BH111" s="43" t="str">
        <f t="shared" si="58"/>
        <v/>
      </c>
      <c r="BI111" s="7" t="str">
        <f t="shared" si="52"/>
        <v/>
      </c>
      <c r="BJ111" s="7" t="str">
        <f t="shared" si="53"/>
        <v/>
      </c>
      <c r="BL111" s="105" t="str">
        <f t="shared" si="54"/>
        <v/>
      </c>
      <c r="BN111" s="57" t="str">
        <f t="shared" si="55"/>
        <v/>
      </c>
      <c r="BP111" s="35" t="str">
        <f t="shared" si="56"/>
        <v/>
      </c>
    </row>
    <row r="112" spans="1:68" x14ac:dyDescent="0.25">
      <c r="A112" s="9"/>
      <c r="B112" s="7" t="str">
        <f t="shared" si="32"/>
        <v/>
      </c>
      <c r="C112" s="9"/>
      <c r="D112" s="31"/>
      <c r="E112" s="11"/>
      <c r="F112" s="14"/>
      <c r="G112" s="18"/>
      <c r="H112" s="39"/>
      <c r="I112" s="22"/>
      <c r="J112" s="9"/>
      <c r="K112" s="25"/>
      <c r="L112" s="25"/>
      <c r="M112" s="25"/>
      <c r="N112" s="25"/>
      <c r="O112" s="25"/>
      <c r="P112" s="25"/>
      <c r="Q112" s="25"/>
      <c r="R112" s="25"/>
      <c r="S112" s="25"/>
      <c r="V112" s="7" t="str">
        <f t="shared" si="37"/>
        <v/>
      </c>
      <c r="X112" s="29" t="str">
        <f t="shared" si="33"/>
        <v/>
      </c>
      <c r="Y112" s="29" t="str">
        <f t="shared" si="38"/>
        <v/>
      </c>
      <c r="AA112" s="7" t="str">
        <f t="shared" si="34"/>
        <v/>
      </c>
      <c r="AB112" s="33" t="str">
        <f t="shared" si="39"/>
        <v/>
      </c>
      <c r="AD112" s="35" t="str">
        <f t="shared" si="40"/>
        <v/>
      </c>
      <c r="AE112" s="35" t="str">
        <f t="shared" si="41"/>
        <v/>
      </c>
      <c r="AG112" s="7" t="str">
        <f t="shared" si="57"/>
        <v/>
      </c>
      <c r="AN112" s="98" t="str">
        <f t="shared" si="42"/>
        <v/>
      </c>
      <c r="AO112" s="99" t="str">
        <f t="shared" si="43"/>
        <v/>
      </c>
      <c r="AQ112" s="49" t="str">
        <f t="shared" si="44"/>
        <v/>
      </c>
      <c r="AR112" s="33" t="str">
        <f t="shared" si="45"/>
        <v/>
      </c>
      <c r="AS112" s="43" t="str">
        <f t="shared" si="46"/>
        <v/>
      </c>
      <c r="AT112" s="33" t="str">
        <f t="shared" si="47"/>
        <v/>
      </c>
      <c r="AU112" s="49" t="str">
        <f t="shared" si="35"/>
        <v/>
      </c>
      <c r="AV112" s="33" t="str">
        <f t="shared" si="36"/>
        <v/>
      </c>
      <c r="AW112" s="49" t="str">
        <f t="shared" si="48"/>
        <v/>
      </c>
      <c r="AX112" s="33" t="str">
        <f t="shared" si="49"/>
        <v/>
      </c>
      <c r="AZ112" s="7" t="str">
        <f t="shared" si="50"/>
        <v/>
      </c>
      <c r="BB112" s="7" t="str">
        <f t="shared" si="51"/>
        <v/>
      </c>
      <c r="BD112" s="7">
        <v>101</v>
      </c>
      <c r="BF112" s="49" t="str">
        <f t="shared" ref="BF112:BH131" si="59">IF(OR($E112="", $AD112=FALSE), "", IF(OR($BI$9=TRUE, BF$9=""), 0, IFERROR(INDEX($AQ$12:$AX$511, $BE112, MATCH(BF$9, $AQ$9:$AX$9, 0)), 0)))</f>
        <v/>
      </c>
      <c r="BG112" s="7" t="str">
        <f t="shared" si="59"/>
        <v/>
      </c>
      <c r="BH112" s="43" t="str">
        <f t="shared" si="59"/>
        <v/>
      </c>
      <c r="BI112" s="7" t="str">
        <f t="shared" si="52"/>
        <v/>
      </c>
      <c r="BJ112" s="7" t="str">
        <f t="shared" si="53"/>
        <v/>
      </c>
      <c r="BL112" s="105" t="str">
        <f t="shared" si="54"/>
        <v/>
      </c>
      <c r="BN112" s="57" t="str">
        <f t="shared" si="55"/>
        <v/>
      </c>
      <c r="BP112" s="35" t="str">
        <f t="shared" si="56"/>
        <v/>
      </c>
    </row>
    <row r="113" spans="1:68" x14ac:dyDescent="0.25">
      <c r="A113" s="9"/>
      <c r="B113" s="7" t="str">
        <f t="shared" si="32"/>
        <v/>
      </c>
      <c r="C113" s="9"/>
      <c r="D113" s="31"/>
      <c r="E113" s="11"/>
      <c r="F113" s="14"/>
      <c r="G113" s="18"/>
      <c r="H113" s="39"/>
      <c r="I113" s="22"/>
      <c r="J113" s="9"/>
      <c r="K113" s="25"/>
      <c r="L113" s="25"/>
      <c r="M113" s="25"/>
      <c r="N113" s="25"/>
      <c r="O113" s="25"/>
      <c r="P113" s="25"/>
      <c r="Q113" s="25"/>
      <c r="R113" s="25"/>
      <c r="S113" s="25"/>
      <c r="V113" s="7" t="str">
        <f t="shared" si="37"/>
        <v/>
      </c>
      <c r="X113" s="29" t="str">
        <f t="shared" si="33"/>
        <v/>
      </c>
      <c r="Y113" s="29" t="str">
        <f t="shared" si="38"/>
        <v/>
      </c>
      <c r="AA113" s="7" t="str">
        <f t="shared" si="34"/>
        <v/>
      </c>
      <c r="AB113" s="33" t="str">
        <f t="shared" si="39"/>
        <v/>
      </c>
      <c r="AD113" s="35" t="str">
        <f t="shared" si="40"/>
        <v/>
      </c>
      <c r="AE113" s="35" t="str">
        <f t="shared" si="41"/>
        <v/>
      </c>
      <c r="AG113" s="7" t="str">
        <f t="shared" si="57"/>
        <v/>
      </c>
      <c r="AN113" s="98" t="str">
        <f t="shared" si="42"/>
        <v/>
      </c>
      <c r="AO113" s="99" t="str">
        <f t="shared" si="43"/>
        <v/>
      </c>
      <c r="AQ113" s="49" t="str">
        <f t="shared" si="44"/>
        <v/>
      </c>
      <c r="AR113" s="33" t="str">
        <f t="shared" si="45"/>
        <v/>
      </c>
      <c r="AS113" s="43" t="str">
        <f t="shared" si="46"/>
        <v/>
      </c>
      <c r="AT113" s="33" t="str">
        <f t="shared" si="47"/>
        <v/>
      </c>
      <c r="AU113" s="49" t="str">
        <f t="shared" si="35"/>
        <v/>
      </c>
      <c r="AV113" s="33" t="str">
        <f t="shared" si="36"/>
        <v/>
      </c>
      <c r="AW113" s="49" t="str">
        <f t="shared" si="48"/>
        <v/>
      </c>
      <c r="AX113" s="33" t="str">
        <f t="shared" si="49"/>
        <v/>
      </c>
      <c r="AZ113" s="7" t="str">
        <f t="shared" si="50"/>
        <v/>
      </c>
      <c r="BB113" s="7" t="str">
        <f t="shared" si="51"/>
        <v/>
      </c>
      <c r="BD113" s="7">
        <v>102</v>
      </c>
      <c r="BF113" s="49" t="str">
        <f t="shared" si="59"/>
        <v/>
      </c>
      <c r="BG113" s="7" t="str">
        <f t="shared" si="59"/>
        <v/>
      </c>
      <c r="BH113" s="43" t="str">
        <f t="shared" si="59"/>
        <v/>
      </c>
      <c r="BI113" s="7" t="str">
        <f t="shared" si="52"/>
        <v/>
      </c>
      <c r="BJ113" s="7" t="str">
        <f t="shared" si="53"/>
        <v/>
      </c>
      <c r="BL113" s="105" t="str">
        <f t="shared" si="54"/>
        <v/>
      </c>
      <c r="BN113" s="57" t="str">
        <f t="shared" si="55"/>
        <v/>
      </c>
      <c r="BP113" s="35" t="str">
        <f t="shared" si="56"/>
        <v/>
      </c>
    </row>
    <row r="114" spans="1:68" x14ac:dyDescent="0.25">
      <c r="A114" s="9"/>
      <c r="B114" s="7" t="str">
        <f t="shared" si="32"/>
        <v/>
      </c>
      <c r="C114" s="9"/>
      <c r="D114" s="31"/>
      <c r="E114" s="11"/>
      <c r="F114" s="14"/>
      <c r="G114" s="18"/>
      <c r="H114" s="39"/>
      <c r="I114" s="22"/>
      <c r="J114" s="9"/>
      <c r="K114" s="25"/>
      <c r="L114" s="25"/>
      <c r="M114" s="25"/>
      <c r="N114" s="25"/>
      <c r="O114" s="25"/>
      <c r="P114" s="25"/>
      <c r="Q114" s="25"/>
      <c r="R114" s="25"/>
      <c r="S114" s="25"/>
      <c r="V114" s="7" t="str">
        <f t="shared" si="37"/>
        <v/>
      </c>
      <c r="X114" s="29" t="str">
        <f t="shared" si="33"/>
        <v/>
      </c>
      <c r="Y114" s="29" t="str">
        <f t="shared" si="38"/>
        <v/>
      </c>
      <c r="AA114" s="7" t="str">
        <f t="shared" si="34"/>
        <v/>
      </c>
      <c r="AB114" s="33" t="str">
        <f t="shared" si="39"/>
        <v/>
      </c>
      <c r="AD114" s="35" t="str">
        <f t="shared" si="40"/>
        <v/>
      </c>
      <c r="AE114" s="35" t="str">
        <f t="shared" si="41"/>
        <v/>
      </c>
      <c r="AG114" s="7" t="str">
        <f t="shared" si="57"/>
        <v/>
      </c>
      <c r="AN114" s="98" t="str">
        <f t="shared" si="42"/>
        <v/>
      </c>
      <c r="AO114" s="99" t="str">
        <f t="shared" si="43"/>
        <v/>
      </c>
      <c r="AQ114" s="49" t="str">
        <f t="shared" si="44"/>
        <v/>
      </c>
      <c r="AR114" s="33" t="str">
        <f t="shared" si="45"/>
        <v/>
      </c>
      <c r="AS114" s="43" t="str">
        <f t="shared" si="46"/>
        <v/>
      </c>
      <c r="AT114" s="33" t="str">
        <f t="shared" si="47"/>
        <v/>
      </c>
      <c r="AU114" s="49" t="str">
        <f t="shared" si="35"/>
        <v/>
      </c>
      <c r="AV114" s="33" t="str">
        <f t="shared" si="36"/>
        <v/>
      </c>
      <c r="AW114" s="49" t="str">
        <f t="shared" si="48"/>
        <v/>
      </c>
      <c r="AX114" s="33" t="str">
        <f t="shared" si="49"/>
        <v/>
      </c>
      <c r="AZ114" s="7" t="str">
        <f t="shared" si="50"/>
        <v/>
      </c>
      <c r="BB114" s="7" t="str">
        <f t="shared" si="51"/>
        <v/>
      </c>
      <c r="BD114" s="7">
        <v>103</v>
      </c>
      <c r="BF114" s="49" t="str">
        <f t="shared" si="59"/>
        <v/>
      </c>
      <c r="BG114" s="7" t="str">
        <f t="shared" si="59"/>
        <v/>
      </c>
      <c r="BH114" s="43" t="str">
        <f t="shared" si="59"/>
        <v/>
      </c>
      <c r="BI114" s="7" t="str">
        <f t="shared" si="52"/>
        <v/>
      </c>
      <c r="BJ114" s="7" t="str">
        <f t="shared" si="53"/>
        <v/>
      </c>
      <c r="BL114" s="105" t="str">
        <f t="shared" si="54"/>
        <v/>
      </c>
      <c r="BN114" s="57" t="str">
        <f t="shared" si="55"/>
        <v/>
      </c>
      <c r="BP114" s="35" t="str">
        <f t="shared" si="56"/>
        <v/>
      </c>
    </row>
    <row r="115" spans="1:68" x14ac:dyDescent="0.25">
      <c r="A115" s="9"/>
      <c r="B115" s="7" t="str">
        <f t="shared" si="32"/>
        <v/>
      </c>
      <c r="C115" s="9"/>
      <c r="D115" s="31"/>
      <c r="E115" s="11"/>
      <c r="F115" s="14"/>
      <c r="G115" s="18"/>
      <c r="H115" s="39"/>
      <c r="I115" s="22"/>
      <c r="J115" s="9"/>
      <c r="K115" s="25"/>
      <c r="L115" s="25"/>
      <c r="M115" s="25"/>
      <c r="N115" s="25"/>
      <c r="O115" s="25"/>
      <c r="P115" s="25"/>
      <c r="Q115" s="25"/>
      <c r="R115" s="25"/>
      <c r="S115" s="25"/>
      <c r="V115" s="7" t="str">
        <f t="shared" si="37"/>
        <v/>
      </c>
      <c r="X115" s="29" t="str">
        <f t="shared" si="33"/>
        <v/>
      </c>
      <c r="Y115" s="29" t="str">
        <f t="shared" si="38"/>
        <v/>
      </c>
      <c r="AA115" s="7" t="str">
        <f t="shared" si="34"/>
        <v/>
      </c>
      <c r="AB115" s="33" t="str">
        <f t="shared" si="39"/>
        <v/>
      </c>
      <c r="AD115" s="35" t="str">
        <f t="shared" si="40"/>
        <v/>
      </c>
      <c r="AE115" s="35" t="str">
        <f t="shared" si="41"/>
        <v/>
      </c>
      <c r="AG115" s="7" t="str">
        <f t="shared" si="57"/>
        <v/>
      </c>
      <c r="AN115" s="98" t="str">
        <f t="shared" si="42"/>
        <v/>
      </c>
      <c r="AO115" s="99" t="str">
        <f t="shared" si="43"/>
        <v/>
      </c>
      <c r="AQ115" s="49" t="str">
        <f t="shared" si="44"/>
        <v/>
      </c>
      <c r="AR115" s="33" t="str">
        <f t="shared" si="45"/>
        <v/>
      </c>
      <c r="AS115" s="43" t="str">
        <f t="shared" si="46"/>
        <v/>
      </c>
      <c r="AT115" s="33" t="str">
        <f t="shared" si="47"/>
        <v/>
      </c>
      <c r="AU115" s="49" t="str">
        <f t="shared" si="35"/>
        <v/>
      </c>
      <c r="AV115" s="33" t="str">
        <f t="shared" si="36"/>
        <v/>
      </c>
      <c r="AW115" s="49" t="str">
        <f t="shared" si="48"/>
        <v/>
      </c>
      <c r="AX115" s="33" t="str">
        <f t="shared" si="49"/>
        <v/>
      </c>
      <c r="AZ115" s="7" t="str">
        <f t="shared" si="50"/>
        <v/>
      </c>
      <c r="BB115" s="7" t="str">
        <f t="shared" si="51"/>
        <v/>
      </c>
      <c r="BD115" s="7">
        <v>104</v>
      </c>
      <c r="BF115" s="49" t="str">
        <f t="shared" si="59"/>
        <v/>
      </c>
      <c r="BG115" s="7" t="str">
        <f t="shared" si="59"/>
        <v/>
      </c>
      <c r="BH115" s="43" t="str">
        <f t="shared" si="59"/>
        <v/>
      </c>
      <c r="BI115" s="7" t="str">
        <f t="shared" si="52"/>
        <v/>
      </c>
      <c r="BJ115" s="7" t="str">
        <f t="shared" si="53"/>
        <v/>
      </c>
      <c r="BL115" s="105" t="str">
        <f t="shared" si="54"/>
        <v/>
      </c>
      <c r="BN115" s="57" t="str">
        <f t="shared" si="55"/>
        <v/>
      </c>
      <c r="BP115" s="35" t="str">
        <f t="shared" si="56"/>
        <v/>
      </c>
    </row>
    <row r="116" spans="1:68" x14ac:dyDescent="0.25">
      <c r="A116" s="9"/>
      <c r="B116" s="7" t="str">
        <f t="shared" si="32"/>
        <v/>
      </c>
      <c r="C116" s="9"/>
      <c r="D116" s="31"/>
      <c r="E116" s="11"/>
      <c r="F116" s="14"/>
      <c r="G116" s="18"/>
      <c r="H116" s="39"/>
      <c r="I116" s="22"/>
      <c r="J116" s="9"/>
      <c r="K116" s="25"/>
      <c r="L116" s="25"/>
      <c r="M116" s="25"/>
      <c r="N116" s="25"/>
      <c r="O116" s="25"/>
      <c r="P116" s="25"/>
      <c r="Q116" s="25"/>
      <c r="R116" s="25"/>
      <c r="S116" s="25"/>
      <c r="V116" s="7" t="str">
        <f t="shared" si="37"/>
        <v/>
      </c>
      <c r="X116" s="29" t="str">
        <f t="shared" si="33"/>
        <v/>
      </c>
      <c r="Y116" s="29" t="str">
        <f t="shared" si="38"/>
        <v/>
      </c>
      <c r="AA116" s="7" t="str">
        <f t="shared" si="34"/>
        <v/>
      </c>
      <c r="AB116" s="33" t="str">
        <f t="shared" si="39"/>
        <v/>
      </c>
      <c r="AD116" s="35" t="str">
        <f t="shared" si="40"/>
        <v/>
      </c>
      <c r="AE116" s="35" t="str">
        <f t="shared" si="41"/>
        <v/>
      </c>
      <c r="AG116" s="7" t="str">
        <f t="shared" si="57"/>
        <v/>
      </c>
      <c r="AN116" s="98" t="str">
        <f t="shared" si="42"/>
        <v/>
      </c>
      <c r="AO116" s="99" t="str">
        <f t="shared" si="43"/>
        <v/>
      </c>
      <c r="AQ116" s="49" t="str">
        <f t="shared" si="44"/>
        <v/>
      </c>
      <c r="AR116" s="33" t="str">
        <f t="shared" si="45"/>
        <v/>
      </c>
      <c r="AS116" s="43" t="str">
        <f t="shared" si="46"/>
        <v/>
      </c>
      <c r="AT116" s="33" t="str">
        <f t="shared" si="47"/>
        <v/>
      </c>
      <c r="AU116" s="49" t="str">
        <f t="shared" si="35"/>
        <v/>
      </c>
      <c r="AV116" s="33" t="str">
        <f t="shared" si="36"/>
        <v/>
      </c>
      <c r="AW116" s="49" t="str">
        <f t="shared" si="48"/>
        <v/>
      </c>
      <c r="AX116" s="33" t="str">
        <f t="shared" si="49"/>
        <v/>
      </c>
      <c r="AZ116" s="7" t="str">
        <f t="shared" si="50"/>
        <v/>
      </c>
      <c r="BB116" s="7" t="str">
        <f t="shared" si="51"/>
        <v/>
      </c>
      <c r="BD116" s="7">
        <v>105</v>
      </c>
      <c r="BF116" s="49" t="str">
        <f t="shared" si="59"/>
        <v/>
      </c>
      <c r="BG116" s="7" t="str">
        <f t="shared" si="59"/>
        <v/>
      </c>
      <c r="BH116" s="43" t="str">
        <f t="shared" si="59"/>
        <v/>
      </c>
      <c r="BI116" s="7" t="str">
        <f t="shared" si="52"/>
        <v/>
      </c>
      <c r="BJ116" s="7" t="str">
        <f t="shared" si="53"/>
        <v/>
      </c>
      <c r="BL116" s="105" t="str">
        <f t="shared" si="54"/>
        <v/>
      </c>
      <c r="BN116" s="57" t="str">
        <f t="shared" si="55"/>
        <v/>
      </c>
      <c r="BP116" s="35" t="str">
        <f t="shared" si="56"/>
        <v/>
      </c>
    </row>
    <row r="117" spans="1:68" x14ac:dyDescent="0.25">
      <c r="A117" s="9"/>
      <c r="B117" s="7" t="str">
        <f t="shared" si="32"/>
        <v/>
      </c>
      <c r="C117" s="9"/>
      <c r="D117" s="31"/>
      <c r="E117" s="11"/>
      <c r="F117" s="14"/>
      <c r="G117" s="18"/>
      <c r="H117" s="39"/>
      <c r="I117" s="22"/>
      <c r="J117" s="9"/>
      <c r="K117" s="25"/>
      <c r="L117" s="25"/>
      <c r="M117" s="25"/>
      <c r="N117" s="25"/>
      <c r="O117" s="25"/>
      <c r="P117" s="25"/>
      <c r="Q117" s="25"/>
      <c r="R117" s="25"/>
      <c r="S117" s="25"/>
      <c r="V117" s="7" t="str">
        <f t="shared" si="37"/>
        <v/>
      </c>
      <c r="X117" s="29" t="str">
        <f t="shared" si="33"/>
        <v/>
      </c>
      <c r="Y117" s="29" t="str">
        <f t="shared" si="38"/>
        <v/>
      </c>
      <c r="AA117" s="7" t="str">
        <f t="shared" si="34"/>
        <v/>
      </c>
      <c r="AB117" s="33" t="str">
        <f t="shared" si="39"/>
        <v/>
      </c>
      <c r="AD117" s="35" t="str">
        <f t="shared" si="40"/>
        <v/>
      </c>
      <c r="AE117" s="35" t="str">
        <f t="shared" si="41"/>
        <v/>
      </c>
      <c r="AG117" s="7" t="str">
        <f t="shared" si="57"/>
        <v/>
      </c>
      <c r="AN117" s="98" t="str">
        <f t="shared" si="42"/>
        <v/>
      </c>
      <c r="AO117" s="99" t="str">
        <f t="shared" si="43"/>
        <v/>
      </c>
      <c r="AQ117" s="49" t="str">
        <f t="shared" si="44"/>
        <v/>
      </c>
      <c r="AR117" s="33" t="str">
        <f t="shared" si="45"/>
        <v/>
      </c>
      <c r="AS117" s="43" t="str">
        <f t="shared" si="46"/>
        <v/>
      </c>
      <c r="AT117" s="33" t="str">
        <f t="shared" si="47"/>
        <v/>
      </c>
      <c r="AU117" s="49" t="str">
        <f t="shared" si="35"/>
        <v/>
      </c>
      <c r="AV117" s="33" t="str">
        <f t="shared" si="36"/>
        <v/>
      </c>
      <c r="AW117" s="49" t="str">
        <f t="shared" si="48"/>
        <v/>
      </c>
      <c r="AX117" s="33" t="str">
        <f t="shared" si="49"/>
        <v/>
      </c>
      <c r="AZ117" s="7" t="str">
        <f t="shared" si="50"/>
        <v/>
      </c>
      <c r="BB117" s="7" t="str">
        <f t="shared" si="51"/>
        <v/>
      </c>
      <c r="BD117" s="7">
        <v>106</v>
      </c>
      <c r="BF117" s="49" t="str">
        <f t="shared" si="59"/>
        <v/>
      </c>
      <c r="BG117" s="7" t="str">
        <f t="shared" si="59"/>
        <v/>
      </c>
      <c r="BH117" s="43" t="str">
        <f t="shared" si="59"/>
        <v/>
      </c>
      <c r="BI117" s="7" t="str">
        <f t="shared" si="52"/>
        <v/>
      </c>
      <c r="BJ117" s="7" t="str">
        <f t="shared" si="53"/>
        <v/>
      </c>
      <c r="BL117" s="105" t="str">
        <f t="shared" si="54"/>
        <v/>
      </c>
      <c r="BN117" s="57" t="str">
        <f t="shared" si="55"/>
        <v/>
      </c>
      <c r="BP117" s="35" t="str">
        <f t="shared" si="56"/>
        <v/>
      </c>
    </row>
    <row r="118" spans="1:68" x14ac:dyDescent="0.25">
      <c r="A118" s="9"/>
      <c r="B118" s="7" t="str">
        <f t="shared" si="32"/>
        <v/>
      </c>
      <c r="C118" s="9"/>
      <c r="D118" s="31"/>
      <c r="E118" s="11"/>
      <c r="F118" s="14"/>
      <c r="G118" s="18"/>
      <c r="H118" s="39"/>
      <c r="I118" s="22"/>
      <c r="J118" s="9"/>
      <c r="K118" s="25"/>
      <c r="L118" s="25"/>
      <c r="M118" s="25"/>
      <c r="N118" s="25"/>
      <c r="O118" s="25"/>
      <c r="P118" s="25"/>
      <c r="Q118" s="25"/>
      <c r="R118" s="25"/>
      <c r="S118" s="25"/>
      <c r="V118" s="7" t="str">
        <f t="shared" si="37"/>
        <v/>
      </c>
      <c r="X118" s="29" t="str">
        <f t="shared" si="33"/>
        <v/>
      </c>
      <c r="Y118" s="29" t="str">
        <f t="shared" si="38"/>
        <v/>
      </c>
      <c r="AA118" s="7" t="str">
        <f t="shared" si="34"/>
        <v/>
      </c>
      <c r="AB118" s="33" t="str">
        <f t="shared" si="39"/>
        <v/>
      </c>
      <c r="AD118" s="35" t="str">
        <f t="shared" si="40"/>
        <v/>
      </c>
      <c r="AE118" s="35" t="str">
        <f t="shared" si="41"/>
        <v/>
      </c>
      <c r="AG118" s="7" t="str">
        <f t="shared" si="57"/>
        <v/>
      </c>
      <c r="AN118" s="98" t="str">
        <f t="shared" si="42"/>
        <v/>
      </c>
      <c r="AO118" s="99" t="str">
        <f t="shared" si="43"/>
        <v/>
      </c>
      <c r="AQ118" s="49" t="str">
        <f t="shared" si="44"/>
        <v/>
      </c>
      <c r="AR118" s="33" t="str">
        <f t="shared" si="45"/>
        <v/>
      </c>
      <c r="AS118" s="43" t="str">
        <f t="shared" si="46"/>
        <v/>
      </c>
      <c r="AT118" s="33" t="str">
        <f t="shared" si="47"/>
        <v/>
      </c>
      <c r="AU118" s="49" t="str">
        <f t="shared" si="35"/>
        <v/>
      </c>
      <c r="AV118" s="33" t="str">
        <f t="shared" si="36"/>
        <v/>
      </c>
      <c r="AW118" s="49" t="str">
        <f t="shared" si="48"/>
        <v/>
      </c>
      <c r="AX118" s="33" t="str">
        <f t="shared" si="49"/>
        <v/>
      </c>
      <c r="AZ118" s="7" t="str">
        <f t="shared" si="50"/>
        <v/>
      </c>
      <c r="BB118" s="7" t="str">
        <f t="shared" si="51"/>
        <v/>
      </c>
      <c r="BD118" s="7">
        <v>107</v>
      </c>
      <c r="BF118" s="49" t="str">
        <f t="shared" si="59"/>
        <v/>
      </c>
      <c r="BG118" s="7" t="str">
        <f t="shared" si="59"/>
        <v/>
      </c>
      <c r="BH118" s="43" t="str">
        <f t="shared" si="59"/>
        <v/>
      </c>
      <c r="BI118" s="7" t="str">
        <f t="shared" si="52"/>
        <v/>
      </c>
      <c r="BJ118" s="7" t="str">
        <f t="shared" si="53"/>
        <v/>
      </c>
      <c r="BL118" s="105" t="str">
        <f t="shared" si="54"/>
        <v/>
      </c>
      <c r="BN118" s="57" t="str">
        <f t="shared" si="55"/>
        <v/>
      </c>
      <c r="BP118" s="35" t="str">
        <f t="shared" si="56"/>
        <v/>
      </c>
    </row>
    <row r="119" spans="1:68" x14ac:dyDescent="0.25">
      <c r="A119" s="9"/>
      <c r="B119" s="7" t="str">
        <f t="shared" si="32"/>
        <v/>
      </c>
      <c r="C119" s="9"/>
      <c r="D119" s="31"/>
      <c r="E119" s="11"/>
      <c r="F119" s="14"/>
      <c r="G119" s="18"/>
      <c r="H119" s="39"/>
      <c r="I119" s="22"/>
      <c r="J119" s="9"/>
      <c r="K119" s="25"/>
      <c r="L119" s="25"/>
      <c r="M119" s="25"/>
      <c r="N119" s="25"/>
      <c r="O119" s="25"/>
      <c r="P119" s="25"/>
      <c r="Q119" s="25"/>
      <c r="R119" s="25"/>
      <c r="S119" s="25"/>
      <c r="V119" s="7" t="str">
        <f t="shared" si="37"/>
        <v/>
      </c>
      <c r="X119" s="29" t="str">
        <f t="shared" si="33"/>
        <v/>
      </c>
      <c r="Y119" s="29" t="str">
        <f t="shared" si="38"/>
        <v/>
      </c>
      <c r="AA119" s="7" t="str">
        <f t="shared" si="34"/>
        <v/>
      </c>
      <c r="AB119" s="33" t="str">
        <f t="shared" si="39"/>
        <v/>
      </c>
      <c r="AD119" s="35" t="str">
        <f t="shared" si="40"/>
        <v/>
      </c>
      <c r="AE119" s="35" t="str">
        <f t="shared" si="41"/>
        <v/>
      </c>
      <c r="AG119" s="7" t="str">
        <f t="shared" si="57"/>
        <v/>
      </c>
      <c r="AN119" s="98" t="str">
        <f t="shared" si="42"/>
        <v/>
      </c>
      <c r="AO119" s="99" t="str">
        <f t="shared" si="43"/>
        <v/>
      </c>
      <c r="AQ119" s="49" t="str">
        <f t="shared" si="44"/>
        <v/>
      </c>
      <c r="AR119" s="33" t="str">
        <f t="shared" si="45"/>
        <v/>
      </c>
      <c r="AS119" s="43" t="str">
        <f t="shared" si="46"/>
        <v/>
      </c>
      <c r="AT119" s="33" t="str">
        <f t="shared" si="47"/>
        <v/>
      </c>
      <c r="AU119" s="49" t="str">
        <f t="shared" si="35"/>
        <v/>
      </c>
      <c r="AV119" s="33" t="str">
        <f t="shared" si="36"/>
        <v/>
      </c>
      <c r="AW119" s="49" t="str">
        <f t="shared" si="48"/>
        <v/>
      </c>
      <c r="AX119" s="33" t="str">
        <f t="shared" si="49"/>
        <v/>
      </c>
      <c r="AZ119" s="7" t="str">
        <f t="shared" si="50"/>
        <v/>
      </c>
      <c r="BB119" s="7" t="str">
        <f t="shared" si="51"/>
        <v/>
      </c>
      <c r="BD119" s="7">
        <v>108</v>
      </c>
      <c r="BF119" s="49" t="str">
        <f t="shared" si="59"/>
        <v/>
      </c>
      <c r="BG119" s="7" t="str">
        <f t="shared" si="59"/>
        <v/>
      </c>
      <c r="BH119" s="43" t="str">
        <f t="shared" si="59"/>
        <v/>
      </c>
      <c r="BI119" s="7" t="str">
        <f t="shared" si="52"/>
        <v/>
      </c>
      <c r="BJ119" s="7" t="str">
        <f t="shared" si="53"/>
        <v/>
      </c>
      <c r="BL119" s="105" t="str">
        <f t="shared" si="54"/>
        <v/>
      </c>
      <c r="BN119" s="57" t="str">
        <f t="shared" si="55"/>
        <v/>
      </c>
      <c r="BP119" s="35" t="str">
        <f t="shared" si="56"/>
        <v/>
      </c>
    </row>
    <row r="120" spans="1:68" x14ac:dyDescent="0.25">
      <c r="A120" s="9"/>
      <c r="B120" s="7" t="str">
        <f t="shared" si="32"/>
        <v/>
      </c>
      <c r="C120" s="9"/>
      <c r="D120" s="31"/>
      <c r="E120" s="11"/>
      <c r="F120" s="14"/>
      <c r="G120" s="18"/>
      <c r="H120" s="39"/>
      <c r="I120" s="22"/>
      <c r="J120" s="9"/>
      <c r="K120" s="25"/>
      <c r="L120" s="25"/>
      <c r="M120" s="25"/>
      <c r="N120" s="25"/>
      <c r="O120" s="25"/>
      <c r="P120" s="25"/>
      <c r="Q120" s="25"/>
      <c r="R120" s="25"/>
      <c r="S120" s="25"/>
      <c r="V120" s="7" t="str">
        <f t="shared" si="37"/>
        <v/>
      </c>
      <c r="X120" s="29" t="str">
        <f t="shared" si="33"/>
        <v/>
      </c>
      <c r="Y120" s="29" t="str">
        <f t="shared" si="38"/>
        <v/>
      </c>
      <c r="AA120" s="7" t="str">
        <f t="shared" si="34"/>
        <v/>
      </c>
      <c r="AB120" s="33" t="str">
        <f t="shared" si="39"/>
        <v/>
      </c>
      <c r="AD120" s="35" t="str">
        <f t="shared" si="40"/>
        <v/>
      </c>
      <c r="AE120" s="35" t="str">
        <f t="shared" si="41"/>
        <v/>
      </c>
      <c r="AG120" s="7" t="str">
        <f t="shared" si="57"/>
        <v/>
      </c>
      <c r="AN120" s="98" t="str">
        <f t="shared" si="42"/>
        <v/>
      </c>
      <c r="AO120" s="99" t="str">
        <f t="shared" si="43"/>
        <v/>
      </c>
      <c r="AQ120" s="49" t="str">
        <f t="shared" si="44"/>
        <v/>
      </c>
      <c r="AR120" s="33" t="str">
        <f t="shared" si="45"/>
        <v/>
      </c>
      <c r="AS120" s="43" t="str">
        <f t="shared" si="46"/>
        <v/>
      </c>
      <c r="AT120" s="33" t="str">
        <f t="shared" si="47"/>
        <v/>
      </c>
      <c r="AU120" s="49" t="str">
        <f t="shared" si="35"/>
        <v/>
      </c>
      <c r="AV120" s="33" t="str">
        <f t="shared" si="36"/>
        <v/>
      </c>
      <c r="AW120" s="49" t="str">
        <f t="shared" si="48"/>
        <v/>
      </c>
      <c r="AX120" s="33" t="str">
        <f t="shared" si="49"/>
        <v/>
      </c>
      <c r="AZ120" s="7" t="str">
        <f t="shared" si="50"/>
        <v/>
      </c>
      <c r="BB120" s="7" t="str">
        <f t="shared" si="51"/>
        <v/>
      </c>
      <c r="BD120" s="7">
        <v>109</v>
      </c>
      <c r="BF120" s="49" t="str">
        <f t="shared" si="59"/>
        <v/>
      </c>
      <c r="BG120" s="7" t="str">
        <f t="shared" si="59"/>
        <v/>
      </c>
      <c r="BH120" s="43" t="str">
        <f t="shared" si="59"/>
        <v/>
      </c>
      <c r="BI120" s="7" t="str">
        <f t="shared" si="52"/>
        <v/>
      </c>
      <c r="BJ120" s="7" t="str">
        <f t="shared" si="53"/>
        <v/>
      </c>
      <c r="BL120" s="105" t="str">
        <f t="shared" si="54"/>
        <v/>
      </c>
      <c r="BN120" s="57" t="str">
        <f t="shared" si="55"/>
        <v/>
      </c>
      <c r="BP120" s="35" t="str">
        <f t="shared" si="56"/>
        <v/>
      </c>
    </row>
    <row r="121" spans="1:68" x14ac:dyDescent="0.25">
      <c r="A121" s="9"/>
      <c r="B121" s="7" t="str">
        <f t="shared" si="32"/>
        <v/>
      </c>
      <c r="C121" s="9"/>
      <c r="D121" s="31"/>
      <c r="E121" s="11"/>
      <c r="F121" s="14"/>
      <c r="G121" s="18"/>
      <c r="H121" s="39"/>
      <c r="I121" s="22"/>
      <c r="J121" s="9"/>
      <c r="K121" s="25"/>
      <c r="L121" s="25"/>
      <c r="M121" s="25"/>
      <c r="N121" s="25"/>
      <c r="O121" s="25"/>
      <c r="P121" s="25"/>
      <c r="Q121" s="25"/>
      <c r="R121" s="25"/>
      <c r="S121" s="25"/>
      <c r="V121" s="7" t="str">
        <f t="shared" si="37"/>
        <v/>
      </c>
      <c r="X121" s="29" t="str">
        <f t="shared" si="33"/>
        <v/>
      </c>
      <c r="Y121" s="29" t="str">
        <f t="shared" si="38"/>
        <v/>
      </c>
      <c r="AA121" s="7" t="str">
        <f t="shared" si="34"/>
        <v/>
      </c>
      <c r="AB121" s="33" t="str">
        <f t="shared" si="39"/>
        <v/>
      </c>
      <c r="AD121" s="35" t="str">
        <f t="shared" si="40"/>
        <v/>
      </c>
      <c r="AE121" s="35" t="str">
        <f t="shared" si="41"/>
        <v/>
      </c>
      <c r="AG121" s="7" t="str">
        <f t="shared" si="57"/>
        <v/>
      </c>
      <c r="AN121" s="98" t="str">
        <f t="shared" si="42"/>
        <v/>
      </c>
      <c r="AO121" s="99" t="str">
        <f t="shared" si="43"/>
        <v/>
      </c>
      <c r="AQ121" s="49" t="str">
        <f t="shared" si="44"/>
        <v/>
      </c>
      <c r="AR121" s="33" t="str">
        <f t="shared" si="45"/>
        <v/>
      </c>
      <c r="AS121" s="43" t="str">
        <f t="shared" si="46"/>
        <v/>
      </c>
      <c r="AT121" s="33" t="str">
        <f t="shared" si="47"/>
        <v/>
      </c>
      <c r="AU121" s="49" t="str">
        <f t="shared" si="35"/>
        <v/>
      </c>
      <c r="AV121" s="33" t="str">
        <f t="shared" si="36"/>
        <v/>
      </c>
      <c r="AW121" s="49" t="str">
        <f t="shared" si="48"/>
        <v/>
      </c>
      <c r="AX121" s="33" t="str">
        <f t="shared" si="49"/>
        <v/>
      </c>
      <c r="AZ121" s="7" t="str">
        <f t="shared" si="50"/>
        <v/>
      </c>
      <c r="BB121" s="7" t="str">
        <f t="shared" si="51"/>
        <v/>
      </c>
      <c r="BD121" s="7">
        <v>110</v>
      </c>
      <c r="BF121" s="49" t="str">
        <f t="shared" si="59"/>
        <v/>
      </c>
      <c r="BG121" s="7" t="str">
        <f t="shared" si="59"/>
        <v/>
      </c>
      <c r="BH121" s="43" t="str">
        <f t="shared" si="59"/>
        <v/>
      </c>
      <c r="BI121" s="7" t="str">
        <f t="shared" si="52"/>
        <v/>
      </c>
      <c r="BJ121" s="7" t="str">
        <f t="shared" si="53"/>
        <v/>
      </c>
      <c r="BL121" s="105" t="str">
        <f t="shared" si="54"/>
        <v/>
      </c>
      <c r="BN121" s="57" t="str">
        <f t="shared" si="55"/>
        <v/>
      </c>
      <c r="BP121" s="35" t="str">
        <f t="shared" si="56"/>
        <v/>
      </c>
    </row>
    <row r="122" spans="1:68" x14ac:dyDescent="0.25">
      <c r="A122" s="9"/>
      <c r="B122" s="7" t="str">
        <f t="shared" si="32"/>
        <v/>
      </c>
      <c r="C122" s="9"/>
      <c r="D122" s="31"/>
      <c r="E122" s="11"/>
      <c r="F122" s="14"/>
      <c r="G122" s="18"/>
      <c r="H122" s="39"/>
      <c r="I122" s="22"/>
      <c r="J122" s="9"/>
      <c r="K122" s="25"/>
      <c r="L122" s="25"/>
      <c r="M122" s="25"/>
      <c r="N122" s="25"/>
      <c r="O122" s="25"/>
      <c r="P122" s="25"/>
      <c r="Q122" s="25"/>
      <c r="R122" s="25"/>
      <c r="S122" s="25"/>
      <c r="V122" s="7" t="str">
        <f t="shared" si="37"/>
        <v/>
      </c>
      <c r="X122" s="29" t="str">
        <f t="shared" si="33"/>
        <v/>
      </c>
      <c r="Y122" s="29" t="str">
        <f t="shared" si="38"/>
        <v/>
      </c>
      <c r="AA122" s="7" t="str">
        <f t="shared" si="34"/>
        <v/>
      </c>
      <c r="AB122" s="33" t="str">
        <f t="shared" si="39"/>
        <v/>
      </c>
      <c r="AD122" s="35" t="str">
        <f t="shared" si="40"/>
        <v/>
      </c>
      <c r="AE122" s="35" t="str">
        <f t="shared" si="41"/>
        <v/>
      </c>
      <c r="AG122" s="7" t="str">
        <f t="shared" si="57"/>
        <v/>
      </c>
      <c r="AN122" s="98" t="str">
        <f t="shared" si="42"/>
        <v/>
      </c>
      <c r="AO122" s="99" t="str">
        <f t="shared" si="43"/>
        <v/>
      </c>
      <c r="AQ122" s="49" t="str">
        <f t="shared" si="44"/>
        <v/>
      </c>
      <c r="AR122" s="33" t="str">
        <f t="shared" si="45"/>
        <v/>
      </c>
      <c r="AS122" s="43" t="str">
        <f t="shared" si="46"/>
        <v/>
      </c>
      <c r="AT122" s="33" t="str">
        <f t="shared" si="47"/>
        <v/>
      </c>
      <c r="AU122" s="49" t="str">
        <f t="shared" si="35"/>
        <v/>
      </c>
      <c r="AV122" s="33" t="str">
        <f t="shared" si="36"/>
        <v/>
      </c>
      <c r="AW122" s="49" t="str">
        <f t="shared" si="48"/>
        <v/>
      </c>
      <c r="AX122" s="33" t="str">
        <f t="shared" si="49"/>
        <v/>
      </c>
      <c r="AZ122" s="7" t="str">
        <f t="shared" si="50"/>
        <v/>
      </c>
      <c r="BB122" s="7" t="str">
        <f t="shared" si="51"/>
        <v/>
      </c>
      <c r="BD122" s="7">
        <v>111</v>
      </c>
      <c r="BF122" s="49" t="str">
        <f t="shared" si="59"/>
        <v/>
      </c>
      <c r="BG122" s="7" t="str">
        <f t="shared" si="59"/>
        <v/>
      </c>
      <c r="BH122" s="43" t="str">
        <f t="shared" si="59"/>
        <v/>
      </c>
      <c r="BI122" s="7" t="str">
        <f t="shared" si="52"/>
        <v/>
      </c>
      <c r="BJ122" s="7" t="str">
        <f t="shared" si="53"/>
        <v/>
      </c>
      <c r="BL122" s="105" t="str">
        <f t="shared" si="54"/>
        <v/>
      </c>
      <c r="BN122" s="57" t="str">
        <f t="shared" si="55"/>
        <v/>
      </c>
      <c r="BP122" s="35" t="str">
        <f t="shared" si="56"/>
        <v/>
      </c>
    </row>
    <row r="123" spans="1:68" x14ac:dyDescent="0.25">
      <c r="A123" s="9"/>
      <c r="B123" s="7" t="str">
        <f t="shared" si="32"/>
        <v/>
      </c>
      <c r="C123" s="9"/>
      <c r="D123" s="31"/>
      <c r="E123" s="11"/>
      <c r="F123" s="14"/>
      <c r="G123" s="18"/>
      <c r="H123" s="39"/>
      <c r="I123" s="22"/>
      <c r="J123" s="9"/>
      <c r="K123" s="25"/>
      <c r="L123" s="25"/>
      <c r="M123" s="25"/>
      <c r="N123" s="25"/>
      <c r="O123" s="25"/>
      <c r="P123" s="25"/>
      <c r="Q123" s="25"/>
      <c r="R123" s="25"/>
      <c r="S123" s="25"/>
      <c r="V123" s="7" t="str">
        <f t="shared" si="37"/>
        <v/>
      </c>
      <c r="X123" s="29" t="str">
        <f t="shared" si="33"/>
        <v/>
      </c>
      <c r="Y123" s="29" t="str">
        <f t="shared" si="38"/>
        <v/>
      </c>
      <c r="AA123" s="7" t="str">
        <f t="shared" si="34"/>
        <v/>
      </c>
      <c r="AB123" s="33" t="str">
        <f t="shared" si="39"/>
        <v/>
      </c>
      <c r="AD123" s="35" t="str">
        <f t="shared" si="40"/>
        <v/>
      </c>
      <c r="AE123" s="35" t="str">
        <f t="shared" si="41"/>
        <v/>
      </c>
      <c r="AG123" s="7" t="str">
        <f t="shared" si="57"/>
        <v/>
      </c>
      <c r="AN123" s="98" t="str">
        <f t="shared" si="42"/>
        <v/>
      </c>
      <c r="AO123" s="99" t="str">
        <f t="shared" si="43"/>
        <v/>
      </c>
      <c r="AQ123" s="49" t="str">
        <f t="shared" si="44"/>
        <v/>
      </c>
      <c r="AR123" s="33" t="str">
        <f t="shared" si="45"/>
        <v/>
      </c>
      <c r="AS123" s="43" t="str">
        <f t="shared" si="46"/>
        <v/>
      </c>
      <c r="AT123" s="33" t="str">
        <f t="shared" si="47"/>
        <v/>
      </c>
      <c r="AU123" s="49" t="str">
        <f t="shared" si="35"/>
        <v/>
      </c>
      <c r="AV123" s="33" t="str">
        <f t="shared" si="36"/>
        <v/>
      </c>
      <c r="AW123" s="49" t="str">
        <f t="shared" si="48"/>
        <v/>
      </c>
      <c r="AX123" s="33" t="str">
        <f t="shared" si="49"/>
        <v/>
      </c>
      <c r="AZ123" s="7" t="str">
        <f t="shared" si="50"/>
        <v/>
      </c>
      <c r="BB123" s="7" t="str">
        <f t="shared" si="51"/>
        <v/>
      </c>
      <c r="BD123" s="7">
        <v>112</v>
      </c>
      <c r="BF123" s="49" t="str">
        <f t="shared" si="59"/>
        <v/>
      </c>
      <c r="BG123" s="7" t="str">
        <f t="shared" si="59"/>
        <v/>
      </c>
      <c r="BH123" s="43" t="str">
        <f t="shared" si="59"/>
        <v/>
      </c>
      <c r="BI123" s="7" t="str">
        <f t="shared" si="52"/>
        <v/>
      </c>
      <c r="BJ123" s="7" t="str">
        <f t="shared" si="53"/>
        <v/>
      </c>
      <c r="BL123" s="105" t="str">
        <f t="shared" si="54"/>
        <v/>
      </c>
      <c r="BN123" s="57" t="str">
        <f t="shared" si="55"/>
        <v/>
      </c>
      <c r="BP123" s="35" t="str">
        <f t="shared" si="56"/>
        <v/>
      </c>
    </row>
    <row r="124" spans="1:68" x14ac:dyDescent="0.25">
      <c r="A124" s="9"/>
      <c r="B124" s="7" t="str">
        <f t="shared" si="32"/>
        <v/>
      </c>
      <c r="C124" s="9"/>
      <c r="D124" s="31"/>
      <c r="E124" s="11"/>
      <c r="F124" s="14"/>
      <c r="G124" s="18"/>
      <c r="H124" s="39"/>
      <c r="I124" s="22"/>
      <c r="J124" s="9"/>
      <c r="K124" s="25"/>
      <c r="L124" s="25"/>
      <c r="M124" s="25"/>
      <c r="N124" s="25"/>
      <c r="O124" s="25"/>
      <c r="P124" s="25"/>
      <c r="Q124" s="25"/>
      <c r="R124" s="25"/>
      <c r="S124" s="25"/>
      <c r="V124" s="7" t="str">
        <f t="shared" si="37"/>
        <v/>
      </c>
      <c r="X124" s="29" t="str">
        <f t="shared" si="33"/>
        <v/>
      </c>
      <c r="Y124" s="29" t="str">
        <f t="shared" si="38"/>
        <v/>
      </c>
      <c r="AA124" s="7" t="str">
        <f t="shared" si="34"/>
        <v/>
      </c>
      <c r="AB124" s="33" t="str">
        <f t="shared" si="39"/>
        <v/>
      </c>
      <c r="AD124" s="35" t="str">
        <f t="shared" si="40"/>
        <v/>
      </c>
      <c r="AE124" s="35" t="str">
        <f t="shared" si="41"/>
        <v/>
      </c>
      <c r="AG124" s="7" t="str">
        <f t="shared" si="57"/>
        <v/>
      </c>
      <c r="AN124" s="98" t="str">
        <f t="shared" si="42"/>
        <v/>
      </c>
      <c r="AO124" s="99" t="str">
        <f t="shared" si="43"/>
        <v/>
      </c>
      <c r="AQ124" s="49" t="str">
        <f t="shared" si="44"/>
        <v/>
      </c>
      <c r="AR124" s="33" t="str">
        <f t="shared" si="45"/>
        <v/>
      </c>
      <c r="AS124" s="43" t="str">
        <f t="shared" si="46"/>
        <v/>
      </c>
      <c r="AT124" s="33" t="str">
        <f t="shared" si="47"/>
        <v/>
      </c>
      <c r="AU124" s="49" t="str">
        <f t="shared" si="35"/>
        <v/>
      </c>
      <c r="AV124" s="33" t="str">
        <f t="shared" si="36"/>
        <v/>
      </c>
      <c r="AW124" s="49" t="str">
        <f t="shared" si="48"/>
        <v/>
      </c>
      <c r="AX124" s="33" t="str">
        <f t="shared" si="49"/>
        <v/>
      </c>
      <c r="AZ124" s="7" t="str">
        <f t="shared" si="50"/>
        <v/>
      </c>
      <c r="BB124" s="7" t="str">
        <f t="shared" si="51"/>
        <v/>
      </c>
      <c r="BD124" s="7">
        <v>113</v>
      </c>
      <c r="BF124" s="49" t="str">
        <f t="shared" si="59"/>
        <v/>
      </c>
      <c r="BG124" s="7" t="str">
        <f t="shared" si="59"/>
        <v/>
      </c>
      <c r="BH124" s="43" t="str">
        <f t="shared" si="59"/>
        <v/>
      </c>
      <c r="BI124" s="7" t="str">
        <f t="shared" si="52"/>
        <v/>
      </c>
      <c r="BJ124" s="7" t="str">
        <f t="shared" si="53"/>
        <v/>
      </c>
      <c r="BL124" s="105" t="str">
        <f t="shared" si="54"/>
        <v/>
      </c>
      <c r="BN124" s="57" t="str">
        <f t="shared" si="55"/>
        <v/>
      </c>
      <c r="BP124" s="35" t="str">
        <f t="shared" si="56"/>
        <v/>
      </c>
    </row>
    <row r="125" spans="1:68" x14ac:dyDescent="0.25">
      <c r="A125" s="9"/>
      <c r="B125" s="7" t="str">
        <f t="shared" si="32"/>
        <v/>
      </c>
      <c r="C125" s="9"/>
      <c r="D125" s="31"/>
      <c r="E125" s="11"/>
      <c r="F125" s="14"/>
      <c r="G125" s="18"/>
      <c r="H125" s="39"/>
      <c r="I125" s="22"/>
      <c r="J125" s="9"/>
      <c r="K125" s="25"/>
      <c r="L125" s="25"/>
      <c r="M125" s="25"/>
      <c r="N125" s="25"/>
      <c r="O125" s="25"/>
      <c r="P125" s="25"/>
      <c r="Q125" s="25"/>
      <c r="R125" s="25"/>
      <c r="S125" s="25"/>
      <c r="V125" s="7" t="str">
        <f t="shared" si="37"/>
        <v/>
      </c>
      <c r="X125" s="29" t="str">
        <f t="shared" si="33"/>
        <v/>
      </c>
      <c r="Y125" s="29" t="str">
        <f t="shared" si="38"/>
        <v/>
      </c>
      <c r="AA125" s="7" t="str">
        <f t="shared" si="34"/>
        <v/>
      </c>
      <c r="AB125" s="33" t="str">
        <f t="shared" si="39"/>
        <v/>
      </c>
      <c r="AD125" s="35" t="str">
        <f t="shared" si="40"/>
        <v/>
      </c>
      <c r="AE125" s="35" t="str">
        <f t="shared" si="41"/>
        <v/>
      </c>
      <c r="AG125" s="7" t="str">
        <f t="shared" si="57"/>
        <v/>
      </c>
      <c r="AN125" s="98" t="str">
        <f t="shared" si="42"/>
        <v/>
      </c>
      <c r="AO125" s="99" t="str">
        <f t="shared" si="43"/>
        <v/>
      </c>
      <c r="AQ125" s="49" t="str">
        <f t="shared" si="44"/>
        <v/>
      </c>
      <c r="AR125" s="33" t="str">
        <f t="shared" si="45"/>
        <v/>
      </c>
      <c r="AS125" s="43" t="str">
        <f t="shared" si="46"/>
        <v/>
      </c>
      <c r="AT125" s="33" t="str">
        <f t="shared" si="47"/>
        <v/>
      </c>
      <c r="AU125" s="49" t="str">
        <f t="shared" si="35"/>
        <v/>
      </c>
      <c r="AV125" s="33" t="str">
        <f t="shared" si="36"/>
        <v/>
      </c>
      <c r="AW125" s="49" t="str">
        <f t="shared" si="48"/>
        <v/>
      </c>
      <c r="AX125" s="33" t="str">
        <f t="shared" si="49"/>
        <v/>
      </c>
      <c r="AZ125" s="7" t="str">
        <f t="shared" si="50"/>
        <v/>
      </c>
      <c r="BB125" s="7" t="str">
        <f t="shared" si="51"/>
        <v/>
      </c>
      <c r="BD125" s="7">
        <v>114</v>
      </c>
      <c r="BF125" s="49" t="str">
        <f t="shared" si="59"/>
        <v/>
      </c>
      <c r="BG125" s="7" t="str">
        <f t="shared" si="59"/>
        <v/>
      </c>
      <c r="BH125" s="43" t="str">
        <f t="shared" si="59"/>
        <v/>
      </c>
      <c r="BI125" s="7" t="str">
        <f t="shared" si="52"/>
        <v/>
      </c>
      <c r="BJ125" s="7" t="str">
        <f t="shared" si="53"/>
        <v/>
      </c>
      <c r="BL125" s="105" t="str">
        <f t="shared" si="54"/>
        <v/>
      </c>
      <c r="BN125" s="57" t="str">
        <f t="shared" si="55"/>
        <v/>
      </c>
      <c r="BP125" s="35" t="str">
        <f t="shared" si="56"/>
        <v/>
      </c>
    </row>
    <row r="126" spans="1:68" x14ac:dyDescent="0.25">
      <c r="A126" s="9"/>
      <c r="B126" s="7" t="str">
        <f t="shared" si="32"/>
        <v/>
      </c>
      <c r="C126" s="9"/>
      <c r="D126" s="31"/>
      <c r="E126" s="11"/>
      <c r="F126" s="14"/>
      <c r="G126" s="18"/>
      <c r="H126" s="39"/>
      <c r="I126" s="22"/>
      <c r="J126" s="9"/>
      <c r="K126" s="25"/>
      <c r="L126" s="25"/>
      <c r="M126" s="25"/>
      <c r="N126" s="25"/>
      <c r="O126" s="25"/>
      <c r="P126" s="25"/>
      <c r="Q126" s="25"/>
      <c r="R126" s="25"/>
      <c r="S126" s="25"/>
      <c r="V126" s="7" t="str">
        <f t="shared" si="37"/>
        <v/>
      </c>
      <c r="X126" s="29" t="str">
        <f t="shared" si="33"/>
        <v/>
      </c>
      <c r="Y126" s="29" t="str">
        <f t="shared" si="38"/>
        <v/>
      </c>
      <c r="AA126" s="7" t="str">
        <f t="shared" si="34"/>
        <v/>
      </c>
      <c r="AB126" s="33" t="str">
        <f t="shared" si="39"/>
        <v/>
      </c>
      <c r="AD126" s="35" t="str">
        <f t="shared" si="40"/>
        <v/>
      </c>
      <c r="AE126" s="35" t="str">
        <f t="shared" si="41"/>
        <v/>
      </c>
      <c r="AG126" s="7" t="str">
        <f t="shared" si="57"/>
        <v/>
      </c>
      <c r="AN126" s="98" t="str">
        <f t="shared" si="42"/>
        <v/>
      </c>
      <c r="AO126" s="99" t="str">
        <f t="shared" si="43"/>
        <v/>
      </c>
      <c r="AQ126" s="49" t="str">
        <f t="shared" si="44"/>
        <v/>
      </c>
      <c r="AR126" s="33" t="str">
        <f t="shared" si="45"/>
        <v/>
      </c>
      <c r="AS126" s="43" t="str">
        <f t="shared" si="46"/>
        <v/>
      </c>
      <c r="AT126" s="33" t="str">
        <f t="shared" si="47"/>
        <v/>
      </c>
      <c r="AU126" s="49" t="str">
        <f t="shared" si="35"/>
        <v/>
      </c>
      <c r="AV126" s="33" t="str">
        <f t="shared" si="36"/>
        <v/>
      </c>
      <c r="AW126" s="49" t="str">
        <f t="shared" si="48"/>
        <v/>
      </c>
      <c r="AX126" s="33" t="str">
        <f t="shared" si="49"/>
        <v/>
      </c>
      <c r="AZ126" s="7" t="str">
        <f t="shared" si="50"/>
        <v/>
      </c>
      <c r="BB126" s="7" t="str">
        <f t="shared" si="51"/>
        <v/>
      </c>
      <c r="BD126" s="7">
        <v>115</v>
      </c>
      <c r="BF126" s="49" t="str">
        <f t="shared" si="59"/>
        <v/>
      </c>
      <c r="BG126" s="7" t="str">
        <f t="shared" si="59"/>
        <v/>
      </c>
      <c r="BH126" s="43" t="str">
        <f t="shared" si="59"/>
        <v/>
      </c>
      <c r="BI126" s="7" t="str">
        <f t="shared" si="52"/>
        <v/>
      </c>
      <c r="BJ126" s="7" t="str">
        <f t="shared" si="53"/>
        <v/>
      </c>
      <c r="BL126" s="105" t="str">
        <f t="shared" si="54"/>
        <v/>
      </c>
      <c r="BN126" s="57" t="str">
        <f t="shared" si="55"/>
        <v/>
      </c>
      <c r="BP126" s="35" t="str">
        <f t="shared" si="56"/>
        <v/>
      </c>
    </row>
    <row r="127" spans="1:68" x14ac:dyDescent="0.25">
      <c r="A127" s="9"/>
      <c r="B127" s="7" t="str">
        <f t="shared" si="32"/>
        <v/>
      </c>
      <c r="C127" s="9"/>
      <c r="D127" s="31"/>
      <c r="E127" s="11"/>
      <c r="F127" s="14"/>
      <c r="G127" s="18"/>
      <c r="H127" s="39"/>
      <c r="I127" s="22"/>
      <c r="J127" s="9"/>
      <c r="K127" s="25"/>
      <c r="L127" s="25"/>
      <c r="M127" s="25"/>
      <c r="N127" s="25"/>
      <c r="O127" s="25"/>
      <c r="P127" s="25"/>
      <c r="Q127" s="25"/>
      <c r="R127" s="25"/>
      <c r="S127" s="25"/>
      <c r="V127" s="7" t="str">
        <f t="shared" si="37"/>
        <v/>
      </c>
      <c r="X127" s="29" t="str">
        <f t="shared" si="33"/>
        <v/>
      </c>
      <c r="Y127" s="29" t="str">
        <f t="shared" si="38"/>
        <v/>
      </c>
      <c r="AA127" s="7" t="str">
        <f t="shared" si="34"/>
        <v/>
      </c>
      <c r="AB127" s="33" t="str">
        <f t="shared" si="39"/>
        <v/>
      </c>
      <c r="AD127" s="35" t="str">
        <f t="shared" si="40"/>
        <v/>
      </c>
      <c r="AE127" s="35" t="str">
        <f t="shared" si="41"/>
        <v/>
      </c>
      <c r="AG127" s="7" t="str">
        <f t="shared" si="57"/>
        <v/>
      </c>
      <c r="AN127" s="98" t="str">
        <f t="shared" si="42"/>
        <v/>
      </c>
      <c r="AO127" s="99" t="str">
        <f t="shared" si="43"/>
        <v/>
      </c>
      <c r="AQ127" s="49" t="str">
        <f t="shared" si="44"/>
        <v/>
      </c>
      <c r="AR127" s="33" t="str">
        <f t="shared" si="45"/>
        <v/>
      </c>
      <c r="AS127" s="43" t="str">
        <f t="shared" si="46"/>
        <v/>
      </c>
      <c r="AT127" s="33" t="str">
        <f t="shared" si="47"/>
        <v/>
      </c>
      <c r="AU127" s="49" t="str">
        <f t="shared" si="35"/>
        <v/>
      </c>
      <c r="AV127" s="33" t="str">
        <f t="shared" si="36"/>
        <v/>
      </c>
      <c r="AW127" s="49" t="str">
        <f t="shared" si="48"/>
        <v/>
      </c>
      <c r="AX127" s="33" t="str">
        <f t="shared" si="49"/>
        <v/>
      </c>
      <c r="AZ127" s="7" t="str">
        <f t="shared" si="50"/>
        <v/>
      </c>
      <c r="BB127" s="7" t="str">
        <f t="shared" si="51"/>
        <v/>
      </c>
      <c r="BD127" s="7">
        <v>116</v>
      </c>
      <c r="BF127" s="49" t="str">
        <f t="shared" si="59"/>
        <v/>
      </c>
      <c r="BG127" s="7" t="str">
        <f t="shared" si="59"/>
        <v/>
      </c>
      <c r="BH127" s="43" t="str">
        <f t="shared" si="59"/>
        <v/>
      </c>
      <c r="BI127" s="7" t="str">
        <f t="shared" si="52"/>
        <v/>
      </c>
      <c r="BJ127" s="7" t="str">
        <f t="shared" si="53"/>
        <v/>
      </c>
      <c r="BL127" s="105" t="str">
        <f t="shared" si="54"/>
        <v/>
      </c>
      <c r="BN127" s="57" t="str">
        <f t="shared" si="55"/>
        <v/>
      </c>
      <c r="BP127" s="35" t="str">
        <f t="shared" si="56"/>
        <v/>
      </c>
    </row>
    <row r="128" spans="1:68" x14ac:dyDescent="0.25">
      <c r="A128" s="9"/>
      <c r="B128" s="7" t="str">
        <f t="shared" si="32"/>
        <v/>
      </c>
      <c r="C128" s="9"/>
      <c r="D128" s="31"/>
      <c r="E128" s="11"/>
      <c r="F128" s="14"/>
      <c r="G128" s="18"/>
      <c r="H128" s="39"/>
      <c r="I128" s="22"/>
      <c r="J128" s="9"/>
      <c r="K128" s="25"/>
      <c r="L128" s="25"/>
      <c r="M128" s="25"/>
      <c r="N128" s="25"/>
      <c r="O128" s="25"/>
      <c r="P128" s="25"/>
      <c r="Q128" s="25"/>
      <c r="R128" s="25"/>
      <c r="S128" s="25"/>
      <c r="V128" s="7" t="str">
        <f t="shared" si="37"/>
        <v/>
      </c>
      <c r="X128" s="29" t="str">
        <f t="shared" si="33"/>
        <v/>
      </c>
      <c r="Y128" s="29" t="str">
        <f t="shared" si="38"/>
        <v/>
      </c>
      <c r="AA128" s="7" t="str">
        <f t="shared" si="34"/>
        <v/>
      </c>
      <c r="AB128" s="33" t="str">
        <f t="shared" si="39"/>
        <v/>
      </c>
      <c r="AD128" s="35" t="str">
        <f t="shared" si="40"/>
        <v/>
      </c>
      <c r="AE128" s="35" t="str">
        <f t="shared" si="41"/>
        <v/>
      </c>
      <c r="AG128" s="7" t="str">
        <f t="shared" si="57"/>
        <v/>
      </c>
      <c r="AN128" s="98" t="str">
        <f t="shared" si="42"/>
        <v/>
      </c>
      <c r="AO128" s="99" t="str">
        <f t="shared" si="43"/>
        <v/>
      </c>
      <c r="AQ128" s="49" t="str">
        <f t="shared" si="44"/>
        <v/>
      </c>
      <c r="AR128" s="33" t="str">
        <f t="shared" si="45"/>
        <v/>
      </c>
      <c r="AS128" s="43" t="str">
        <f t="shared" si="46"/>
        <v/>
      </c>
      <c r="AT128" s="33" t="str">
        <f t="shared" si="47"/>
        <v/>
      </c>
      <c r="AU128" s="49" t="str">
        <f t="shared" si="35"/>
        <v/>
      </c>
      <c r="AV128" s="33" t="str">
        <f t="shared" si="36"/>
        <v/>
      </c>
      <c r="AW128" s="49" t="str">
        <f t="shared" si="48"/>
        <v/>
      </c>
      <c r="AX128" s="33" t="str">
        <f t="shared" si="49"/>
        <v/>
      </c>
      <c r="AZ128" s="7" t="str">
        <f t="shared" si="50"/>
        <v/>
      </c>
      <c r="BB128" s="7" t="str">
        <f t="shared" si="51"/>
        <v/>
      </c>
      <c r="BD128" s="7">
        <v>117</v>
      </c>
      <c r="BF128" s="49" t="str">
        <f t="shared" si="59"/>
        <v/>
      </c>
      <c r="BG128" s="7" t="str">
        <f t="shared" si="59"/>
        <v/>
      </c>
      <c r="BH128" s="43" t="str">
        <f t="shared" si="59"/>
        <v/>
      </c>
      <c r="BI128" s="7" t="str">
        <f t="shared" si="52"/>
        <v/>
      </c>
      <c r="BJ128" s="7" t="str">
        <f t="shared" si="53"/>
        <v/>
      </c>
      <c r="BL128" s="105" t="str">
        <f t="shared" si="54"/>
        <v/>
      </c>
      <c r="BN128" s="57" t="str">
        <f t="shared" si="55"/>
        <v/>
      </c>
      <c r="BP128" s="35" t="str">
        <f t="shared" si="56"/>
        <v/>
      </c>
    </row>
    <row r="129" spans="1:68" x14ac:dyDescent="0.25">
      <c r="A129" s="9"/>
      <c r="B129" s="7" t="str">
        <f t="shared" si="32"/>
        <v/>
      </c>
      <c r="C129" s="9"/>
      <c r="D129" s="31"/>
      <c r="E129" s="11"/>
      <c r="F129" s="14"/>
      <c r="G129" s="18"/>
      <c r="H129" s="39"/>
      <c r="I129" s="22"/>
      <c r="J129" s="9"/>
      <c r="K129" s="25"/>
      <c r="L129" s="25"/>
      <c r="M129" s="25"/>
      <c r="N129" s="25"/>
      <c r="O129" s="25"/>
      <c r="P129" s="25"/>
      <c r="Q129" s="25"/>
      <c r="R129" s="25"/>
      <c r="S129" s="25"/>
      <c r="V129" s="7" t="str">
        <f t="shared" si="37"/>
        <v/>
      </c>
      <c r="X129" s="29" t="str">
        <f t="shared" si="33"/>
        <v/>
      </c>
      <c r="Y129" s="29" t="str">
        <f t="shared" si="38"/>
        <v/>
      </c>
      <c r="AA129" s="7" t="str">
        <f t="shared" si="34"/>
        <v/>
      </c>
      <c r="AB129" s="33" t="str">
        <f t="shared" si="39"/>
        <v/>
      </c>
      <c r="AD129" s="35" t="str">
        <f t="shared" si="40"/>
        <v/>
      </c>
      <c r="AE129" s="35" t="str">
        <f t="shared" si="41"/>
        <v/>
      </c>
      <c r="AG129" s="7" t="str">
        <f t="shared" si="57"/>
        <v/>
      </c>
      <c r="AN129" s="98" t="str">
        <f t="shared" si="42"/>
        <v/>
      </c>
      <c r="AO129" s="99" t="str">
        <f t="shared" si="43"/>
        <v/>
      </c>
      <c r="AQ129" s="49" t="str">
        <f t="shared" si="44"/>
        <v/>
      </c>
      <c r="AR129" s="33" t="str">
        <f t="shared" si="45"/>
        <v/>
      </c>
      <c r="AS129" s="43" t="str">
        <f t="shared" si="46"/>
        <v/>
      </c>
      <c r="AT129" s="33" t="str">
        <f t="shared" si="47"/>
        <v/>
      </c>
      <c r="AU129" s="49" t="str">
        <f t="shared" si="35"/>
        <v/>
      </c>
      <c r="AV129" s="33" t="str">
        <f t="shared" si="36"/>
        <v/>
      </c>
      <c r="AW129" s="49" t="str">
        <f t="shared" si="48"/>
        <v/>
      </c>
      <c r="AX129" s="33" t="str">
        <f t="shared" si="49"/>
        <v/>
      </c>
      <c r="AZ129" s="7" t="str">
        <f t="shared" si="50"/>
        <v/>
      </c>
      <c r="BB129" s="7" t="str">
        <f t="shared" si="51"/>
        <v/>
      </c>
      <c r="BD129" s="7">
        <v>118</v>
      </c>
      <c r="BF129" s="49" t="str">
        <f t="shared" si="59"/>
        <v/>
      </c>
      <c r="BG129" s="7" t="str">
        <f t="shared" si="59"/>
        <v/>
      </c>
      <c r="BH129" s="43" t="str">
        <f t="shared" si="59"/>
        <v/>
      </c>
      <c r="BI129" s="7" t="str">
        <f t="shared" si="52"/>
        <v/>
      </c>
      <c r="BJ129" s="7" t="str">
        <f t="shared" si="53"/>
        <v/>
      </c>
      <c r="BL129" s="105" t="str">
        <f t="shared" si="54"/>
        <v/>
      </c>
      <c r="BN129" s="57" t="str">
        <f t="shared" si="55"/>
        <v/>
      </c>
      <c r="BP129" s="35" t="str">
        <f t="shared" si="56"/>
        <v/>
      </c>
    </row>
    <row r="130" spans="1:68" x14ac:dyDescent="0.25">
      <c r="A130" s="9"/>
      <c r="B130" s="7" t="str">
        <f t="shared" si="32"/>
        <v/>
      </c>
      <c r="C130" s="9"/>
      <c r="D130" s="31"/>
      <c r="E130" s="11"/>
      <c r="F130" s="14"/>
      <c r="G130" s="18"/>
      <c r="H130" s="39"/>
      <c r="I130" s="22"/>
      <c r="J130" s="9"/>
      <c r="K130" s="25"/>
      <c r="L130" s="25"/>
      <c r="M130" s="25"/>
      <c r="N130" s="25"/>
      <c r="O130" s="25"/>
      <c r="P130" s="25"/>
      <c r="Q130" s="25"/>
      <c r="R130" s="25"/>
      <c r="S130" s="25"/>
      <c r="V130" s="7" t="str">
        <f t="shared" si="37"/>
        <v/>
      </c>
      <c r="X130" s="29" t="str">
        <f t="shared" si="33"/>
        <v/>
      </c>
      <c r="Y130" s="29" t="str">
        <f t="shared" si="38"/>
        <v/>
      </c>
      <c r="AA130" s="7" t="str">
        <f t="shared" si="34"/>
        <v/>
      </c>
      <c r="AB130" s="33" t="str">
        <f t="shared" si="39"/>
        <v/>
      </c>
      <c r="AD130" s="35" t="str">
        <f t="shared" si="40"/>
        <v/>
      </c>
      <c r="AE130" s="35" t="str">
        <f t="shared" si="41"/>
        <v/>
      </c>
      <c r="AG130" s="7" t="str">
        <f t="shared" si="57"/>
        <v/>
      </c>
      <c r="AN130" s="98" t="str">
        <f t="shared" si="42"/>
        <v/>
      </c>
      <c r="AO130" s="99" t="str">
        <f t="shared" si="43"/>
        <v/>
      </c>
      <c r="AQ130" s="49" t="str">
        <f t="shared" si="44"/>
        <v/>
      </c>
      <c r="AR130" s="33" t="str">
        <f t="shared" si="45"/>
        <v/>
      </c>
      <c r="AS130" s="43" t="str">
        <f t="shared" si="46"/>
        <v/>
      </c>
      <c r="AT130" s="33" t="str">
        <f t="shared" si="47"/>
        <v/>
      </c>
      <c r="AU130" s="49" t="str">
        <f t="shared" si="35"/>
        <v/>
      </c>
      <c r="AV130" s="33" t="str">
        <f t="shared" si="36"/>
        <v/>
      </c>
      <c r="AW130" s="49" t="str">
        <f t="shared" si="48"/>
        <v/>
      </c>
      <c r="AX130" s="33" t="str">
        <f t="shared" si="49"/>
        <v/>
      </c>
      <c r="AZ130" s="7" t="str">
        <f t="shared" si="50"/>
        <v/>
      </c>
      <c r="BB130" s="7" t="str">
        <f t="shared" si="51"/>
        <v/>
      </c>
      <c r="BD130" s="7">
        <v>119</v>
      </c>
      <c r="BF130" s="49" t="str">
        <f t="shared" si="59"/>
        <v/>
      </c>
      <c r="BG130" s="7" t="str">
        <f t="shared" si="59"/>
        <v/>
      </c>
      <c r="BH130" s="43" t="str">
        <f t="shared" si="59"/>
        <v/>
      </c>
      <c r="BI130" s="7" t="str">
        <f t="shared" si="52"/>
        <v/>
      </c>
      <c r="BJ130" s="7" t="str">
        <f t="shared" si="53"/>
        <v/>
      </c>
      <c r="BL130" s="105" t="str">
        <f t="shared" si="54"/>
        <v/>
      </c>
      <c r="BN130" s="57" t="str">
        <f t="shared" si="55"/>
        <v/>
      </c>
      <c r="BP130" s="35" t="str">
        <f t="shared" si="56"/>
        <v/>
      </c>
    </row>
    <row r="131" spans="1:68" x14ac:dyDescent="0.25">
      <c r="A131" s="9"/>
      <c r="B131" s="7" t="str">
        <f t="shared" si="32"/>
        <v/>
      </c>
      <c r="C131" s="9"/>
      <c r="D131" s="31"/>
      <c r="E131" s="11"/>
      <c r="F131" s="14"/>
      <c r="G131" s="18"/>
      <c r="H131" s="39"/>
      <c r="I131" s="22"/>
      <c r="J131" s="9"/>
      <c r="K131" s="25"/>
      <c r="L131" s="25"/>
      <c r="M131" s="25"/>
      <c r="N131" s="25"/>
      <c r="O131" s="25"/>
      <c r="P131" s="25"/>
      <c r="Q131" s="25"/>
      <c r="R131" s="25"/>
      <c r="S131" s="25"/>
      <c r="V131" s="7" t="str">
        <f t="shared" si="37"/>
        <v/>
      </c>
      <c r="X131" s="29" t="str">
        <f t="shared" si="33"/>
        <v/>
      </c>
      <c r="Y131" s="29" t="str">
        <f t="shared" si="38"/>
        <v/>
      </c>
      <c r="AA131" s="7" t="str">
        <f t="shared" si="34"/>
        <v/>
      </c>
      <c r="AB131" s="33" t="str">
        <f t="shared" si="39"/>
        <v/>
      </c>
      <c r="AD131" s="35" t="str">
        <f t="shared" si="40"/>
        <v/>
      </c>
      <c r="AE131" s="35" t="str">
        <f t="shared" si="41"/>
        <v/>
      </c>
      <c r="AG131" s="7" t="str">
        <f t="shared" si="57"/>
        <v/>
      </c>
      <c r="AN131" s="98" t="str">
        <f t="shared" si="42"/>
        <v/>
      </c>
      <c r="AO131" s="99" t="str">
        <f t="shared" si="43"/>
        <v/>
      </c>
      <c r="AQ131" s="49" t="str">
        <f t="shared" si="44"/>
        <v/>
      </c>
      <c r="AR131" s="33" t="str">
        <f t="shared" si="45"/>
        <v/>
      </c>
      <c r="AS131" s="43" t="str">
        <f t="shared" si="46"/>
        <v/>
      </c>
      <c r="AT131" s="33" t="str">
        <f t="shared" si="47"/>
        <v/>
      </c>
      <c r="AU131" s="49" t="str">
        <f t="shared" si="35"/>
        <v/>
      </c>
      <c r="AV131" s="33" t="str">
        <f t="shared" si="36"/>
        <v/>
      </c>
      <c r="AW131" s="49" t="str">
        <f t="shared" si="48"/>
        <v/>
      </c>
      <c r="AX131" s="33" t="str">
        <f t="shared" si="49"/>
        <v/>
      </c>
      <c r="AZ131" s="7" t="str">
        <f t="shared" si="50"/>
        <v/>
      </c>
      <c r="BB131" s="7" t="str">
        <f t="shared" si="51"/>
        <v/>
      </c>
      <c r="BD131" s="7">
        <v>120</v>
      </c>
      <c r="BF131" s="49" t="str">
        <f t="shared" si="59"/>
        <v/>
      </c>
      <c r="BG131" s="7" t="str">
        <f t="shared" si="59"/>
        <v/>
      </c>
      <c r="BH131" s="43" t="str">
        <f t="shared" si="59"/>
        <v/>
      </c>
      <c r="BI131" s="7" t="str">
        <f t="shared" si="52"/>
        <v/>
      </c>
      <c r="BJ131" s="7" t="str">
        <f t="shared" si="53"/>
        <v/>
      </c>
      <c r="BL131" s="105" t="str">
        <f t="shared" si="54"/>
        <v/>
      </c>
      <c r="BN131" s="57" t="str">
        <f t="shared" si="55"/>
        <v/>
      </c>
      <c r="BP131" s="35" t="str">
        <f t="shared" si="56"/>
        <v/>
      </c>
    </row>
    <row r="132" spans="1:68" x14ac:dyDescent="0.25">
      <c r="A132" s="9"/>
      <c r="B132" s="7" t="str">
        <f t="shared" si="32"/>
        <v/>
      </c>
      <c r="C132" s="9"/>
      <c r="D132" s="31"/>
      <c r="E132" s="11"/>
      <c r="F132" s="14"/>
      <c r="G132" s="18"/>
      <c r="H132" s="39"/>
      <c r="I132" s="22"/>
      <c r="J132" s="9"/>
      <c r="K132" s="25"/>
      <c r="L132" s="25"/>
      <c r="M132" s="25"/>
      <c r="N132" s="25"/>
      <c r="O132" s="25"/>
      <c r="P132" s="25"/>
      <c r="Q132" s="25"/>
      <c r="R132" s="25"/>
      <c r="S132" s="25"/>
      <c r="V132" s="7" t="str">
        <f t="shared" si="37"/>
        <v/>
      </c>
      <c r="X132" s="29" t="str">
        <f t="shared" si="33"/>
        <v/>
      </c>
      <c r="Y132" s="29" t="str">
        <f t="shared" si="38"/>
        <v/>
      </c>
      <c r="AA132" s="7" t="str">
        <f t="shared" si="34"/>
        <v/>
      </c>
      <c r="AB132" s="33" t="str">
        <f t="shared" si="39"/>
        <v/>
      </c>
      <c r="AD132" s="35" t="str">
        <f t="shared" si="40"/>
        <v/>
      </c>
      <c r="AE132" s="35" t="str">
        <f t="shared" si="41"/>
        <v/>
      </c>
      <c r="AG132" s="7" t="str">
        <f t="shared" si="57"/>
        <v/>
      </c>
      <c r="AN132" s="98" t="str">
        <f t="shared" si="42"/>
        <v/>
      </c>
      <c r="AO132" s="99" t="str">
        <f t="shared" si="43"/>
        <v/>
      </c>
      <c r="AQ132" s="49" t="str">
        <f t="shared" si="44"/>
        <v/>
      </c>
      <c r="AR132" s="33" t="str">
        <f t="shared" si="45"/>
        <v/>
      </c>
      <c r="AS132" s="43" t="str">
        <f t="shared" si="46"/>
        <v/>
      </c>
      <c r="AT132" s="33" t="str">
        <f t="shared" si="47"/>
        <v/>
      </c>
      <c r="AU132" s="49" t="str">
        <f t="shared" si="35"/>
        <v/>
      </c>
      <c r="AV132" s="33" t="str">
        <f t="shared" si="36"/>
        <v/>
      </c>
      <c r="AW132" s="49" t="str">
        <f t="shared" si="48"/>
        <v/>
      </c>
      <c r="AX132" s="33" t="str">
        <f t="shared" si="49"/>
        <v/>
      </c>
      <c r="AZ132" s="7" t="str">
        <f t="shared" si="50"/>
        <v/>
      </c>
      <c r="BB132" s="7" t="str">
        <f t="shared" si="51"/>
        <v/>
      </c>
      <c r="BD132" s="7">
        <v>121</v>
      </c>
      <c r="BF132" s="49" t="str">
        <f t="shared" ref="BF132:BH151" si="60">IF(OR($E132="", $AD132=FALSE), "", IF(OR($BI$9=TRUE, BF$9=""), 0, IFERROR(INDEX($AQ$12:$AX$511, $BE132, MATCH(BF$9, $AQ$9:$AX$9, 0)), 0)))</f>
        <v/>
      </c>
      <c r="BG132" s="7" t="str">
        <f t="shared" si="60"/>
        <v/>
      </c>
      <c r="BH132" s="43" t="str">
        <f t="shared" si="60"/>
        <v/>
      </c>
      <c r="BI132" s="7" t="str">
        <f t="shared" si="52"/>
        <v/>
      </c>
      <c r="BJ132" s="7" t="str">
        <f t="shared" si="53"/>
        <v/>
      </c>
      <c r="BL132" s="105" t="str">
        <f t="shared" si="54"/>
        <v/>
      </c>
      <c r="BN132" s="57" t="str">
        <f t="shared" si="55"/>
        <v/>
      </c>
      <c r="BP132" s="35" t="str">
        <f t="shared" si="56"/>
        <v/>
      </c>
    </row>
    <row r="133" spans="1:68" x14ac:dyDescent="0.25">
      <c r="A133" s="9"/>
      <c r="B133" s="7" t="str">
        <f t="shared" si="32"/>
        <v/>
      </c>
      <c r="C133" s="9"/>
      <c r="D133" s="31"/>
      <c r="E133" s="11"/>
      <c r="F133" s="14"/>
      <c r="G133" s="18"/>
      <c r="H133" s="39"/>
      <c r="I133" s="22"/>
      <c r="J133" s="9"/>
      <c r="K133" s="25"/>
      <c r="L133" s="25"/>
      <c r="M133" s="25"/>
      <c r="N133" s="25"/>
      <c r="O133" s="25"/>
      <c r="P133" s="25"/>
      <c r="Q133" s="25"/>
      <c r="R133" s="25"/>
      <c r="S133" s="25"/>
      <c r="V133" s="7" t="str">
        <f t="shared" si="37"/>
        <v/>
      </c>
      <c r="X133" s="29" t="str">
        <f t="shared" si="33"/>
        <v/>
      </c>
      <c r="Y133" s="29" t="str">
        <f t="shared" si="38"/>
        <v/>
      </c>
      <c r="AA133" s="7" t="str">
        <f t="shared" si="34"/>
        <v/>
      </c>
      <c r="AB133" s="33" t="str">
        <f t="shared" si="39"/>
        <v/>
      </c>
      <c r="AD133" s="35" t="str">
        <f t="shared" si="40"/>
        <v/>
      </c>
      <c r="AE133" s="35" t="str">
        <f t="shared" si="41"/>
        <v/>
      </c>
      <c r="AG133" s="7" t="str">
        <f t="shared" si="57"/>
        <v/>
      </c>
      <c r="AN133" s="98" t="str">
        <f t="shared" si="42"/>
        <v/>
      </c>
      <c r="AO133" s="99" t="str">
        <f t="shared" si="43"/>
        <v/>
      </c>
      <c r="AQ133" s="49" t="str">
        <f t="shared" si="44"/>
        <v/>
      </c>
      <c r="AR133" s="33" t="str">
        <f t="shared" si="45"/>
        <v/>
      </c>
      <c r="AS133" s="43" t="str">
        <f t="shared" si="46"/>
        <v/>
      </c>
      <c r="AT133" s="33" t="str">
        <f t="shared" si="47"/>
        <v/>
      </c>
      <c r="AU133" s="49" t="str">
        <f t="shared" si="35"/>
        <v/>
      </c>
      <c r="AV133" s="33" t="str">
        <f t="shared" si="36"/>
        <v/>
      </c>
      <c r="AW133" s="49" t="str">
        <f t="shared" si="48"/>
        <v/>
      </c>
      <c r="AX133" s="33" t="str">
        <f t="shared" si="49"/>
        <v/>
      </c>
      <c r="AZ133" s="7" t="str">
        <f t="shared" si="50"/>
        <v/>
      </c>
      <c r="BB133" s="7" t="str">
        <f t="shared" si="51"/>
        <v/>
      </c>
      <c r="BD133" s="7">
        <v>122</v>
      </c>
      <c r="BF133" s="49" t="str">
        <f t="shared" si="60"/>
        <v/>
      </c>
      <c r="BG133" s="7" t="str">
        <f t="shared" si="60"/>
        <v/>
      </c>
      <c r="BH133" s="43" t="str">
        <f t="shared" si="60"/>
        <v/>
      </c>
      <c r="BI133" s="7" t="str">
        <f t="shared" si="52"/>
        <v/>
      </c>
      <c r="BJ133" s="7" t="str">
        <f t="shared" si="53"/>
        <v/>
      </c>
      <c r="BL133" s="105" t="str">
        <f t="shared" si="54"/>
        <v/>
      </c>
      <c r="BN133" s="57" t="str">
        <f t="shared" si="55"/>
        <v/>
      </c>
      <c r="BP133" s="35" t="str">
        <f t="shared" si="56"/>
        <v/>
      </c>
    </row>
    <row r="134" spans="1:68" x14ac:dyDescent="0.25">
      <c r="A134" s="9"/>
      <c r="B134" s="7" t="str">
        <f t="shared" si="32"/>
        <v/>
      </c>
      <c r="C134" s="9"/>
      <c r="D134" s="31"/>
      <c r="E134" s="11"/>
      <c r="F134" s="14"/>
      <c r="G134" s="18"/>
      <c r="H134" s="39"/>
      <c r="I134" s="22"/>
      <c r="J134" s="9"/>
      <c r="K134" s="25"/>
      <c r="L134" s="25"/>
      <c r="M134" s="25"/>
      <c r="N134" s="25"/>
      <c r="O134" s="25"/>
      <c r="P134" s="25"/>
      <c r="Q134" s="25"/>
      <c r="R134" s="25"/>
      <c r="S134" s="25"/>
      <c r="V134" s="7" t="str">
        <f t="shared" si="37"/>
        <v/>
      </c>
      <c r="X134" s="29" t="str">
        <f t="shared" si="33"/>
        <v/>
      </c>
      <c r="Y134" s="29" t="str">
        <f t="shared" si="38"/>
        <v/>
      </c>
      <c r="AA134" s="7" t="str">
        <f t="shared" si="34"/>
        <v/>
      </c>
      <c r="AB134" s="33" t="str">
        <f t="shared" si="39"/>
        <v/>
      </c>
      <c r="AD134" s="35" t="str">
        <f t="shared" si="40"/>
        <v/>
      </c>
      <c r="AE134" s="35" t="str">
        <f t="shared" si="41"/>
        <v/>
      </c>
      <c r="AG134" s="7" t="str">
        <f t="shared" si="57"/>
        <v/>
      </c>
      <c r="AN134" s="98" t="str">
        <f t="shared" si="42"/>
        <v/>
      </c>
      <c r="AO134" s="99" t="str">
        <f t="shared" si="43"/>
        <v/>
      </c>
      <c r="AQ134" s="49" t="str">
        <f t="shared" si="44"/>
        <v/>
      </c>
      <c r="AR134" s="33" t="str">
        <f t="shared" si="45"/>
        <v/>
      </c>
      <c r="AS134" s="43" t="str">
        <f t="shared" si="46"/>
        <v/>
      </c>
      <c r="AT134" s="33" t="str">
        <f t="shared" si="47"/>
        <v/>
      </c>
      <c r="AU134" s="49" t="str">
        <f t="shared" si="35"/>
        <v/>
      </c>
      <c r="AV134" s="33" t="str">
        <f t="shared" si="36"/>
        <v/>
      </c>
      <c r="AW134" s="49" t="str">
        <f t="shared" si="48"/>
        <v/>
      </c>
      <c r="AX134" s="33" t="str">
        <f t="shared" si="49"/>
        <v/>
      </c>
      <c r="AZ134" s="7" t="str">
        <f t="shared" si="50"/>
        <v/>
      </c>
      <c r="BB134" s="7" t="str">
        <f t="shared" si="51"/>
        <v/>
      </c>
      <c r="BD134" s="7">
        <v>123</v>
      </c>
      <c r="BF134" s="49" t="str">
        <f t="shared" si="60"/>
        <v/>
      </c>
      <c r="BG134" s="7" t="str">
        <f t="shared" si="60"/>
        <v/>
      </c>
      <c r="BH134" s="43" t="str">
        <f t="shared" si="60"/>
        <v/>
      </c>
      <c r="BI134" s="7" t="str">
        <f t="shared" si="52"/>
        <v/>
      </c>
      <c r="BJ134" s="7" t="str">
        <f t="shared" si="53"/>
        <v/>
      </c>
      <c r="BL134" s="105" t="str">
        <f t="shared" si="54"/>
        <v/>
      </c>
      <c r="BN134" s="57" t="str">
        <f t="shared" si="55"/>
        <v/>
      </c>
      <c r="BP134" s="35" t="str">
        <f t="shared" si="56"/>
        <v/>
      </c>
    </row>
    <row r="135" spans="1:68" x14ac:dyDescent="0.25">
      <c r="A135" s="9"/>
      <c r="B135" s="7" t="str">
        <f t="shared" si="32"/>
        <v/>
      </c>
      <c r="C135" s="9"/>
      <c r="D135" s="31"/>
      <c r="E135" s="11"/>
      <c r="F135" s="14"/>
      <c r="G135" s="18"/>
      <c r="H135" s="39"/>
      <c r="I135" s="22"/>
      <c r="J135" s="9"/>
      <c r="K135" s="25"/>
      <c r="L135" s="25"/>
      <c r="M135" s="25"/>
      <c r="N135" s="25"/>
      <c r="O135" s="25"/>
      <c r="P135" s="25"/>
      <c r="Q135" s="25"/>
      <c r="R135" s="25"/>
      <c r="S135" s="25"/>
      <c r="V135" s="7" t="str">
        <f t="shared" si="37"/>
        <v/>
      </c>
      <c r="X135" s="29" t="str">
        <f t="shared" si="33"/>
        <v/>
      </c>
      <c r="Y135" s="29" t="str">
        <f t="shared" si="38"/>
        <v/>
      </c>
      <c r="AA135" s="7" t="str">
        <f t="shared" si="34"/>
        <v/>
      </c>
      <c r="AB135" s="33" t="str">
        <f t="shared" si="39"/>
        <v/>
      </c>
      <c r="AD135" s="35" t="str">
        <f t="shared" si="40"/>
        <v/>
      </c>
      <c r="AE135" s="35" t="str">
        <f t="shared" si="41"/>
        <v/>
      </c>
      <c r="AG135" s="7" t="str">
        <f t="shared" si="57"/>
        <v/>
      </c>
      <c r="AN135" s="98" t="str">
        <f t="shared" si="42"/>
        <v/>
      </c>
      <c r="AO135" s="99" t="str">
        <f t="shared" si="43"/>
        <v/>
      </c>
      <c r="AQ135" s="49" t="str">
        <f t="shared" si="44"/>
        <v/>
      </c>
      <c r="AR135" s="33" t="str">
        <f t="shared" si="45"/>
        <v/>
      </c>
      <c r="AS135" s="43" t="str">
        <f t="shared" si="46"/>
        <v/>
      </c>
      <c r="AT135" s="33" t="str">
        <f t="shared" si="47"/>
        <v/>
      </c>
      <c r="AU135" s="49" t="str">
        <f t="shared" si="35"/>
        <v/>
      </c>
      <c r="AV135" s="33" t="str">
        <f t="shared" si="36"/>
        <v/>
      </c>
      <c r="AW135" s="49" t="str">
        <f t="shared" si="48"/>
        <v/>
      </c>
      <c r="AX135" s="33" t="str">
        <f t="shared" si="49"/>
        <v/>
      </c>
      <c r="AZ135" s="7" t="str">
        <f t="shared" si="50"/>
        <v/>
      </c>
      <c r="BB135" s="7" t="str">
        <f t="shared" si="51"/>
        <v/>
      </c>
      <c r="BD135" s="7">
        <v>124</v>
      </c>
      <c r="BF135" s="49" t="str">
        <f t="shared" si="60"/>
        <v/>
      </c>
      <c r="BG135" s="7" t="str">
        <f t="shared" si="60"/>
        <v/>
      </c>
      <c r="BH135" s="43" t="str">
        <f t="shared" si="60"/>
        <v/>
      </c>
      <c r="BI135" s="7" t="str">
        <f t="shared" si="52"/>
        <v/>
      </c>
      <c r="BJ135" s="7" t="str">
        <f t="shared" si="53"/>
        <v/>
      </c>
      <c r="BL135" s="105" t="str">
        <f t="shared" si="54"/>
        <v/>
      </c>
      <c r="BN135" s="57" t="str">
        <f t="shared" si="55"/>
        <v/>
      </c>
      <c r="BP135" s="35" t="str">
        <f t="shared" si="56"/>
        <v/>
      </c>
    </row>
    <row r="136" spans="1:68" x14ac:dyDescent="0.25">
      <c r="A136" s="9"/>
      <c r="B136" s="7" t="str">
        <f t="shared" si="32"/>
        <v/>
      </c>
      <c r="C136" s="9"/>
      <c r="D136" s="31"/>
      <c r="E136" s="11"/>
      <c r="F136" s="14"/>
      <c r="G136" s="18"/>
      <c r="H136" s="39"/>
      <c r="I136" s="22"/>
      <c r="J136" s="9"/>
      <c r="K136" s="25"/>
      <c r="L136" s="25"/>
      <c r="M136" s="25"/>
      <c r="N136" s="25"/>
      <c r="O136" s="25"/>
      <c r="P136" s="25"/>
      <c r="Q136" s="25"/>
      <c r="R136" s="25"/>
      <c r="S136" s="25"/>
      <c r="V136" s="7" t="str">
        <f t="shared" si="37"/>
        <v/>
      </c>
      <c r="X136" s="29" t="str">
        <f t="shared" si="33"/>
        <v/>
      </c>
      <c r="Y136" s="29" t="str">
        <f t="shared" si="38"/>
        <v/>
      </c>
      <c r="AA136" s="7" t="str">
        <f t="shared" si="34"/>
        <v/>
      </c>
      <c r="AB136" s="33" t="str">
        <f t="shared" si="39"/>
        <v/>
      </c>
      <c r="AD136" s="35" t="str">
        <f t="shared" si="40"/>
        <v/>
      </c>
      <c r="AE136" s="35" t="str">
        <f t="shared" si="41"/>
        <v/>
      </c>
      <c r="AG136" s="7" t="str">
        <f t="shared" si="57"/>
        <v/>
      </c>
      <c r="AN136" s="98" t="str">
        <f t="shared" si="42"/>
        <v/>
      </c>
      <c r="AO136" s="99" t="str">
        <f t="shared" si="43"/>
        <v/>
      </c>
      <c r="AQ136" s="49" t="str">
        <f t="shared" si="44"/>
        <v/>
      </c>
      <c r="AR136" s="33" t="str">
        <f t="shared" si="45"/>
        <v/>
      </c>
      <c r="AS136" s="43" t="str">
        <f t="shared" si="46"/>
        <v/>
      </c>
      <c r="AT136" s="33" t="str">
        <f t="shared" si="47"/>
        <v/>
      </c>
      <c r="AU136" s="49" t="str">
        <f t="shared" si="35"/>
        <v/>
      </c>
      <c r="AV136" s="33" t="str">
        <f t="shared" si="36"/>
        <v/>
      </c>
      <c r="AW136" s="49" t="str">
        <f t="shared" si="48"/>
        <v/>
      </c>
      <c r="AX136" s="33" t="str">
        <f t="shared" si="49"/>
        <v/>
      </c>
      <c r="AZ136" s="7" t="str">
        <f t="shared" si="50"/>
        <v/>
      </c>
      <c r="BB136" s="7" t="str">
        <f t="shared" si="51"/>
        <v/>
      </c>
      <c r="BD136" s="7">
        <v>125</v>
      </c>
      <c r="BF136" s="49" t="str">
        <f t="shared" si="60"/>
        <v/>
      </c>
      <c r="BG136" s="7" t="str">
        <f t="shared" si="60"/>
        <v/>
      </c>
      <c r="BH136" s="43" t="str">
        <f t="shared" si="60"/>
        <v/>
      </c>
      <c r="BI136" s="7" t="str">
        <f t="shared" si="52"/>
        <v/>
      </c>
      <c r="BJ136" s="7" t="str">
        <f t="shared" si="53"/>
        <v/>
      </c>
      <c r="BL136" s="105" t="str">
        <f t="shared" si="54"/>
        <v/>
      </c>
      <c r="BN136" s="57" t="str">
        <f t="shared" si="55"/>
        <v/>
      </c>
      <c r="BP136" s="35" t="str">
        <f t="shared" si="56"/>
        <v/>
      </c>
    </row>
    <row r="137" spans="1:68" x14ac:dyDescent="0.25">
      <c r="A137" s="9"/>
      <c r="B137" s="7" t="str">
        <f t="shared" si="32"/>
        <v/>
      </c>
      <c r="C137" s="9"/>
      <c r="D137" s="31"/>
      <c r="E137" s="11"/>
      <c r="F137" s="14"/>
      <c r="G137" s="18"/>
      <c r="H137" s="39"/>
      <c r="I137" s="22"/>
      <c r="J137" s="9"/>
      <c r="K137" s="25"/>
      <c r="L137" s="25"/>
      <c r="M137" s="25"/>
      <c r="N137" s="25"/>
      <c r="O137" s="25"/>
      <c r="P137" s="25"/>
      <c r="Q137" s="25"/>
      <c r="R137" s="25"/>
      <c r="S137" s="25"/>
      <c r="V137" s="7" t="str">
        <f t="shared" si="37"/>
        <v/>
      </c>
      <c r="X137" s="29" t="str">
        <f t="shared" si="33"/>
        <v/>
      </c>
      <c r="Y137" s="29" t="str">
        <f t="shared" si="38"/>
        <v/>
      </c>
      <c r="AA137" s="7" t="str">
        <f t="shared" si="34"/>
        <v/>
      </c>
      <c r="AB137" s="33" t="str">
        <f t="shared" si="39"/>
        <v/>
      </c>
      <c r="AD137" s="35" t="str">
        <f t="shared" si="40"/>
        <v/>
      </c>
      <c r="AE137" s="35" t="str">
        <f t="shared" si="41"/>
        <v/>
      </c>
      <c r="AG137" s="7" t="str">
        <f t="shared" si="57"/>
        <v/>
      </c>
      <c r="AN137" s="98" t="str">
        <f t="shared" si="42"/>
        <v/>
      </c>
      <c r="AO137" s="99" t="str">
        <f t="shared" si="43"/>
        <v/>
      </c>
      <c r="AQ137" s="49" t="str">
        <f t="shared" si="44"/>
        <v/>
      </c>
      <c r="AR137" s="33" t="str">
        <f t="shared" si="45"/>
        <v/>
      </c>
      <c r="AS137" s="43" t="str">
        <f t="shared" si="46"/>
        <v/>
      </c>
      <c r="AT137" s="33" t="str">
        <f t="shared" si="47"/>
        <v/>
      </c>
      <c r="AU137" s="49" t="str">
        <f t="shared" si="35"/>
        <v/>
      </c>
      <c r="AV137" s="33" t="str">
        <f t="shared" si="36"/>
        <v/>
      </c>
      <c r="AW137" s="49" t="str">
        <f t="shared" si="48"/>
        <v/>
      </c>
      <c r="AX137" s="33" t="str">
        <f t="shared" si="49"/>
        <v/>
      </c>
      <c r="AZ137" s="7" t="str">
        <f t="shared" si="50"/>
        <v/>
      </c>
      <c r="BB137" s="7" t="str">
        <f t="shared" si="51"/>
        <v/>
      </c>
      <c r="BD137" s="7">
        <v>126</v>
      </c>
      <c r="BF137" s="49" t="str">
        <f t="shared" si="60"/>
        <v/>
      </c>
      <c r="BG137" s="7" t="str">
        <f t="shared" si="60"/>
        <v/>
      </c>
      <c r="BH137" s="43" t="str">
        <f t="shared" si="60"/>
        <v/>
      </c>
      <c r="BI137" s="7" t="str">
        <f t="shared" si="52"/>
        <v/>
      </c>
      <c r="BJ137" s="7" t="str">
        <f t="shared" si="53"/>
        <v/>
      </c>
      <c r="BL137" s="105" t="str">
        <f t="shared" si="54"/>
        <v/>
      </c>
      <c r="BN137" s="57" t="str">
        <f t="shared" si="55"/>
        <v/>
      </c>
      <c r="BP137" s="35" t="str">
        <f t="shared" si="56"/>
        <v/>
      </c>
    </row>
    <row r="138" spans="1:68" x14ac:dyDescent="0.25">
      <c r="A138" s="9"/>
      <c r="B138" s="7" t="str">
        <f t="shared" si="32"/>
        <v/>
      </c>
      <c r="C138" s="9"/>
      <c r="D138" s="31"/>
      <c r="E138" s="11"/>
      <c r="F138" s="14"/>
      <c r="G138" s="18"/>
      <c r="H138" s="39"/>
      <c r="I138" s="22"/>
      <c r="J138" s="9"/>
      <c r="K138" s="25"/>
      <c r="L138" s="25"/>
      <c r="M138" s="25"/>
      <c r="N138" s="25"/>
      <c r="O138" s="25"/>
      <c r="P138" s="25"/>
      <c r="Q138" s="25"/>
      <c r="R138" s="25"/>
      <c r="S138" s="25"/>
      <c r="V138" s="7" t="str">
        <f t="shared" si="37"/>
        <v/>
      </c>
      <c r="X138" s="29" t="str">
        <f t="shared" si="33"/>
        <v/>
      </c>
      <c r="Y138" s="29" t="str">
        <f t="shared" si="38"/>
        <v/>
      </c>
      <c r="AA138" s="7" t="str">
        <f t="shared" si="34"/>
        <v/>
      </c>
      <c r="AB138" s="33" t="str">
        <f t="shared" si="39"/>
        <v/>
      </c>
      <c r="AD138" s="35" t="str">
        <f t="shared" si="40"/>
        <v/>
      </c>
      <c r="AE138" s="35" t="str">
        <f t="shared" si="41"/>
        <v/>
      </c>
      <c r="AG138" s="7" t="str">
        <f t="shared" si="57"/>
        <v/>
      </c>
      <c r="AN138" s="98" t="str">
        <f t="shared" si="42"/>
        <v/>
      </c>
      <c r="AO138" s="99" t="str">
        <f t="shared" si="43"/>
        <v/>
      </c>
      <c r="AQ138" s="49" t="str">
        <f t="shared" si="44"/>
        <v/>
      </c>
      <c r="AR138" s="33" t="str">
        <f t="shared" si="45"/>
        <v/>
      </c>
      <c r="AS138" s="43" t="str">
        <f t="shared" si="46"/>
        <v/>
      </c>
      <c r="AT138" s="33" t="str">
        <f t="shared" si="47"/>
        <v/>
      </c>
      <c r="AU138" s="49" t="str">
        <f t="shared" si="35"/>
        <v/>
      </c>
      <c r="AV138" s="33" t="str">
        <f t="shared" si="36"/>
        <v/>
      </c>
      <c r="AW138" s="49" t="str">
        <f t="shared" si="48"/>
        <v/>
      </c>
      <c r="AX138" s="33" t="str">
        <f t="shared" si="49"/>
        <v/>
      </c>
      <c r="AZ138" s="7" t="str">
        <f t="shared" si="50"/>
        <v/>
      </c>
      <c r="BB138" s="7" t="str">
        <f t="shared" si="51"/>
        <v/>
      </c>
      <c r="BD138" s="7">
        <v>127</v>
      </c>
      <c r="BF138" s="49" t="str">
        <f t="shared" si="60"/>
        <v/>
      </c>
      <c r="BG138" s="7" t="str">
        <f t="shared" si="60"/>
        <v/>
      </c>
      <c r="BH138" s="43" t="str">
        <f t="shared" si="60"/>
        <v/>
      </c>
      <c r="BI138" s="7" t="str">
        <f t="shared" si="52"/>
        <v/>
      </c>
      <c r="BJ138" s="7" t="str">
        <f t="shared" si="53"/>
        <v/>
      </c>
      <c r="BL138" s="105" t="str">
        <f t="shared" si="54"/>
        <v/>
      </c>
      <c r="BN138" s="57" t="str">
        <f t="shared" si="55"/>
        <v/>
      </c>
      <c r="BP138" s="35" t="str">
        <f t="shared" si="56"/>
        <v/>
      </c>
    </row>
    <row r="139" spans="1:68" x14ac:dyDescent="0.25">
      <c r="A139" s="9"/>
      <c r="B139" s="7" t="str">
        <f t="shared" si="32"/>
        <v/>
      </c>
      <c r="C139" s="9"/>
      <c r="D139" s="31"/>
      <c r="E139" s="11"/>
      <c r="F139" s="14"/>
      <c r="G139" s="18"/>
      <c r="H139" s="39"/>
      <c r="I139" s="22"/>
      <c r="J139" s="9"/>
      <c r="K139" s="25"/>
      <c r="L139" s="25"/>
      <c r="M139" s="25"/>
      <c r="N139" s="25"/>
      <c r="O139" s="25"/>
      <c r="P139" s="25"/>
      <c r="Q139" s="25"/>
      <c r="R139" s="25"/>
      <c r="S139" s="25"/>
      <c r="V139" s="7" t="str">
        <f t="shared" si="37"/>
        <v/>
      </c>
      <c r="X139" s="29" t="str">
        <f t="shared" si="33"/>
        <v/>
      </c>
      <c r="Y139" s="29" t="str">
        <f t="shared" si="38"/>
        <v/>
      </c>
      <c r="AA139" s="7" t="str">
        <f t="shared" si="34"/>
        <v/>
      </c>
      <c r="AB139" s="33" t="str">
        <f t="shared" si="39"/>
        <v/>
      </c>
      <c r="AD139" s="35" t="str">
        <f t="shared" si="40"/>
        <v/>
      </c>
      <c r="AE139" s="35" t="str">
        <f t="shared" si="41"/>
        <v/>
      </c>
      <c r="AG139" s="7" t="str">
        <f t="shared" si="57"/>
        <v/>
      </c>
      <c r="AN139" s="98" t="str">
        <f t="shared" si="42"/>
        <v/>
      </c>
      <c r="AO139" s="99" t="str">
        <f t="shared" si="43"/>
        <v/>
      </c>
      <c r="AQ139" s="49" t="str">
        <f t="shared" si="44"/>
        <v/>
      </c>
      <c r="AR139" s="33" t="str">
        <f t="shared" si="45"/>
        <v/>
      </c>
      <c r="AS139" s="43" t="str">
        <f t="shared" si="46"/>
        <v/>
      </c>
      <c r="AT139" s="33" t="str">
        <f t="shared" si="47"/>
        <v/>
      </c>
      <c r="AU139" s="49" t="str">
        <f t="shared" si="35"/>
        <v/>
      </c>
      <c r="AV139" s="33" t="str">
        <f t="shared" si="36"/>
        <v/>
      </c>
      <c r="AW139" s="49" t="str">
        <f t="shared" si="48"/>
        <v/>
      </c>
      <c r="AX139" s="33" t="str">
        <f t="shared" si="49"/>
        <v/>
      </c>
      <c r="AZ139" s="7" t="str">
        <f t="shared" si="50"/>
        <v/>
      </c>
      <c r="BB139" s="7" t="str">
        <f t="shared" si="51"/>
        <v/>
      </c>
      <c r="BD139" s="7">
        <v>128</v>
      </c>
      <c r="BF139" s="49" t="str">
        <f t="shared" si="60"/>
        <v/>
      </c>
      <c r="BG139" s="7" t="str">
        <f t="shared" si="60"/>
        <v/>
      </c>
      <c r="BH139" s="43" t="str">
        <f t="shared" si="60"/>
        <v/>
      </c>
      <c r="BI139" s="7" t="str">
        <f t="shared" si="52"/>
        <v/>
      </c>
      <c r="BJ139" s="7" t="str">
        <f t="shared" si="53"/>
        <v/>
      </c>
      <c r="BL139" s="105" t="str">
        <f t="shared" si="54"/>
        <v/>
      </c>
      <c r="BN139" s="57" t="str">
        <f t="shared" si="55"/>
        <v/>
      </c>
      <c r="BP139" s="35" t="str">
        <f t="shared" si="56"/>
        <v/>
      </c>
    </row>
    <row r="140" spans="1:68" x14ac:dyDescent="0.25">
      <c r="A140" s="9"/>
      <c r="B140" s="7" t="str">
        <f t="shared" ref="B140:B203" si="61">IF($E140="", "", IF(OR($I140="", $I140=0), $V$2, IF($I140=1, $V$4, $V$3)))</f>
        <v/>
      </c>
      <c r="C140" s="9"/>
      <c r="D140" s="31"/>
      <c r="E140" s="11"/>
      <c r="F140" s="14"/>
      <c r="G140" s="18"/>
      <c r="H140" s="39"/>
      <c r="I140" s="22"/>
      <c r="J140" s="9"/>
      <c r="K140" s="25"/>
      <c r="L140" s="25"/>
      <c r="M140" s="25"/>
      <c r="N140" s="25"/>
      <c r="O140" s="25"/>
      <c r="P140" s="25"/>
      <c r="Q140" s="25"/>
      <c r="R140" s="25"/>
      <c r="S140" s="25"/>
      <c r="V140" s="7" t="str">
        <f t="shared" si="37"/>
        <v/>
      </c>
      <c r="X140" s="29" t="str">
        <f t="shared" ref="X140:X203" si="62">IF($G140="", "", IF($I140="", $G140, $G140*(1-$I140)))</f>
        <v/>
      </c>
      <c r="Y140" s="29" t="str">
        <f t="shared" si="38"/>
        <v/>
      </c>
      <c r="AA140" s="7" t="str">
        <f t="shared" ref="AA140:AA203" si="63">IF($X140="", "", IF(OR($X140&lt;$AA$10, $X140&gt;$AA$11), "X", ""))</f>
        <v/>
      </c>
      <c r="AB140" s="33" t="str">
        <f t="shared" si="39"/>
        <v/>
      </c>
      <c r="AD140" s="35" t="str">
        <f t="shared" si="40"/>
        <v/>
      </c>
      <c r="AE140" s="35" t="str">
        <f t="shared" si="41"/>
        <v/>
      </c>
      <c r="AG140" s="7" t="str">
        <f t="shared" si="57"/>
        <v/>
      </c>
      <c r="AN140" s="98" t="str">
        <f t="shared" si="42"/>
        <v/>
      </c>
      <c r="AO140" s="99" t="str">
        <f t="shared" si="43"/>
        <v/>
      </c>
      <c r="AQ140" s="49" t="str">
        <f t="shared" si="44"/>
        <v/>
      </c>
      <c r="AR140" s="33" t="str">
        <f t="shared" si="45"/>
        <v/>
      </c>
      <c r="AS140" s="43" t="str">
        <f t="shared" si="46"/>
        <v/>
      </c>
      <c r="AT140" s="33" t="str">
        <f t="shared" si="47"/>
        <v/>
      </c>
      <c r="AU140" s="49" t="str">
        <f t="shared" ref="AU140:AU203" si="64">IF(OR($AD140="", $AD140=FALSE), "", COUNTIF($X$12:$X$511, "&gt;"&amp;$X140)+1)</f>
        <v/>
      </c>
      <c r="AV140" s="33" t="str">
        <f t="shared" ref="AV140:AV203" si="65">IF(OR($AD140="", $AD140=FALSE), "", COUNTIF($X$12:$X$511, "&lt;"&amp;$X140)+1)</f>
        <v/>
      </c>
      <c r="AW140" s="49" t="str">
        <f t="shared" si="48"/>
        <v/>
      </c>
      <c r="AX140" s="33" t="str">
        <f t="shared" si="49"/>
        <v/>
      </c>
      <c r="AZ140" s="7" t="str">
        <f t="shared" si="50"/>
        <v/>
      </c>
      <c r="BB140" s="7" t="str">
        <f t="shared" si="51"/>
        <v/>
      </c>
      <c r="BD140" s="7">
        <v>129</v>
      </c>
      <c r="BF140" s="49" t="str">
        <f t="shared" si="60"/>
        <v/>
      </c>
      <c r="BG140" s="7" t="str">
        <f t="shared" si="60"/>
        <v/>
      </c>
      <c r="BH140" s="43" t="str">
        <f t="shared" si="60"/>
        <v/>
      </c>
      <c r="BI140" s="7" t="str">
        <f t="shared" si="52"/>
        <v/>
      </c>
      <c r="BJ140" s="7" t="str">
        <f t="shared" si="53"/>
        <v/>
      </c>
      <c r="BL140" s="105" t="str">
        <f t="shared" si="54"/>
        <v/>
      </c>
      <c r="BN140" s="57" t="str">
        <f t="shared" si="55"/>
        <v/>
      </c>
      <c r="BP140" s="35" t="str">
        <f t="shared" si="56"/>
        <v/>
      </c>
    </row>
    <row r="141" spans="1:68" x14ac:dyDescent="0.25">
      <c r="A141" s="9"/>
      <c r="B141" s="7" t="str">
        <f t="shared" si="61"/>
        <v/>
      </c>
      <c r="C141" s="9"/>
      <c r="D141" s="31"/>
      <c r="E141" s="11"/>
      <c r="F141" s="14"/>
      <c r="G141" s="18"/>
      <c r="H141" s="39"/>
      <c r="I141" s="22"/>
      <c r="J141" s="9"/>
      <c r="K141" s="25"/>
      <c r="L141" s="25"/>
      <c r="M141" s="25"/>
      <c r="N141" s="25"/>
      <c r="O141" s="25"/>
      <c r="P141" s="25"/>
      <c r="Q141" s="25"/>
      <c r="R141" s="25"/>
      <c r="S141" s="25"/>
      <c r="V141" s="7" t="str">
        <f t="shared" ref="V141:V204" si="66">IF($E141="", "", IF(COUNTIF($E$12:$E$511, $E141)&gt;1, "X", ""))</f>
        <v/>
      </c>
      <c r="X141" s="29" t="str">
        <f t="shared" si="62"/>
        <v/>
      </c>
      <c r="Y141" s="29" t="str">
        <f t="shared" ref="Y141:Y204" si="67">IF($G141="", "", IF($I141="", 0, $G141*$I141))</f>
        <v/>
      </c>
      <c r="AA141" s="7" t="str">
        <f t="shared" si="63"/>
        <v/>
      </c>
      <c r="AB141" s="33" t="str">
        <f t="shared" ref="AB141:AB204" si="68">IF($F141="", "", IF(OR($F141&lt;$AB$10, $F141&gt;$AB$11), "X", ""))</f>
        <v/>
      </c>
      <c r="AD141" s="35" t="str">
        <f t="shared" ref="AD141:AD204" si="69">IF($E141="", "", IF(OR($AA141="X", $AB141="X"), FALSE, TRUE))</f>
        <v/>
      </c>
      <c r="AE141" s="35" t="str">
        <f t="shared" ref="AE141:AE204" si="70">IF(OR($E141="", $E$6=""), "", IF($E141=$E$6, TRUE, ""))</f>
        <v/>
      </c>
      <c r="AG141" s="7" t="str">
        <f t="shared" si="57"/>
        <v/>
      </c>
      <c r="AN141" s="98" t="str">
        <f t="shared" ref="AN141:AN204" si="71">IF(OR($AD141="", $AD141=FALSE), "", IF($H141="", 0, COUNTIF($AG$12:$AG$511, "&gt;"&amp;$AG141)+1))</f>
        <v/>
      </c>
      <c r="AO141" s="99" t="str">
        <f t="shared" ref="AO141:AO204" si="72">IF(OR($AD141="", $AD141=FALSE), "", IF($H141="", 0, COUNTIF($AG$12:$AG$511, "&lt;"&amp;$AG141)+1))</f>
        <v/>
      </c>
      <c r="AQ141" s="49" t="str">
        <f t="shared" ref="AQ141:AQ204" si="73">IF(OR($AD141="", $AD141=FALSE), "", COUNTIF($D$12:$D$511, "&gt;"&amp;$D141)+1)</f>
        <v/>
      </c>
      <c r="AR141" s="33" t="str">
        <f t="shared" ref="AR141:AR204" si="74">IF(OR($AD141="", $AD141=FALSE), "", COUNTIF($D$12:$D$511, "&lt;"&amp;$D141)+1)</f>
        <v/>
      </c>
      <c r="AS141" s="43" t="str">
        <f t="shared" ref="AS141:AS204" si="75">IF(OR($AD141="", $AD141=FALSE), "", COUNTIF($F$12:$F$511, "&gt;"&amp;$F141)+1)</f>
        <v/>
      </c>
      <c r="AT141" s="33" t="str">
        <f t="shared" ref="AT141:AT204" si="76">IF(OR($AD141="", $AD141=FALSE), "", COUNTIF($F$12:$F$511, "&lt;"&amp;$F141)+1)</f>
        <v/>
      </c>
      <c r="AU141" s="49" t="str">
        <f t="shared" si="64"/>
        <v/>
      </c>
      <c r="AV141" s="33" t="str">
        <f t="shared" si="65"/>
        <v/>
      </c>
      <c r="AW141" s="49" t="str">
        <f t="shared" ref="AW141:AW204" si="77">IF(AN141="", "", IF(AN141=0, AN$9, AN141))</f>
        <v/>
      </c>
      <c r="AX141" s="33" t="str">
        <f t="shared" ref="AX141:AX204" si="78">IF(AO141="", "", IF(AO141=0, AO$9, AO141))</f>
        <v/>
      </c>
      <c r="AZ141" s="7" t="str">
        <f t="shared" ref="AZ141:AZ204" si="79">IFERROR(IF($BI$9=TRUE, $AR141+$AS141+$AV141, ""), "")</f>
        <v/>
      </c>
      <c r="BB141" s="7" t="str">
        <f t="shared" ref="BB141:BB204" si="80">IF(OR($AD141="", $AD141=FALSE), "", COUNTIF($AZ$12:$AZ$511, "&lt;"&amp;$AZ141)+1)</f>
        <v/>
      </c>
      <c r="BD141" s="7">
        <v>130</v>
      </c>
      <c r="BF141" s="49" t="str">
        <f t="shared" si="60"/>
        <v/>
      </c>
      <c r="BG141" s="7" t="str">
        <f t="shared" si="60"/>
        <v/>
      </c>
      <c r="BH141" s="43" t="str">
        <f t="shared" si="60"/>
        <v/>
      </c>
      <c r="BI141" s="7" t="str">
        <f t="shared" ref="BI141:BI204" si="81">IF($E141="", "", IF($BI$9=TRUE, $BB141, 0))</f>
        <v/>
      </c>
      <c r="BJ141" s="7" t="str">
        <f t="shared" ref="BJ141:BJ204" si="82">IF(OR($AD141=FALSE, $E141=""), "", $BD141)</f>
        <v/>
      </c>
      <c r="BL141" s="105" t="str">
        <f t="shared" ref="BL141:BL204" si="83">IF(OR($E141="", $AD141=FALSE, $I141=1), "", IFERROR((BJ141*0.001)+(BI141*1)+(BH141*1000)+(BG141*1000000)+(BF141*1000000000), ""))</f>
        <v/>
      </c>
      <c r="BN141" s="57" t="str">
        <f t="shared" ref="BN141:BN204" si="84">IF(OR($AD141="", $AD141=FALSE, $I141=1), "", COUNTIF($BL$12:$BL$511, "&lt;"&amp;$BL141)+1)</f>
        <v/>
      </c>
      <c r="BP141" s="35" t="str">
        <f t="shared" ref="BP141:BP204" si="85">IFERROR(INDEX($E$12:$E$511, MATCH($BD141, $BN$12:$BN$511, 0)), "")</f>
        <v/>
      </c>
    </row>
    <row r="142" spans="1:68" x14ac:dyDescent="0.25">
      <c r="A142" s="9"/>
      <c r="B142" s="7" t="str">
        <f t="shared" si="61"/>
        <v/>
      </c>
      <c r="C142" s="9"/>
      <c r="D142" s="31"/>
      <c r="E142" s="11"/>
      <c r="F142" s="14"/>
      <c r="G142" s="18"/>
      <c r="H142" s="39"/>
      <c r="I142" s="22"/>
      <c r="J142" s="9"/>
      <c r="K142" s="25"/>
      <c r="L142" s="25"/>
      <c r="M142" s="25"/>
      <c r="N142" s="25"/>
      <c r="O142" s="25"/>
      <c r="P142" s="25"/>
      <c r="Q142" s="25"/>
      <c r="R142" s="25"/>
      <c r="S142" s="25"/>
      <c r="V142" s="7" t="str">
        <f t="shared" si="66"/>
        <v/>
      </c>
      <c r="X142" s="29" t="str">
        <f t="shared" si="62"/>
        <v/>
      </c>
      <c r="Y142" s="29" t="str">
        <f t="shared" si="67"/>
        <v/>
      </c>
      <c r="AA142" s="7" t="str">
        <f t="shared" si="63"/>
        <v/>
      </c>
      <c r="AB142" s="33" t="str">
        <f t="shared" si="68"/>
        <v/>
      </c>
      <c r="AD142" s="35" t="str">
        <f t="shared" si="69"/>
        <v/>
      </c>
      <c r="AE142" s="35" t="str">
        <f t="shared" si="70"/>
        <v/>
      </c>
      <c r="AG142" s="7" t="str">
        <f t="shared" si="57"/>
        <v/>
      </c>
      <c r="AN142" s="98" t="str">
        <f t="shared" si="71"/>
        <v/>
      </c>
      <c r="AO142" s="99" t="str">
        <f t="shared" si="72"/>
        <v/>
      </c>
      <c r="AQ142" s="49" t="str">
        <f t="shared" si="73"/>
        <v/>
      </c>
      <c r="AR142" s="33" t="str">
        <f t="shared" si="74"/>
        <v/>
      </c>
      <c r="AS142" s="43" t="str">
        <f t="shared" si="75"/>
        <v/>
      </c>
      <c r="AT142" s="33" t="str">
        <f t="shared" si="76"/>
        <v/>
      </c>
      <c r="AU142" s="49" t="str">
        <f t="shared" si="64"/>
        <v/>
      </c>
      <c r="AV142" s="33" t="str">
        <f t="shared" si="65"/>
        <v/>
      </c>
      <c r="AW142" s="49" t="str">
        <f t="shared" si="77"/>
        <v/>
      </c>
      <c r="AX142" s="33" t="str">
        <f t="shared" si="78"/>
        <v/>
      </c>
      <c r="AZ142" s="7" t="str">
        <f t="shared" si="79"/>
        <v/>
      </c>
      <c r="BB142" s="7" t="str">
        <f t="shared" si="80"/>
        <v/>
      </c>
      <c r="BD142" s="7">
        <v>131</v>
      </c>
      <c r="BF142" s="49" t="str">
        <f t="shared" si="60"/>
        <v/>
      </c>
      <c r="BG142" s="7" t="str">
        <f t="shared" si="60"/>
        <v/>
      </c>
      <c r="BH142" s="43" t="str">
        <f t="shared" si="60"/>
        <v/>
      </c>
      <c r="BI142" s="7" t="str">
        <f t="shared" si="81"/>
        <v/>
      </c>
      <c r="BJ142" s="7" t="str">
        <f t="shared" si="82"/>
        <v/>
      </c>
      <c r="BL142" s="105" t="str">
        <f t="shared" si="83"/>
        <v/>
      </c>
      <c r="BN142" s="57" t="str">
        <f t="shared" si="84"/>
        <v/>
      </c>
      <c r="BP142" s="35" t="str">
        <f t="shared" si="85"/>
        <v/>
      </c>
    </row>
    <row r="143" spans="1:68" x14ac:dyDescent="0.25">
      <c r="A143" s="9"/>
      <c r="B143" s="7" t="str">
        <f t="shared" si="61"/>
        <v/>
      </c>
      <c r="C143" s="9"/>
      <c r="D143" s="31"/>
      <c r="E143" s="11"/>
      <c r="F143" s="14"/>
      <c r="G143" s="18"/>
      <c r="H143" s="39"/>
      <c r="I143" s="22"/>
      <c r="J143" s="9"/>
      <c r="K143" s="25"/>
      <c r="L143" s="25"/>
      <c r="M143" s="25"/>
      <c r="N143" s="25"/>
      <c r="O143" s="25"/>
      <c r="P143" s="25"/>
      <c r="Q143" s="25"/>
      <c r="R143" s="25"/>
      <c r="S143" s="25"/>
      <c r="V143" s="7" t="str">
        <f t="shared" si="66"/>
        <v/>
      </c>
      <c r="X143" s="29" t="str">
        <f t="shared" si="62"/>
        <v/>
      </c>
      <c r="Y143" s="29" t="str">
        <f t="shared" si="67"/>
        <v/>
      </c>
      <c r="AA143" s="7" t="str">
        <f t="shared" si="63"/>
        <v/>
      </c>
      <c r="AB143" s="33" t="str">
        <f t="shared" si="68"/>
        <v/>
      </c>
      <c r="AD143" s="35" t="str">
        <f t="shared" si="69"/>
        <v/>
      </c>
      <c r="AE143" s="35" t="str">
        <f t="shared" si="70"/>
        <v/>
      </c>
      <c r="AG143" s="7" t="str">
        <f t="shared" si="57"/>
        <v/>
      </c>
      <c r="AN143" s="98" t="str">
        <f t="shared" si="71"/>
        <v/>
      </c>
      <c r="AO143" s="99" t="str">
        <f t="shared" si="72"/>
        <v/>
      </c>
      <c r="AQ143" s="49" t="str">
        <f t="shared" si="73"/>
        <v/>
      </c>
      <c r="AR143" s="33" t="str">
        <f t="shared" si="74"/>
        <v/>
      </c>
      <c r="AS143" s="43" t="str">
        <f t="shared" si="75"/>
        <v/>
      </c>
      <c r="AT143" s="33" t="str">
        <f t="shared" si="76"/>
        <v/>
      </c>
      <c r="AU143" s="49" t="str">
        <f t="shared" si="64"/>
        <v/>
      </c>
      <c r="AV143" s="33" t="str">
        <f t="shared" si="65"/>
        <v/>
      </c>
      <c r="AW143" s="49" t="str">
        <f t="shared" si="77"/>
        <v/>
      </c>
      <c r="AX143" s="33" t="str">
        <f t="shared" si="78"/>
        <v/>
      </c>
      <c r="AZ143" s="7" t="str">
        <f t="shared" si="79"/>
        <v/>
      </c>
      <c r="BB143" s="7" t="str">
        <f t="shared" si="80"/>
        <v/>
      </c>
      <c r="BD143" s="7">
        <v>132</v>
      </c>
      <c r="BF143" s="49" t="str">
        <f t="shared" si="60"/>
        <v/>
      </c>
      <c r="BG143" s="7" t="str">
        <f t="shared" si="60"/>
        <v/>
      </c>
      <c r="BH143" s="43" t="str">
        <f t="shared" si="60"/>
        <v/>
      </c>
      <c r="BI143" s="7" t="str">
        <f t="shared" si="81"/>
        <v/>
      </c>
      <c r="BJ143" s="7" t="str">
        <f t="shared" si="82"/>
        <v/>
      </c>
      <c r="BL143" s="105" t="str">
        <f t="shared" si="83"/>
        <v/>
      </c>
      <c r="BN143" s="57" t="str">
        <f t="shared" si="84"/>
        <v/>
      </c>
      <c r="BP143" s="35" t="str">
        <f t="shared" si="85"/>
        <v/>
      </c>
    </row>
    <row r="144" spans="1:68" x14ac:dyDescent="0.25">
      <c r="A144" s="9"/>
      <c r="B144" s="7" t="str">
        <f t="shared" si="61"/>
        <v/>
      </c>
      <c r="C144" s="9"/>
      <c r="D144" s="31"/>
      <c r="E144" s="11"/>
      <c r="F144" s="14"/>
      <c r="G144" s="18"/>
      <c r="H144" s="39"/>
      <c r="I144" s="22"/>
      <c r="J144" s="9"/>
      <c r="K144" s="25"/>
      <c r="L144" s="25"/>
      <c r="M144" s="25"/>
      <c r="N144" s="25"/>
      <c r="O144" s="25"/>
      <c r="P144" s="25"/>
      <c r="Q144" s="25"/>
      <c r="R144" s="25"/>
      <c r="S144" s="25"/>
      <c r="V144" s="7" t="str">
        <f t="shared" si="66"/>
        <v/>
      </c>
      <c r="X144" s="29" t="str">
        <f t="shared" si="62"/>
        <v/>
      </c>
      <c r="Y144" s="29" t="str">
        <f t="shared" si="67"/>
        <v/>
      </c>
      <c r="AA144" s="7" t="str">
        <f t="shared" si="63"/>
        <v/>
      </c>
      <c r="AB144" s="33" t="str">
        <f t="shared" si="68"/>
        <v/>
      </c>
      <c r="AD144" s="35" t="str">
        <f t="shared" si="69"/>
        <v/>
      </c>
      <c r="AE144" s="35" t="str">
        <f t="shared" si="70"/>
        <v/>
      </c>
      <c r="AG144" s="7" t="str">
        <f t="shared" si="57"/>
        <v/>
      </c>
      <c r="AN144" s="98" t="str">
        <f t="shared" si="71"/>
        <v/>
      </c>
      <c r="AO144" s="99" t="str">
        <f t="shared" si="72"/>
        <v/>
      </c>
      <c r="AQ144" s="49" t="str">
        <f t="shared" si="73"/>
        <v/>
      </c>
      <c r="AR144" s="33" t="str">
        <f t="shared" si="74"/>
        <v/>
      </c>
      <c r="AS144" s="43" t="str">
        <f t="shared" si="75"/>
        <v/>
      </c>
      <c r="AT144" s="33" t="str">
        <f t="shared" si="76"/>
        <v/>
      </c>
      <c r="AU144" s="49" t="str">
        <f t="shared" si="64"/>
        <v/>
      </c>
      <c r="AV144" s="33" t="str">
        <f t="shared" si="65"/>
        <v/>
      </c>
      <c r="AW144" s="49" t="str">
        <f t="shared" si="77"/>
        <v/>
      </c>
      <c r="AX144" s="33" t="str">
        <f t="shared" si="78"/>
        <v/>
      </c>
      <c r="AZ144" s="7" t="str">
        <f t="shared" si="79"/>
        <v/>
      </c>
      <c r="BB144" s="7" t="str">
        <f t="shared" si="80"/>
        <v/>
      </c>
      <c r="BD144" s="7">
        <v>133</v>
      </c>
      <c r="BF144" s="49" t="str">
        <f t="shared" si="60"/>
        <v/>
      </c>
      <c r="BG144" s="7" t="str">
        <f t="shared" si="60"/>
        <v/>
      </c>
      <c r="BH144" s="43" t="str">
        <f t="shared" si="60"/>
        <v/>
      </c>
      <c r="BI144" s="7" t="str">
        <f t="shared" si="81"/>
        <v/>
      </c>
      <c r="BJ144" s="7" t="str">
        <f t="shared" si="82"/>
        <v/>
      </c>
      <c r="BL144" s="105" t="str">
        <f t="shared" si="83"/>
        <v/>
      </c>
      <c r="BN144" s="57" t="str">
        <f t="shared" si="84"/>
        <v/>
      </c>
      <c r="BP144" s="35" t="str">
        <f t="shared" si="85"/>
        <v/>
      </c>
    </row>
    <row r="145" spans="1:68" x14ac:dyDescent="0.25">
      <c r="A145" s="9"/>
      <c r="B145" s="7" t="str">
        <f t="shared" si="61"/>
        <v/>
      </c>
      <c r="C145" s="9"/>
      <c r="D145" s="31"/>
      <c r="E145" s="11"/>
      <c r="F145" s="14"/>
      <c r="G145" s="18"/>
      <c r="H145" s="39"/>
      <c r="I145" s="22"/>
      <c r="J145" s="9"/>
      <c r="K145" s="25"/>
      <c r="L145" s="25"/>
      <c r="M145" s="25"/>
      <c r="N145" s="25"/>
      <c r="O145" s="25"/>
      <c r="P145" s="25"/>
      <c r="Q145" s="25"/>
      <c r="R145" s="25"/>
      <c r="S145" s="25"/>
      <c r="V145" s="7" t="str">
        <f t="shared" si="66"/>
        <v/>
      </c>
      <c r="X145" s="29" t="str">
        <f t="shared" si="62"/>
        <v/>
      </c>
      <c r="Y145" s="29" t="str">
        <f t="shared" si="67"/>
        <v/>
      </c>
      <c r="AA145" s="7" t="str">
        <f t="shared" si="63"/>
        <v/>
      </c>
      <c r="AB145" s="33" t="str">
        <f t="shared" si="68"/>
        <v/>
      </c>
      <c r="AD145" s="35" t="str">
        <f t="shared" si="69"/>
        <v/>
      </c>
      <c r="AE145" s="35" t="str">
        <f t="shared" si="70"/>
        <v/>
      </c>
      <c r="AG145" s="7" t="str">
        <f t="shared" si="57"/>
        <v/>
      </c>
      <c r="AN145" s="98" t="str">
        <f t="shared" si="71"/>
        <v/>
      </c>
      <c r="AO145" s="99" t="str">
        <f t="shared" si="72"/>
        <v/>
      </c>
      <c r="AQ145" s="49" t="str">
        <f t="shared" si="73"/>
        <v/>
      </c>
      <c r="AR145" s="33" t="str">
        <f t="shared" si="74"/>
        <v/>
      </c>
      <c r="AS145" s="43" t="str">
        <f t="shared" si="75"/>
        <v/>
      </c>
      <c r="AT145" s="33" t="str">
        <f t="shared" si="76"/>
        <v/>
      </c>
      <c r="AU145" s="49" t="str">
        <f t="shared" si="64"/>
        <v/>
      </c>
      <c r="AV145" s="33" t="str">
        <f t="shared" si="65"/>
        <v/>
      </c>
      <c r="AW145" s="49" t="str">
        <f t="shared" si="77"/>
        <v/>
      </c>
      <c r="AX145" s="33" t="str">
        <f t="shared" si="78"/>
        <v/>
      </c>
      <c r="AZ145" s="7" t="str">
        <f t="shared" si="79"/>
        <v/>
      </c>
      <c r="BB145" s="7" t="str">
        <f t="shared" si="80"/>
        <v/>
      </c>
      <c r="BD145" s="7">
        <v>134</v>
      </c>
      <c r="BF145" s="49" t="str">
        <f t="shared" si="60"/>
        <v/>
      </c>
      <c r="BG145" s="7" t="str">
        <f t="shared" si="60"/>
        <v/>
      </c>
      <c r="BH145" s="43" t="str">
        <f t="shared" si="60"/>
        <v/>
      </c>
      <c r="BI145" s="7" t="str">
        <f t="shared" si="81"/>
        <v/>
      </c>
      <c r="BJ145" s="7" t="str">
        <f t="shared" si="82"/>
        <v/>
      </c>
      <c r="BL145" s="105" t="str">
        <f t="shared" si="83"/>
        <v/>
      </c>
      <c r="BN145" s="57" t="str">
        <f t="shared" si="84"/>
        <v/>
      </c>
      <c r="BP145" s="35" t="str">
        <f t="shared" si="85"/>
        <v/>
      </c>
    </row>
    <row r="146" spans="1:68" x14ac:dyDescent="0.25">
      <c r="A146" s="9"/>
      <c r="B146" s="7" t="str">
        <f t="shared" si="61"/>
        <v/>
      </c>
      <c r="C146" s="9"/>
      <c r="D146" s="31"/>
      <c r="E146" s="11"/>
      <c r="F146" s="14"/>
      <c r="G146" s="18"/>
      <c r="H146" s="39"/>
      <c r="I146" s="22"/>
      <c r="J146" s="9"/>
      <c r="K146" s="25"/>
      <c r="L146" s="25"/>
      <c r="M146" s="25"/>
      <c r="N146" s="25"/>
      <c r="O146" s="25"/>
      <c r="P146" s="25"/>
      <c r="Q146" s="25"/>
      <c r="R146" s="25"/>
      <c r="S146" s="25"/>
      <c r="V146" s="7" t="str">
        <f t="shared" si="66"/>
        <v/>
      </c>
      <c r="X146" s="29" t="str">
        <f t="shared" si="62"/>
        <v/>
      </c>
      <c r="Y146" s="29" t="str">
        <f t="shared" si="67"/>
        <v/>
      </c>
      <c r="AA146" s="7" t="str">
        <f t="shared" si="63"/>
        <v/>
      </c>
      <c r="AB146" s="33" t="str">
        <f t="shared" si="68"/>
        <v/>
      </c>
      <c r="AD146" s="35" t="str">
        <f t="shared" si="69"/>
        <v/>
      </c>
      <c r="AE146" s="35" t="str">
        <f t="shared" si="70"/>
        <v/>
      </c>
      <c r="AG146" s="7" t="str">
        <f t="shared" si="57"/>
        <v/>
      </c>
      <c r="AN146" s="98" t="str">
        <f t="shared" si="71"/>
        <v/>
      </c>
      <c r="AO146" s="99" t="str">
        <f t="shared" si="72"/>
        <v/>
      </c>
      <c r="AQ146" s="49" t="str">
        <f t="shared" si="73"/>
        <v/>
      </c>
      <c r="AR146" s="33" t="str">
        <f t="shared" si="74"/>
        <v/>
      </c>
      <c r="AS146" s="43" t="str">
        <f t="shared" si="75"/>
        <v/>
      </c>
      <c r="AT146" s="33" t="str">
        <f t="shared" si="76"/>
        <v/>
      </c>
      <c r="AU146" s="49" t="str">
        <f t="shared" si="64"/>
        <v/>
      </c>
      <c r="AV146" s="33" t="str">
        <f t="shared" si="65"/>
        <v/>
      </c>
      <c r="AW146" s="49" t="str">
        <f t="shared" si="77"/>
        <v/>
      </c>
      <c r="AX146" s="33" t="str">
        <f t="shared" si="78"/>
        <v/>
      </c>
      <c r="AZ146" s="7" t="str">
        <f t="shared" si="79"/>
        <v/>
      </c>
      <c r="BB146" s="7" t="str">
        <f t="shared" si="80"/>
        <v/>
      </c>
      <c r="BD146" s="7">
        <v>135</v>
      </c>
      <c r="BF146" s="49" t="str">
        <f t="shared" si="60"/>
        <v/>
      </c>
      <c r="BG146" s="7" t="str">
        <f t="shared" si="60"/>
        <v/>
      </c>
      <c r="BH146" s="43" t="str">
        <f t="shared" si="60"/>
        <v/>
      </c>
      <c r="BI146" s="7" t="str">
        <f t="shared" si="81"/>
        <v/>
      </c>
      <c r="BJ146" s="7" t="str">
        <f t="shared" si="82"/>
        <v/>
      </c>
      <c r="BL146" s="105" t="str">
        <f t="shared" si="83"/>
        <v/>
      </c>
      <c r="BN146" s="57" t="str">
        <f t="shared" si="84"/>
        <v/>
      </c>
      <c r="BP146" s="35" t="str">
        <f t="shared" si="85"/>
        <v/>
      </c>
    </row>
    <row r="147" spans="1:68" x14ac:dyDescent="0.25">
      <c r="A147" s="9"/>
      <c r="B147" s="7" t="str">
        <f t="shared" si="61"/>
        <v/>
      </c>
      <c r="C147" s="9"/>
      <c r="D147" s="31"/>
      <c r="E147" s="11"/>
      <c r="F147" s="14"/>
      <c r="G147" s="18"/>
      <c r="H147" s="39"/>
      <c r="I147" s="22"/>
      <c r="J147" s="9"/>
      <c r="K147" s="25"/>
      <c r="L147" s="25"/>
      <c r="M147" s="25"/>
      <c r="N147" s="25"/>
      <c r="O147" s="25"/>
      <c r="P147" s="25"/>
      <c r="Q147" s="25"/>
      <c r="R147" s="25"/>
      <c r="S147" s="25"/>
      <c r="V147" s="7" t="str">
        <f t="shared" si="66"/>
        <v/>
      </c>
      <c r="X147" s="29" t="str">
        <f t="shared" si="62"/>
        <v/>
      </c>
      <c r="Y147" s="29" t="str">
        <f t="shared" si="67"/>
        <v/>
      </c>
      <c r="AA147" s="7" t="str">
        <f t="shared" si="63"/>
        <v/>
      </c>
      <c r="AB147" s="33" t="str">
        <f t="shared" si="68"/>
        <v/>
      </c>
      <c r="AD147" s="35" t="str">
        <f t="shared" si="69"/>
        <v/>
      </c>
      <c r="AE147" s="35" t="str">
        <f t="shared" si="70"/>
        <v/>
      </c>
      <c r="AG147" s="7" t="str">
        <f t="shared" si="57"/>
        <v/>
      </c>
      <c r="AN147" s="98" t="str">
        <f t="shared" si="71"/>
        <v/>
      </c>
      <c r="AO147" s="99" t="str">
        <f t="shared" si="72"/>
        <v/>
      </c>
      <c r="AQ147" s="49" t="str">
        <f t="shared" si="73"/>
        <v/>
      </c>
      <c r="AR147" s="33" t="str">
        <f t="shared" si="74"/>
        <v/>
      </c>
      <c r="AS147" s="43" t="str">
        <f t="shared" si="75"/>
        <v/>
      </c>
      <c r="AT147" s="33" t="str">
        <f t="shared" si="76"/>
        <v/>
      </c>
      <c r="AU147" s="49" t="str">
        <f t="shared" si="64"/>
        <v/>
      </c>
      <c r="AV147" s="33" t="str">
        <f t="shared" si="65"/>
        <v/>
      </c>
      <c r="AW147" s="49" t="str">
        <f t="shared" si="77"/>
        <v/>
      </c>
      <c r="AX147" s="33" t="str">
        <f t="shared" si="78"/>
        <v/>
      </c>
      <c r="AZ147" s="7" t="str">
        <f t="shared" si="79"/>
        <v/>
      </c>
      <c r="BB147" s="7" t="str">
        <f t="shared" si="80"/>
        <v/>
      </c>
      <c r="BD147" s="7">
        <v>136</v>
      </c>
      <c r="BF147" s="49" t="str">
        <f t="shared" si="60"/>
        <v/>
      </c>
      <c r="BG147" s="7" t="str">
        <f t="shared" si="60"/>
        <v/>
      </c>
      <c r="BH147" s="43" t="str">
        <f t="shared" si="60"/>
        <v/>
      </c>
      <c r="BI147" s="7" t="str">
        <f t="shared" si="81"/>
        <v/>
      </c>
      <c r="BJ147" s="7" t="str">
        <f t="shared" si="82"/>
        <v/>
      </c>
      <c r="BL147" s="105" t="str">
        <f t="shared" si="83"/>
        <v/>
      </c>
      <c r="BN147" s="57" t="str">
        <f t="shared" si="84"/>
        <v/>
      </c>
      <c r="BP147" s="35" t="str">
        <f t="shared" si="85"/>
        <v/>
      </c>
    </row>
    <row r="148" spans="1:68" x14ac:dyDescent="0.25">
      <c r="A148" s="9"/>
      <c r="B148" s="7" t="str">
        <f t="shared" si="61"/>
        <v/>
      </c>
      <c r="C148" s="9"/>
      <c r="D148" s="31"/>
      <c r="E148" s="11"/>
      <c r="F148" s="14"/>
      <c r="G148" s="18"/>
      <c r="H148" s="39"/>
      <c r="I148" s="22"/>
      <c r="J148" s="9"/>
      <c r="K148" s="25"/>
      <c r="L148" s="25"/>
      <c r="M148" s="25"/>
      <c r="N148" s="25"/>
      <c r="O148" s="25"/>
      <c r="P148" s="25"/>
      <c r="Q148" s="25"/>
      <c r="R148" s="25"/>
      <c r="S148" s="25"/>
      <c r="V148" s="7" t="str">
        <f t="shared" si="66"/>
        <v/>
      </c>
      <c r="X148" s="29" t="str">
        <f t="shared" si="62"/>
        <v/>
      </c>
      <c r="Y148" s="29" t="str">
        <f t="shared" si="67"/>
        <v/>
      </c>
      <c r="AA148" s="7" t="str">
        <f t="shared" si="63"/>
        <v/>
      </c>
      <c r="AB148" s="33" t="str">
        <f t="shared" si="68"/>
        <v/>
      </c>
      <c r="AD148" s="35" t="str">
        <f t="shared" si="69"/>
        <v/>
      </c>
      <c r="AE148" s="35" t="str">
        <f t="shared" si="70"/>
        <v/>
      </c>
      <c r="AG148" s="7" t="str">
        <f t="shared" si="57"/>
        <v/>
      </c>
      <c r="AN148" s="98" t="str">
        <f t="shared" si="71"/>
        <v/>
      </c>
      <c r="AO148" s="99" t="str">
        <f t="shared" si="72"/>
        <v/>
      </c>
      <c r="AQ148" s="49" t="str">
        <f t="shared" si="73"/>
        <v/>
      </c>
      <c r="AR148" s="33" t="str">
        <f t="shared" si="74"/>
        <v/>
      </c>
      <c r="AS148" s="43" t="str">
        <f t="shared" si="75"/>
        <v/>
      </c>
      <c r="AT148" s="33" t="str">
        <f t="shared" si="76"/>
        <v/>
      </c>
      <c r="AU148" s="49" t="str">
        <f t="shared" si="64"/>
        <v/>
      </c>
      <c r="AV148" s="33" t="str">
        <f t="shared" si="65"/>
        <v/>
      </c>
      <c r="AW148" s="49" t="str">
        <f t="shared" si="77"/>
        <v/>
      </c>
      <c r="AX148" s="33" t="str">
        <f t="shared" si="78"/>
        <v/>
      </c>
      <c r="AZ148" s="7" t="str">
        <f t="shared" si="79"/>
        <v/>
      </c>
      <c r="BB148" s="7" t="str">
        <f t="shared" si="80"/>
        <v/>
      </c>
      <c r="BD148" s="7">
        <v>137</v>
      </c>
      <c r="BF148" s="49" t="str">
        <f t="shared" si="60"/>
        <v/>
      </c>
      <c r="BG148" s="7" t="str">
        <f t="shared" si="60"/>
        <v/>
      </c>
      <c r="BH148" s="43" t="str">
        <f t="shared" si="60"/>
        <v/>
      </c>
      <c r="BI148" s="7" t="str">
        <f t="shared" si="81"/>
        <v/>
      </c>
      <c r="BJ148" s="7" t="str">
        <f t="shared" si="82"/>
        <v/>
      </c>
      <c r="BL148" s="105" t="str">
        <f t="shared" si="83"/>
        <v/>
      </c>
      <c r="BN148" s="57" t="str">
        <f t="shared" si="84"/>
        <v/>
      </c>
      <c r="BP148" s="35" t="str">
        <f t="shared" si="85"/>
        <v/>
      </c>
    </row>
    <row r="149" spans="1:68" x14ac:dyDescent="0.25">
      <c r="A149" s="9"/>
      <c r="B149" s="7" t="str">
        <f t="shared" si="61"/>
        <v/>
      </c>
      <c r="C149" s="9"/>
      <c r="D149" s="31"/>
      <c r="E149" s="11"/>
      <c r="F149" s="14"/>
      <c r="G149" s="18"/>
      <c r="H149" s="39"/>
      <c r="I149" s="22"/>
      <c r="J149" s="9"/>
      <c r="K149" s="25"/>
      <c r="L149" s="25"/>
      <c r="M149" s="25"/>
      <c r="N149" s="25"/>
      <c r="O149" s="25"/>
      <c r="P149" s="25"/>
      <c r="Q149" s="25"/>
      <c r="R149" s="25"/>
      <c r="S149" s="25"/>
      <c r="V149" s="7" t="str">
        <f t="shared" si="66"/>
        <v/>
      </c>
      <c r="X149" s="29" t="str">
        <f t="shared" si="62"/>
        <v/>
      </c>
      <c r="Y149" s="29" t="str">
        <f t="shared" si="67"/>
        <v/>
      </c>
      <c r="AA149" s="7" t="str">
        <f t="shared" si="63"/>
        <v/>
      </c>
      <c r="AB149" s="33" t="str">
        <f t="shared" si="68"/>
        <v/>
      </c>
      <c r="AD149" s="35" t="str">
        <f t="shared" si="69"/>
        <v/>
      </c>
      <c r="AE149" s="35" t="str">
        <f t="shared" si="70"/>
        <v/>
      </c>
      <c r="AG149" s="7" t="str">
        <f t="shared" ref="AG149:AG212" si="86">IF(OR($H149="", $I149=1), "", $H149-$AG$10)</f>
        <v/>
      </c>
      <c r="AN149" s="98" t="str">
        <f t="shared" si="71"/>
        <v/>
      </c>
      <c r="AO149" s="99" t="str">
        <f t="shared" si="72"/>
        <v/>
      </c>
      <c r="AQ149" s="49" t="str">
        <f t="shared" si="73"/>
        <v/>
      </c>
      <c r="AR149" s="33" t="str">
        <f t="shared" si="74"/>
        <v/>
      </c>
      <c r="AS149" s="43" t="str">
        <f t="shared" si="75"/>
        <v/>
      </c>
      <c r="AT149" s="33" t="str">
        <f t="shared" si="76"/>
        <v/>
      </c>
      <c r="AU149" s="49" t="str">
        <f t="shared" si="64"/>
        <v/>
      </c>
      <c r="AV149" s="33" t="str">
        <f t="shared" si="65"/>
        <v/>
      </c>
      <c r="AW149" s="49" t="str">
        <f t="shared" si="77"/>
        <v/>
      </c>
      <c r="AX149" s="33" t="str">
        <f t="shared" si="78"/>
        <v/>
      </c>
      <c r="AZ149" s="7" t="str">
        <f t="shared" si="79"/>
        <v/>
      </c>
      <c r="BB149" s="7" t="str">
        <f t="shared" si="80"/>
        <v/>
      </c>
      <c r="BD149" s="7">
        <v>138</v>
      </c>
      <c r="BF149" s="49" t="str">
        <f t="shared" si="60"/>
        <v/>
      </c>
      <c r="BG149" s="7" t="str">
        <f t="shared" si="60"/>
        <v/>
      </c>
      <c r="BH149" s="43" t="str">
        <f t="shared" si="60"/>
        <v/>
      </c>
      <c r="BI149" s="7" t="str">
        <f t="shared" si="81"/>
        <v/>
      </c>
      <c r="BJ149" s="7" t="str">
        <f t="shared" si="82"/>
        <v/>
      </c>
      <c r="BL149" s="105" t="str">
        <f t="shared" si="83"/>
        <v/>
      </c>
      <c r="BN149" s="57" t="str">
        <f t="shared" si="84"/>
        <v/>
      </c>
      <c r="BP149" s="35" t="str">
        <f t="shared" si="85"/>
        <v/>
      </c>
    </row>
    <row r="150" spans="1:68" x14ac:dyDescent="0.25">
      <c r="A150" s="9"/>
      <c r="B150" s="7" t="str">
        <f t="shared" si="61"/>
        <v/>
      </c>
      <c r="C150" s="9"/>
      <c r="D150" s="31"/>
      <c r="E150" s="11"/>
      <c r="F150" s="14"/>
      <c r="G150" s="18"/>
      <c r="H150" s="39"/>
      <c r="I150" s="22"/>
      <c r="J150" s="9"/>
      <c r="K150" s="25"/>
      <c r="L150" s="25"/>
      <c r="M150" s="25"/>
      <c r="N150" s="25"/>
      <c r="O150" s="25"/>
      <c r="P150" s="25"/>
      <c r="Q150" s="25"/>
      <c r="R150" s="25"/>
      <c r="S150" s="25"/>
      <c r="V150" s="7" t="str">
        <f t="shared" si="66"/>
        <v/>
      </c>
      <c r="X150" s="29" t="str">
        <f t="shared" si="62"/>
        <v/>
      </c>
      <c r="Y150" s="29" t="str">
        <f t="shared" si="67"/>
        <v/>
      </c>
      <c r="AA150" s="7" t="str">
        <f t="shared" si="63"/>
        <v/>
      </c>
      <c r="AB150" s="33" t="str">
        <f t="shared" si="68"/>
        <v/>
      </c>
      <c r="AD150" s="35" t="str">
        <f t="shared" si="69"/>
        <v/>
      </c>
      <c r="AE150" s="35" t="str">
        <f t="shared" si="70"/>
        <v/>
      </c>
      <c r="AG150" s="7" t="str">
        <f t="shared" si="86"/>
        <v/>
      </c>
      <c r="AN150" s="98" t="str">
        <f t="shared" si="71"/>
        <v/>
      </c>
      <c r="AO150" s="99" t="str">
        <f t="shared" si="72"/>
        <v/>
      </c>
      <c r="AQ150" s="49" t="str">
        <f t="shared" si="73"/>
        <v/>
      </c>
      <c r="AR150" s="33" t="str">
        <f t="shared" si="74"/>
        <v/>
      </c>
      <c r="AS150" s="43" t="str">
        <f t="shared" si="75"/>
        <v/>
      </c>
      <c r="AT150" s="33" t="str">
        <f t="shared" si="76"/>
        <v/>
      </c>
      <c r="AU150" s="49" t="str">
        <f t="shared" si="64"/>
        <v/>
      </c>
      <c r="AV150" s="33" t="str">
        <f t="shared" si="65"/>
        <v/>
      </c>
      <c r="AW150" s="49" t="str">
        <f t="shared" si="77"/>
        <v/>
      </c>
      <c r="AX150" s="33" t="str">
        <f t="shared" si="78"/>
        <v/>
      </c>
      <c r="AZ150" s="7" t="str">
        <f t="shared" si="79"/>
        <v/>
      </c>
      <c r="BB150" s="7" t="str">
        <f t="shared" si="80"/>
        <v/>
      </c>
      <c r="BD150" s="7">
        <v>139</v>
      </c>
      <c r="BF150" s="49" t="str">
        <f t="shared" si="60"/>
        <v/>
      </c>
      <c r="BG150" s="7" t="str">
        <f t="shared" si="60"/>
        <v/>
      </c>
      <c r="BH150" s="43" t="str">
        <f t="shared" si="60"/>
        <v/>
      </c>
      <c r="BI150" s="7" t="str">
        <f t="shared" si="81"/>
        <v/>
      </c>
      <c r="BJ150" s="7" t="str">
        <f t="shared" si="82"/>
        <v/>
      </c>
      <c r="BL150" s="105" t="str">
        <f t="shared" si="83"/>
        <v/>
      </c>
      <c r="BN150" s="57" t="str">
        <f t="shared" si="84"/>
        <v/>
      </c>
      <c r="BP150" s="35" t="str">
        <f t="shared" si="85"/>
        <v/>
      </c>
    </row>
    <row r="151" spans="1:68" x14ac:dyDescent="0.25">
      <c r="A151" s="9"/>
      <c r="B151" s="7" t="str">
        <f t="shared" si="61"/>
        <v/>
      </c>
      <c r="C151" s="9"/>
      <c r="D151" s="31"/>
      <c r="E151" s="11"/>
      <c r="F151" s="14"/>
      <c r="G151" s="18"/>
      <c r="H151" s="39"/>
      <c r="I151" s="22"/>
      <c r="J151" s="9"/>
      <c r="K151" s="25"/>
      <c r="L151" s="25"/>
      <c r="M151" s="25"/>
      <c r="N151" s="25"/>
      <c r="O151" s="25"/>
      <c r="P151" s="25"/>
      <c r="Q151" s="25"/>
      <c r="R151" s="25"/>
      <c r="S151" s="25"/>
      <c r="V151" s="7" t="str">
        <f t="shared" si="66"/>
        <v/>
      </c>
      <c r="X151" s="29" t="str">
        <f t="shared" si="62"/>
        <v/>
      </c>
      <c r="Y151" s="29" t="str">
        <f t="shared" si="67"/>
        <v/>
      </c>
      <c r="AA151" s="7" t="str">
        <f t="shared" si="63"/>
        <v/>
      </c>
      <c r="AB151" s="33" t="str">
        <f t="shared" si="68"/>
        <v/>
      </c>
      <c r="AD151" s="35" t="str">
        <f t="shared" si="69"/>
        <v/>
      </c>
      <c r="AE151" s="35" t="str">
        <f t="shared" si="70"/>
        <v/>
      </c>
      <c r="AG151" s="7" t="str">
        <f t="shared" si="86"/>
        <v/>
      </c>
      <c r="AN151" s="98" t="str">
        <f t="shared" si="71"/>
        <v/>
      </c>
      <c r="AO151" s="99" t="str">
        <f t="shared" si="72"/>
        <v/>
      </c>
      <c r="AQ151" s="49" t="str">
        <f t="shared" si="73"/>
        <v/>
      </c>
      <c r="AR151" s="33" t="str">
        <f t="shared" si="74"/>
        <v/>
      </c>
      <c r="AS151" s="43" t="str">
        <f t="shared" si="75"/>
        <v/>
      </c>
      <c r="AT151" s="33" t="str">
        <f t="shared" si="76"/>
        <v/>
      </c>
      <c r="AU151" s="49" t="str">
        <f t="shared" si="64"/>
        <v/>
      </c>
      <c r="AV151" s="33" t="str">
        <f t="shared" si="65"/>
        <v/>
      </c>
      <c r="AW151" s="49" t="str">
        <f t="shared" si="77"/>
        <v/>
      </c>
      <c r="AX151" s="33" t="str">
        <f t="shared" si="78"/>
        <v/>
      </c>
      <c r="AZ151" s="7" t="str">
        <f t="shared" si="79"/>
        <v/>
      </c>
      <c r="BB151" s="7" t="str">
        <f t="shared" si="80"/>
        <v/>
      </c>
      <c r="BD151" s="7">
        <v>140</v>
      </c>
      <c r="BF151" s="49" t="str">
        <f t="shared" si="60"/>
        <v/>
      </c>
      <c r="BG151" s="7" t="str">
        <f t="shared" si="60"/>
        <v/>
      </c>
      <c r="BH151" s="43" t="str">
        <f t="shared" si="60"/>
        <v/>
      </c>
      <c r="BI151" s="7" t="str">
        <f t="shared" si="81"/>
        <v/>
      </c>
      <c r="BJ151" s="7" t="str">
        <f t="shared" si="82"/>
        <v/>
      </c>
      <c r="BL151" s="105" t="str">
        <f t="shared" si="83"/>
        <v/>
      </c>
      <c r="BN151" s="57" t="str">
        <f t="shared" si="84"/>
        <v/>
      </c>
      <c r="BP151" s="35" t="str">
        <f t="shared" si="85"/>
        <v/>
      </c>
    </row>
    <row r="152" spans="1:68" x14ac:dyDescent="0.25">
      <c r="A152" s="9"/>
      <c r="B152" s="7" t="str">
        <f t="shared" si="61"/>
        <v/>
      </c>
      <c r="C152" s="9"/>
      <c r="D152" s="31"/>
      <c r="E152" s="11"/>
      <c r="F152" s="14"/>
      <c r="G152" s="18"/>
      <c r="H152" s="39"/>
      <c r="I152" s="22"/>
      <c r="J152" s="9"/>
      <c r="K152" s="25"/>
      <c r="L152" s="25"/>
      <c r="M152" s="25"/>
      <c r="N152" s="25"/>
      <c r="O152" s="25"/>
      <c r="P152" s="25"/>
      <c r="Q152" s="25"/>
      <c r="R152" s="25"/>
      <c r="S152" s="25"/>
      <c r="V152" s="7" t="str">
        <f t="shared" si="66"/>
        <v/>
      </c>
      <c r="X152" s="29" t="str">
        <f t="shared" si="62"/>
        <v/>
      </c>
      <c r="Y152" s="29" t="str">
        <f t="shared" si="67"/>
        <v/>
      </c>
      <c r="AA152" s="7" t="str">
        <f t="shared" si="63"/>
        <v/>
      </c>
      <c r="AB152" s="33" t="str">
        <f t="shared" si="68"/>
        <v/>
      </c>
      <c r="AD152" s="35" t="str">
        <f t="shared" si="69"/>
        <v/>
      </c>
      <c r="AE152" s="35" t="str">
        <f t="shared" si="70"/>
        <v/>
      </c>
      <c r="AG152" s="7" t="str">
        <f t="shared" si="86"/>
        <v/>
      </c>
      <c r="AN152" s="98" t="str">
        <f t="shared" si="71"/>
        <v/>
      </c>
      <c r="AO152" s="99" t="str">
        <f t="shared" si="72"/>
        <v/>
      </c>
      <c r="AQ152" s="49" t="str">
        <f t="shared" si="73"/>
        <v/>
      </c>
      <c r="AR152" s="33" t="str">
        <f t="shared" si="74"/>
        <v/>
      </c>
      <c r="AS152" s="43" t="str">
        <f t="shared" si="75"/>
        <v/>
      </c>
      <c r="AT152" s="33" t="str">
        <f t="shared" si="76"/>
        <v/>
      </c>
      <c r="AU152" s="49" t="str">
        <f t="shared" si="64"/>
        <v/>
      </c>
      <c r="AV152" s="33" t="str">
        <f t="shared" si="65"/>
        <v/>
      </c>
      <c r="AW152" s="49" t="str">
        <f t="shared" si="77"/>
        <v/>
      </c>
      <c r="AX152" s="33" t="str">
        <f t="shared" si="78"/>
        <v/>
      </c>
      <c r="AZ152" s="7" t="str">
        <f t="shared" si="79"/>
        <v/>
      </c>
      <c r="BB152" s="7" t="str">
        <f t="shared" si="80"/>
        <v/>
      </c>
      <c r="BD152" s="7">
        <v>141</v>
      </c>
      <c r="BF152" s="49" t="str">
        <f t="shared" ref="BF152:BH171" si="87">IF(OR($E152="", $AD152=FALSE), "", IF(OR($BI$9=TRUE, BF$9=""), 0, IFERROR(INDEX($AQ$12:$AX$511, $BE152, MATCH(BF$9, $AQ$9:$AX$9, 0)), 0)))</f>
        <v/>
      </c>
      <c r="BG152" s="7" t="str">
        <f t="shared" si="87"/>
        <v/>
      </c>
      <c r="BH152" s="43" t="str">
        <f t="shared" si="87"/>
        <v/>
      </c>
      <c r="BI152" s="7" t="str">
        <f t="shared" si="81"/>
        <v/>
      </c>
      <c r="BJ152" s="7" t="str">
        <f t="shared" si="82"/>
        <v/>
      </c>
      <c r="BL152" s="105" t="str">
        <f t="shared" si="83"/>
        <v/>
      </c>
      <c r="BN152" s="57" t="str">
        <f t="shared" si="84"/>
        <v/>
      </c>
      <c r="BP152" s="35" t="str">
        <f t="shared" si="85"/>
        <v/>
      </c>
    </row>
    <row r="153" spans="1:68" x14ac:dyDescent="0.25">
      <c r="A153" s="9"/>
      <c r="B153" s="7" t="str">
        <f t="shared" si="61"/>
        <v/>
      </c>
      <c r="C153" s="9"/>
      <c r="D153" s="31"/>
      <c r="E153" s="11"/>
      <c r="F153" s="14"/>
      <c r="G153" s="18"/>
      <c r="H153" s="39"/>
      <c r="I153" s="22"/>
      <c r="J153" s="9"/>
      <c r="K153" s="25"/>
      <c r="L153" s="25"/>
      <c r="M153" s="25"/>
      <c r="N153" s="25"/>
      <c r="O153" s="25"/>
      <c r="P153" s="25"/>
      <c r="Q153" s="25"/>
      <c r="R153" s="25"/>
      <c r="S153" s="25"/>
      <c r="V153" s="7" t="str">
        <f t="shared" si="66"/>
        <v/>
      </c>
      <c r="X153" s="29" t="str">
        <f t="shared" si="62"/>
        <v/>
      </c>
      <c r="Y153" s="29" t="str">
        <f t="shared" si="67"/>
        <v/>
      </c>
      <c r="AA153" s="7" t="str">
        <f t="shared" si="63"/>
        <v/>
      </c>
      <c r="AB153" s="33" t="str">
        <f t="shared" si="68"/>
        <v/>
      </c>
      <c r="AD153" s="35" t="str">
        <f t="shared" si="69"/>
        <v/>
      </c>
      <c r="AE153" s="35" t="str">
        <f t="shared" si="70"/>
        <v/>
      </c>
      <c r="AG153" s="7" t="str">
        <f t="shared" si="86"/>
        <v/>
      </c>
      <c r="AN153" s="98" t="str">
        <f t="shared" si="71"/>
        <v/>
      </c>
      <c r="AO153" s="99" t="str">
        <f t="shared" si="72"/>
        <v/>
      </c>
      <c r="AQ153" s="49" t="str">
        <f t="shared" si="73"/>
        <v/>
      </c>
      <c r="AR153" s="33" t="str">
        <f t="shared" si="74"/>
        <v/>
      </c>
      <c r="AS153" s="43" t="str">
        <f t="shared" si="75"/>
        <v/>
      </c>
      <c r="AT153" s="33" t="str">
        <f t="shared" si="76"/>
        <v/>
      </c>
      <c r="AU153" s="49" t="str">
        <f t="shared" si="64"/>
        <v/>
      </c>
      <c r="AV153" s="33" t="str">
        <f t="shared" si="65"/>
        <v/>
      </c>
      <c r="AW153" s="49" t="str">
        <f t="shared" si="77"/>
        <v/>
      </c>
      <c r="AX153" s="33" t="str">
        <f t="shared" si="78"/>
        <v/>
      </c>
      <c r="AZ153" s="7" t="str">
        <f t="shared" si="79"/>
        <v/>
      </c>
      <c r="BB153" s="7" t="str">
        <f t="shared" si="80"/>
        <v/>
      </c>
      <c r="BD153" s="7">
        <v>142</v>
      </c>
      <c r="BF153" s="49" t="str">
        <f t="shared" si="87"/>
        <v/>
      </c>
      <c r="BG153" s="7" t="str">
        <f t="shared" si="87"/>
        <v/>
      </c>
      <c r="BH153" s="43" t="str">
        <f t="shared" si="87"/>
        <v/>
      </c>
      <c r="BI153" s="7" t="str">
        <f t="shared" si="81"/>
        <v/>
      </c>
      <c r="BJ153" s="7" t="str">
        <f t="shared" si="82"/>
        <v/>
      </c>
      <c r="BL153" s="105" t="str">
        <f t="shared" si="83"/>
        <v/>
      </c>
      <c r="BN153" s="57" t="str">
        <f t="shared" si="84"/>
        <v/>
      </c>
      <c r="BP153" s="35" t="str">
        <f t="shared" si="85"/>
        <v/>
      </c>
    </row>
    <row r="154" spans="1:68" x14ac:dyDescent="0.25">
      <c r="A154" s="9"/>
      <c r="B154" s="7" t="str">
        <f t="shared" si="61"/>
        <v/>
      </c>
      <c r="C154" s="9"/>
      <c r="D154" s="31"/>
      <c r="E154" s="11"/>
      <c r="F154" s="14"/>
      <c r="G154" s="18"/>
      <c r="H154" s="39"/>
      <c r="I154" s="22"/>
      <c r="J154" s="9"/>
      <c r="K154" s="25"/>
      <c r="L154" s="25"/>
      <c r="M154" s="25"/>
      <c r="N154" s="25"/>
      <c r="O154" s="25"/>
      <c r="P154" s="25"/>
      <c r="Q154" s="25"/>
      <c r="R154" s="25"/>
      <c r="S154" s="25"/>
      <c r="V154" s="7" t="str">
        <f t="shared" si="66"/>
        <v/>
      </c>
      <c r="X154" s="29" t="str">
        <f t="shared" si="62"/>
        <v/>
      </c>
      <c r="Y154" s="29" t="str">
        <f t="shared" si="67"/>
        <v/>
      </c>
      <c r="AA154" s="7" t="str">
        <f t="shared" si="63"/>
        <v/>
      </c>
      <c r="AB154" s="33" t="str">
        <f t="shared" si="68"/>
        <v/>
      </c>
      <c r="AD154" s="35" t="str">
        <f t="shared" si="69"/>
        <v/>
      </c>
      <c r="AE154" s="35" t="str">
        <f t="shared" si="70"/>
        <v/>
      </c>
      <c r="AG154" s="7" t="str">
        <f t="shared" si="86"/>
        <v/>
      </c>
      <c r="AN154" s="98" t="str">
        <f t="shared" si="71"/>
        <v/>
      </c>
      <c r="AO154" s="99" t="str">
        <f t="shared" si="72"/>
        <v/>
      </c>
      <c r="AQ154" s="49" t="str">
        <f t="shared" si="73"/>
        <v/>
      </c>
      <c r="AR154" s="33" t="str">
        <f t="shared" si="74"/>
        <v/>
      </c>
      <c r="AS154" s="43" t="str">
        <f t="shared" si="75"/>
        <v/>
      </c>
      <c r="AT154" s="33" t="str">
        <f t="shared" si="76"/>
        <v/>
      </c>
      <c r="AU154" s="49" t="str">
        <f t="shared" si="64"/>
        <v/>
      </c>
      <c r="AV154" s="33" t="str">
        <f t="shared" si="65"/>
        <v/>
      </c>
      <c r="AW154" s="49" t="str">
        <f t="shared" si="77"/>
        <v/>
      </c>
      <c r="AX154" s="33" t="str">
        <f t="shared" si="78"/>
        <v/>
      </c>
      <c r="AZ154" s="7" t="str">
        <f t="shared" si="79"/>
        <v/>
      </c>
      <c r="BB154" s="7" t="str">
        <f t="shared" si="80"/>
        <v/>
      </c>
      <c r="BD154" s="7">
        <v>143</v>
      </c>
      <c r="BF154" s="49" t="str">
        <f t="shared" si="87"/>
        <v/>
      </c>
      <c r="BG154" s="7" t="str">
        <f t="shared" si="87"/>
        <v/>
      </c>
      <c r="BH154" s="43" t="str">
        <f t="shared" si="87"/>
        <v/>
      </c>
      <c r="BI154" s="7" t="str">
        <f t="shared" si="81"/>
        <v/>
      </c>
      <c r="BJ154" s="7" t="str">
        <f t="shared" si="82"/>
        <v/>
      </c>
      <c r="BL154" s="105" t="str">
        <f t="shared" si="83"/>
        <v/>
      </c>
      <c r="BN154" s="57" t="str">
        <f t="shared" si="84"/>
        <v/>
      </c>
      <c r="BP154" s="35" t="str">
        <f t="shared" si="85"/>
        <v/>
      </c>
    </row>
    <row r="155" spans="1:68" x14ac:dyDescent="0.25">
      <c r="A155" s="9"/>
      <c r="B155" s="7" t="str">
        <f t="shared" si="61"/>
        <v/>
      </c>
      <c r="C155" s="9"/>
      <c r="D155" s="31"/>
      <c r="E155" s="11"/>
      <c r="F155" s="14"/>
      <c r="G155" s="18"/>
      <c r="H155" s="39"/>
      <c r="I155" s="22"/>
      <c r="J155" s="9"/>
      <c r="K155" s="25"/>
      <c r="L155" s="25"/>
      <c r="M155" s="25"/>
      <c r="N155" s="25"/>
      <c r="O155" s="25"/>
      <c r="P155" s="25"/>
      <c r="Q155" s="25"/>
      <c r="R155" s="25"/>
      <c r="S155" s="25"/>
      <c r="V155" s="7" t="str">
        <f t="shared" si="66"/>
        <v/>
      </c>
      <c r="X155" s="29" t="str">
        <f t="shared" si="62"/>
        <v/>
      </c>
      <c r="Y155" s="29" t="str">
        <f t="shared" si="67"/>
        <v/>
      </c>
      <c r="AA155" s="7" t="str">
        <f t="shared" si="63"/>
        <v/>
      </c>
      <c r="AB155" s="33" t="str">
        <f t="shared" si="68"/>
        <v/>
      </c>
      <c r="AD155" s="35" t="str">
        <f t="shared" si="69"/>
        <v/>
      </c>
      <c r="AE155" s="35" t="str">
        <f t="shared" si="70"/>
        <v/>
      </c>
      <c r="AG155" s="7" t="str">
        <f t="shared" si="86"/>
        <v/>
      </c>
      <c r="AN155" s="98" t="str">
        <f t="shared" si="71"/>
        <v/>
      </c>
      <c r="AO155" s="99" t="str">
        <f t="shared" si="72"/>
        <v/>
      </c>
      <c r="AQ155" s="49" t="str">
        <f t="shared" si="73"/>
        <v/>
      </c>
      <c r="AR155" s="33" t="str">
        <f t="shared" si="74"/>
        <v/>
      </c>
      <c r="AS155" s="43" t="str">
        <f t="shared" si="75"/>
        <v/>
      </c>
      <c r="AT155" s="33" t="str">
        <f t="shared" si="76"/>
        <v/>
      </c>
      <c r="AU155" s="49" t="str">
        <f t="shared" si="64"/>
        <v/>
      </c>
      <c r="AV155" s="33" t="str">
        <f t="shared" si="65"/>
        <v/>
      </c>
      <c r="AW155" s="49" t="str">
        <f t="shared" si="77"/>
        <v/>
      </c>
      <c r="AX155" s="33" t="str">
        <f t="shared" si="78"/>
        <v/>
      </c>
      <c r="AZ155" s="7" t="str">
        <f t="shared" si="79"/>
        <v/>
      </c>
      <c r="BB155" s="7" t="str">
        <f t="shared" si="80"/>
        <v/>
      </c>
      <c r="BD155" s="7">
        <v>144</v>
      </c>
      <c r="BF155" s="49" t="str">
        <f t="shared" si="87"/>
        <v/>
      </c>
      <c r="BG155" s="7" t="str">
        <f t="shared" si="87"/>
        <v/>
      </c>
      <c r="BH155" s="43" t="str">
        <f t="shared" si="87"/>
        <v/>
      </c>
      <c r="BI155" s="7" t="str">
        <f t="shared" si="81"/>
        <v/>
      </c>
      <c r="BJ155" s="7" t="str">
        <f t="shared" si="82"/>
        <v/>
      </c>
      <c r="BL155" s="105" t="str">
        <f t="shared" si="83"/>
        <v/>
      </c>
      <c r="BN155" s="57" t="str">
        <f t="shared" si="84"/>
        <v/>
      </c>
      <c r="BP155" s="35" t="str">
        <f t="shared" si="85"/>
        <v/>
      </c>
    </row>
    <row r="156" spans="1:68" x14ac:dyDescent="0.25">
      <c r="A156" s="9"/>
      <c r="B156" s="7" t="str">
        <f t="shared" si="61"/>
        <v/>
      </c>
      <c r="C156" s="9"/>
      <c r="D156" s="31"/>
      <c r="E156" s="11"/>
      <c r="F156" s="14"/>
      <c r="G156" s="18"/>
      <c r="H156" s="39"/>
      <c r="I156" s="22"/>
      <c r="J156" s="9"/>
      <c r="K156" s="25"/>
      <c r="L156" s="25"/>
      <c r="M156" s="25"/>
      <c r="N156" s="25"/>
      <c r="O156" s="25"/>
      <c r="P156" s="25"/>
      <c r="Q156" s="25"/>
      <c r="R156" s="25"/>
      <c r="S156" s="25"/>
      <c r="V156" s="7" t="str">
        <f t="shared" si="66"/>
        <v/>
      </c>
      <c r="X156" s="29" t="str">
        <f t="shared" si="62"/>
        <v/>
      </c>
      <c r="Y156" s="29" t="str">
        <f t="shared" si="67"/>
        <v/>
      </c>
      <c r="AA156" s="7" t="str">
        <f t="shared" si="63"/>
        <v/>
      </c>
      <c r="AB156" s="33" t="str">
        <f t="shared" si="68"/>
        <v/>
      </c>
      <c r="AD156" s="35" t="str">
        <f t="shared" si="69"/>
        <v/>
      </c>
      <c r="AE156" s="35" t="str">
        <f t="shared" si="70"/>
        <v/>
      </c>
      <c r="AG156" s="7" t="str">
        <f t="shared" si="86"/>
        <v/>
      </c>
      <c r="AN156" s="98" t="str">
        <f t="shared" si="71"/>
        <v/>
      </c>
      <c r="AO156" s="99" t="str">
        <f t="shared" si="72"/>
        <v/>
      </c>
      <c r="AQ156" s="49" t="str">
        <f t="shared" si="73"/>
        <v/>
      </c>
      <c r="AR156" s="33" t="str">
        <f t="shared" si="74"/>
        <v/>
      </c>
      <c r="AS156" s="43" t="str">
        <f t="shared" si="75"/>
        <v/>
      </c>
      <c r="AT156" s="33" t="str">
        <f t="shared" si="76"/>
        <v/>
      </c>
      <c r="AU156" s="49" t="str">
        <f t="shared" si="64"/>
        <v/>
      </c>
      <c r="AV156" s="33" t="str">
        <f t="shared" si="65"/>
        <v/>
      </c>
      <c r="AW156" s="49" t="str">
        <f t="shared" si="77"/>
        <v/>
      </c>
      <c r="AX156" s="33" t="str">
        <f t="shared" si="78"/>
        <v/>
      </c>
      <c r="AZ156" s="7" t="str">
        <f t="shared" si="79"/>
        <v/>
      </c>
      <c r="BB156" s="7" t="str">
        <f t="shared" si="80"/>
        <v/>
      </c>
      <c r="BD156" s="7">
        <v>145</v>
      </c>
      <c r="BF156" s="49" t="str">
        <f t="shared" si="87"/>
        <v/>
      </c>
      <c r="BG156" s="7" t="str">
        <f t="shared" si="87"/>
        <v/>
      </c>
      <c r="BH156" s="43" t="str">
        <f t="shared" si="87"/>
        <v/>
      </c>
      <c r="BI156" s="7" t="str">
        <f t="shared" si="81"/>
        <v/>
      </c>
      <c r="BJ156" s="7" t="str">
        <f t="shared" si="82"/>
        <v/>
      </c>
      <c r="BL156" s="105" t="str">
        <f t="shared" si="83"/>
        <v/>
      </c>
      <c r="BN156" s="57" t="str">
        <f t="shared" si="84"/>
        <v/>
      </c>
      <c r="BP156" s="35" t="str">
        <f t="shared" si="85"/>
        <v/>
      </c>
    </row>
    <row r="157" spans="1:68" x14ac:dyDescent="0.25">
      <c r="A157" s="9"/>
      <c r="B157" s="7" t="str">
        <f t="shared" si="61"/>
        <v/>
      </c>
      <c r="C157" s="9"/>
      <c r="D157" s="31"/>
      <c r="E157" s="11"/>
      <c r="F157" s="14"/>
      <c r="G157" s="18"/>
      <c r="H157" s="39"/>
      <c r="I157" s="22"/>
      <c r="J157" s="9"/>
      <c r="K157" s="25"/>
      <c r="L157" s="25"/>
      <c r="M157" s="25"/>
      <c r="N157" s="25"/>
      <c r="O157" s="25"/>
      <c r="P157" s="25"/>
      <c r="Q157" s="25"/>
      <c r="R157" s="25"/>
      <c r="S157" s="25"/>
      <c r="V157" s="7" t="str">
        <f t="shared" si="66"/>
        <v/>
      </c>
      <c r="X157" s="29" t="str">
        <f t="shared" si="62"/>
        <v/>
      </c>
      <c r="Y157" s="29" t="str">
        <f t="shared" si="67"/>
        <v/>
      </c>
      <c r="AA157" s="7" t="str">
        <f t="shared" si="63"/>
        <v/>
      </c>
      <c r="AB157" s="33" t="str">
        <f t="shared" si="68"/>
        <v/>
      </c>
      <c r="AD157" s="35" t="str">
        <f t="shared" si="69"/>
        <v/>
      </c>
      <c r="AE157" s="35" t="str">
        <f t="shared" si="70"/>
        <v/>
      </c>
      <c r="AG157" s="7" t="str">
        <f t="shared" si="86"/>
        <v/>
      </c>
      <c r="AN157" s="98" t="str">
        <f t="shared" si="71"/>
        <v/>
      </c>
      <c r="AO157" s="99" t="str">
        <f t="shared" si="72"/>
        <v/>
      </c>
      <c r="AQ157" s="49" t="str">
        <f t="shared" si="73"/>
        <v/>
      </c>
      <c r="AR157" s="33" t="str">
        <f t="shared" si="74"/>
        <v/>
      </c>
      <c r="AS157" s="43" t="str">
        <f t="shared" si="75"/>
        <v/>
      </c>
      <c r="AT157" s="33" t="str">
        <f t="shared" si="76"/>
        <v/>
      </c>
      <c r="AU157" s="49" t="str">
        <f t="shared" si="64"/>
        <v/>
      </c>
      <c r="AV157" s="33" t="str">
        <f t="shared" si="65"/>
        <v/>
      </c>
      <c r="AW157" s="49" t="str">
        <f t="shared" si="77"/>
        <v/>
      </c>
      <c r="AX157" s="33" t="str">
        <f t="shared" si="78"/>
        <v/>
      </c>
      <c r="AZ157" s="7" t="str">
        <f t="shared" si="79"/>
        <v/>
      </c>
      <c r="BB157" s="7" t="str">
        <f t="shared" si="80"/>
        <v/>
      </c>
      <c r="BD157" s="7">
        <v>146</v>
      </c>
      <c r="BF157" s="49" t="str">
        <f t="shared" si="87"/>
        <v/>
      </c>
      <c r="BG157" s="7" t="str">
        <f t="shared" si="87"/>
        <v/>
      </c>
      <c r="BH157" s="43" t="str">
        <f t="shared" si="87"/>
        <v/>
      </c>
      <c r="BI157" s="7" t="str">
        <f t="shared" si="81"/>
        <v/>
      </c>
      <c r="BJ157" s="7" t="str">
        <f t="shared" si="82"/>
        <v/>
      </c>
      <c r="BL157" s="105" t="str">
        <f t="shared" si="83"/>
        <v/>
      </c>
      <c r="BN157" s="57" t="str">
        <f t="shared" si="84"/>
        <v/>
      </c>
      <c r="BP157" s="35" t="str">
        <f t="shared" si="85"/>
        <v/>
      </c>
    </row>
    <row r="158" spans="1:68" x14ac:dyDescent="0.25">
      <c r="A158" s="9"/>
      <c r="B158" s="7" t="str">
        <f t="shared" si="61"/>
        <v/>
      </c>
      <c r="C158" s="9"/>
      <c r="D158" s="31"/>
      <c r="E158" s="11"/>
      <c r="F158" s="14"/>
      <c r="G158" s="18"/>
      <c r="H158" s="39"/>
      <c r="I158" s="22"/>
      <c r="J158" s="9"/>
      <c r="K158" s="25"/>
      <c r="L158" s="25"/>
      <c r="M158" s="25"/>
      <c r="N158" s="25"/>
      <c r="O158" s="25"/>
      <c r="P158" s="25"/>
      <c r="Q158" s="25"/>
      <c r="R158" s="25"/>
      <c r="S158" s="25"/>
      <c r="V158" s="7" t="str">
        <f t="shared" si="66"/>
        <v/>
      </c>
      <c r="X158" s="29" t="str">
        <f t="shared" si="62"/>
        <v/>
      </c>
      <c r="Y158" s="29" t="str">
        <f t="shared" si="67"/>
        <v/>
      </c>
      <c r="AA158" s="7" t="str">
        <f t="shared" si="63"/>
        <v/>
      </c>
      <c r="AB158" s="33" t="str">
        <f t="shared" si="68"/>
        <v/>
      </c>
      <c r="AD158" s="35" t="str">
        <f t="shared" si="69"/>
        <v/>
      </c>
      <c r="AE158" s="35" t="str">
        <f t="shared" si="70"/>
        <v/>
      </c>
      <c r="AG158" s="7" t="str">
        <f t="shared" si="86"/>
        <v/>
      </c>
      <c r="AN158" s="98" t="str">
        <f t="shared" si="71"/>
        <v/>
      </c>
      <c r="AO158" s="99" t="str">
        <f t="shared" si="72"/>
        <v/>
      </c>
      <c r="AQ158" s="49" t="str">
        <f t="shared" si="73"/>
        <v/>
      </c>
      <c r="AR158" s="33" t="str">
        <f t="shared" si="74"/>
        <v/>
      </c>
      <c r="AS158" s="43" t="str">
        <f t="shared" si="75"/>
        <v/>
      </c>
      <c r="AT158" s="33" t="str">
        <f t="shared" si="76"/>
        <v/>
      </c>
      <c r="AU158" s="49" t="str">
        <f t="shared" si="64"/>
        <v/>
      </c>
      <c r="AV158" s="33" t="str">
        <f t="shared" si="65"/>
        <v/>
      </c>
      <c r="AW158" s="49" t="str">
        <f t="shared" si="77"/>
        <v/>
      </c>
      <c r="AX158" s="33" t="str">
        <f t="shared" si="78"/>
        <v/>
      </c>
      <c r="AZ158" s="7" t="str">
        <f t="shared" si="79"/>
        <v/>
      </c>
      <c r="BB158" s="7" t="str">
        <f t="shared" si="80"/>
        <v/>
      </c>
      <c r="BD158" s="7">
        <v>147</v>
      </c>
      <c r="BF158" s="49" t="str">
        <f t="shared" si="87"/>
        <v/>
      </c>
      <c r="BG158" s="7" t="str">
        <f t="shared" si="87"/>
        <v/>
      </c>
      <c r="BH158" s="43" t="str">
        <f t="shared" si="87"/>
        <v/>
      </c>
      <c r="BI158" s="7" t="str">
        <f t="shared" si="81"/>
        <v/>
      </c>
      <c r="BJ158" s="7" t="str">
        <f t="shared" si="82"/>
        <v/>
      </c>
      <c r="BL158" s="105" t="str">
        <f t="shared" si="83"/>
        <v/>
      </c>
      <c r="BN158" s="57" t="str">
        <f t="shared" si="84"/>
        <v/>
      </c>
      <c r="BP158" s="35" t="str">
        <f t="shared" si="85"/>
        <v/>
      </c>
    </row>
    <row r="159" spans="1:68" x14ac:dyDescent="0.25">
      <c r="A159" s="9"/>
      <c r="B159" s="7" t="str">
        <f t="shared" si="61"/>
        <v/>
      </c>
      <c r="C159" s="9"/>
      <c r="D159" s="31"/>
      <c r="E159" s="11"/>
      <c r="F159" s="14"/>
      <c r="G159" s="18"/>
      <c r="H159" s="39"/>
      <c r="I159" s="22"/>
      <c r="J159" s="9"/>
      <c r="K159" s="25"/>
      <c r="L159" s="25"/>
      <c r="M159" s="25"/>
      <c r="N159" s="25"/>
      <c r="O159" s="25"/>
      <c r="P159" s="25"/>
      <c r="Q159" s="25"/>
      <c r="R159" s="25"/>
      <c r="S159" s="25"/>
      <c r="V159" s="7" t="str">
        <f t="shared" si="66"/>
        <v/>
      </c>
      <c r="X159" s="29" t="str">
        <f t="shared" si="62"/>
        <v/>
      </c>
      <c r="Y159" s="29" t="str">
        <f t="shared" si="67"/>
        <v/>
      </c>
      <c r="AA159" s="7" t="str">
        <f t="shared" si="63"/>
        <v/>
      </c>
      <c r="AB159" s="33" t="str">
        <f t="shared" si="68"/>
        <v/>
      </c>
      <c r="AD159" s="35" t="str">
        <f t="shared" si="69"/>
        <v/>
      </c>
      <c r="AE159" s="35" t="str">
        <f t="shared" si="70"/>
        <v/>
      </c>
      <c r="AG159" s="7" t="str">
        <f t="shared" si="86"/>
        <v/>
      </c>
      <c r="AN159" s="98" t="str">
        <f t="shared" si="71"/>
        <v/>
      </c>
      <c r="AO159" s="99" t="str">
        <f t="shared" si="72"/>
        <v/>
      </c>
      <c r="AQ159" s="49" t="str">
        <f t="shared" si="73"/>
        <v/>
      </c>
      <c r="AR159" s="33" t="str">
        <f t="shared" si="74"/>
        <v/>
      </c>
      <c r="AS159" s="43" t="str">
        <f t="shared" si="75"/>
        <v/>
      </c>
      <c r="AT159" s="33" t="str">
        <f t="shared" si="76"/>
        <v/>
      </c>
      <c r="AU159" s="49" t="str">
        <f t="shared" si="64"/>
        <v/>
      </c>
      <c r="AV159" s="33" t="str">
        <f t="shared" si="65"/>
        <v/>
      </c>
      <c r="AW159" s="49" t="str">
        <f t="shared" si="77"/>
        <v/>
      </c>
      <c r="AX159" s="33" t="str">
        <f t="shared" si="78"/>
        <v/>
      </c>
      <c r="AZ159" s="7" t="str">
        <f t="shared" si="79"/>
        <v/>
      </c>
      <c r="BB159" s="7" t="str">
        <f t="shared" si="80"/>
        <v/>
      </c>
      <c r="BD159" s="7">
        <v>148</v>
      </c>
      <c r="BF159" s="49" t="str">
        <f t="shared" si="87"/>
        <v/>
      </c>
      <c r="BG159" s="7" t="str">
        <f t="shared" si="87"/>
        <v/>
      </c>
      <c r="BH159" s="43" t="str">
        <f t="shared" si="87"/>
        <v/>
      </c>
      <c r="BI159" s="7" t="str">
        <f t="shared" si="81"/>
        <v/>
      </c>
      <c r="BJ159" s="7" t="str">
        <f t="shared" si="82"/>
        <v/>
      </c>
      <c r="BL159" s="105" t="str">
        <f t="shared" si="83"/>
        <v/>
      </c>
      <c r="BN159" s="57" t="str">
        <f t="shared" si="84"/>
        <v/>
      </c>
      <c r="BP159" s="35" t="str">
        <f t="shared" si="85"/>
        <v/>
      </c>
    </row>
    <row r="160" spans="1:68" x14ac:dyDescent="0.25">
      <c r="A160" s="9"/>
      <c r="B160" s="7" t="str">
        <f t="shared" si="61"/>
        <v/>
      </c>
      <c r="C160" s="9"/>
      <c r="D160" s="31"/>
      <c r="E160" s="11"/>
      <c r="F160" s="14"/>
      <c r="G160" s="18"/>
      <c r="H160" s="39"/>
      <c r="I160" s="22"/>
      <c r="J160" s="9"/>
      <c r="K160" s="25"/>
      <c r="L160" s="25"/>
      <c r="M160" s="25"/>
      <c r="N160" s="25"/>
      <c r="O160" s="25"/>
      <c r="P160" s="25"/>
      <c r="Q160" s="25"/>
      <c r="R160" s="25"/>
      <c r="S160" s="25"/>
      <c r="V160" s="7" t="str">
        <f t="shared" si="66"/>
        <v/>
      </c>
      <c r="X160" s="29" t="str">
        <f t="shared" si="62"/>
        <v/>
      </c>
      <c r="Y160" s="29" t="str">
        <f t="shared" si="67"/>
        <v/>
      </c>
      <c r="AA160" s="7" t="str">
        <f t="shared" si="63"/>
        <v/>
      </c>
      <c r="AB160" s="33" t="str">
        <f t="shared" si="68"/>
        <v/>
      </c>
      <c r="AD160" s="35" t="str">
        <f t="shared" si="69"/>
        <v/>
      </c>
      <c r="AE160" s="35" t="str">
        <f t="shared" si="70"/>
        <v/>
      </c>
      <c r="AG160" s="7" t="str">
        <f t="shared" si="86"/>
        <v/>
      </c>
      <c r="AN160" s="98" t="str">
        <f t="shared" si="71"/>
        <v/>
      </c>
      <c r="AO160" s="99" t="str">
        <f t="shared" si="72"/>
        <v/>
      </c>
      <c r="AQ160" s="49" t="str">
        <f t="shared" si="73"/>
        <v/>
      </c>
      <c r="AR160" s="33" t="str">
        <f t="shared" si="74"/>
        <v/>
      </c>
      <c r="AS160" s="43" t="str">
        <f t="shared" si="75"/>
        <v/>
      </c>
      <c r="AT160" s="33" t="str">
        <f t="shared" si="76"/>
        <v/>
      </c>
      <c r="AU160" s="49" t="str">
        <f t="shared" si="64"/>
        <v/>
      </c>
      <c r="AV160" s="33" t="str">
        <f t="shared" si="65"/>
        <v/>
      </c>
      <c r="AW160" s="49" t="str">
        <f t="shared" si="77"/>
        <v/>
      </c>
      <c r="AX160" s="33" t="str">
        <f t="shared" si="78"/>
        <v/>
      </c>
      <c r="AZ160" s="7" t="str">
        <f t="shared" si="79"/>
        <v/>
      </c>
      <c r="BB160" s="7" t="str">
        <f t="shared" si="80"/>
        <v/>
      </c>
      <c r="BD160" s="7">
        <v>149</v>
      </c>
      <c r="BF160" s="49" t="str">
        <f t="shared" si="87"/>
        <v/>
      </c>
      <c r="BG160" s="7" t="str">
        <f t="shared" si="87"/>
        <v/>
      </c>
      <c r="BH160" s="43" t="str">
        <f t="shared" si="87"/>
        <v/>
      </c>
      <c r="BI160" s="7" t="str">
        <f t="shared" si="81"/>
        <v/>
      </c>
      <c r="BJ160" s="7" t="str">
        <f t="shared" si="82"/>
        <v/>
      </c>
      <c r="BL160" s="105" t="str">
        <f t="shared" si="83"/>
        <v/>
      </c>
      <c r="BN160" s="57" t="str">
        <f t="shared" si="84"/>
        <v/>
      </c>
      <c r="BP160" s="35" t="str">
        <f t="shared" si="85"/>
        <v/>
      </c>
    </row>
    <row r="161" spans="1:68" x14ac:dyDescent="0.25">
      <c r="A161" s="9"/>
      <c r="B161" s="7" t="str">
        <f t="shared" si="61"/>
        <v/>
      </c>
      <c r="C161" s="9"/>
      <c r="D161" s="31"/>
      <c r="E161" s="11"/>
      <c r="F161" s="14"/>
      <c r="G161" s="18"/>
      <c r="H161" s="39"/>
      <c r="I161" s="22"/>
      <c r="J161" s="9"/>
      <c r="K161" s="25"/>
      <c r="L161" s="25"/>
      <c r="M161" s="25"/>
      <c r="N161" s="25"/>
      <c r="O161" s="25"/>
      <c r="P161" s="25"/>
      <c r="Q161" s="25"/>
      <c r="R161" s="25"/>
      <c r="S161" s="25"/>
      <c r="V161" s="7" t="str">
        <f t="shared" si="66"/>
        <v/>
      </c>
      <c r="X161" s="29" t="str">
        <f t="shared" si="62"/>
        <v/>
      </c>
      <c r="Y161" s="29" t="str">
        <f t="shared" si="67"/>
        <v/>
      </c>
      <c r="AA161" s="7" t="str">
        <f t="shared" si="63"/>
        <v/>
      </c>
      <c r="AB161" s="33" t="str">
        <f t="shared" si="68"/>
        <v/>
      </c>
      <c r="AD161" s="35" t="str">
        <f t="shared" si="69"/>
        <v/>
      </c>
      <c r="AE161" s="35" t="str">
        <f t="shared" si="70"/>
        <v/>
      </c>
      <c r="AG161" s="7" t="str">
        <f t="shared" si="86"/>
        <v/>
      </c>
      <c r="AN161" s="98" t="str">
        <f t="shared" si="71"/>
        <v/>
      </c>
      <c r="AO161" s="99" t="str">
        <f t="shared" si="72"/>
        <v/>
      </c>
      <c r="AQ161" s="49" t="str">
        <f t="shared" si="73"/>
        <v/>
      </c>
      <c r="AR161" s="33" t="str">
        <f t="shared" si="74"/>
        <v/>
      </c>
      <c r="AS161" s="43" t="str">
        <f t="shared" si="75"/>
        <v/>
      </c>
      <c r="AT161" s="33" t="str">
        <f t="shared" si="76"/>
        <v/>
      </c>
      <c r="AU161" s="49" t="str">
        <f t="shared" si="64"/>
        <v/>
      </c>
      <c r="AV161" s="33" t="str">
        <f t="shared" si="65"/>
        <v/>
      </c>
      <c r="AW161" s="49" t="str">
        <f t="shared" si="77"/>
        <v/>
      </c>
      <c r="AX161" s="33" t="str">
        <f t="shared" si="78"/>
        <v/>
      </c>
      <c r="AZ161" s="7" t="str">
        <f t="shared" si="79"/>
        <v/>
      </c>
      <c r="BB161" s="7" t="str">
        <f t="shared" si="80"/>
        <v/>
      </c>
      <c r="BD161" s="7">
        <v>150</v>
      </c>
      <c r="BF161" s="49" t="str">
        <f t="shared" si="87"/>
        <v/>
      </c>
      <c r="BG161" s="7" t="str">
        <f t="shared" si="87"/>
        <v/>
      </c>
      <c r="BH161" s="43" t="str">
        <f t="shared" si="87"/>
        <v/>
      </c>
      <c r="BI161" s="7" t="str">
        <f t="shared" si="81"/>
        <v/>
      </c>
      <c r="BJ161" s="7" t="str">
        <f t="shared" si="82"/>
        <v/>
      </c>
      <c r="BL161" s="105" t="str">
        <f t="shared" si="83"/>
        <v/>
      </c>
      <c r="BN161" s="57" t="str">
        <f t="shared" si="84"/>
        <v/>
      </c>
      <c r="BP161" s="35" t="str">
        <f t="shared" si="85"/>
        <v/>
      </c>
    </row>
    <row r="162" spans="1:68" x14ac:dyDescent="0.25">
      <c r="A162" s="9"/>
      <c r="B162" s="7" t="str">
        <f t="shared" si="61"/>
        <v/>
      </c>
      <c r="C162" s="9"/>
      <c r="D162" s="31"/>
      <c r="E162" s="11"/>
      <c r="F162" s="14"/>
      <c r="G162" s="18"/>
      <c r="H162" s="39"/>
      <c r="I162" s="22"/>
      <c r="J162" s="9"/>
      <c r="K162" s="25"/>
      <c r="L162" s="25"/>
      <c r="M162" s="25"/>
      <c r="N162" s="25"/>
      <c r="O162" s="25"/>
      <c r="P162" s="25"/>
      <c r="Q162" s="25"/>
      <c r="R162" s="25"/>
      <c r="S162" s="25"/>
      <c r="V162" s="7" t="str">
        <f t="shared" si="66"/>
        <v/>
      </c>
      <c r="X162" s="29" t="str">
        <f t="shared" si="62"/>
        <v/>
      </c>
      <c r="Y162" s="29" t="str">
        <f t="shared" si="67"/>
        <v/>
      </c>
      <c r="AA162" s="7" t="str">
        <f t="shared" si="63"/>
        <v/>
      </c>
      <c r="AB162" s="33" t="str">
        <f t="shared" si="68"/>
        <v/>
      </c>
      <c r="AD162" s="35" t="str">
        <f t="shared" si="69"/>
        <v/>
      </c>
      <c r="AE162" s="35" t="str">
        <f t="shared" si="70"/>
        <v/>
      </c>
      <c r="AG162" s="7" t="str">
        <f t="shared" si="86"/>
        <v/>
      </c>
      <c r="AN162" s="98" t="str">
        <f t="shared" si="71"/>
        <v/>
      </c>
      <c r="AO162" s="99" t="str">
        <f t="shared" si="72"/>
        <v/>
      </c>
      <c r="AQ162" s="49" t="str">
        <f t="shared" si="73"/>
        <v/>
      </c>
      <c r="AR162" s="33" t="str">
        <f t="shared" si="74"/>
        <v/>
      </c>
      <c r="AS162" s="43" t="str">
        <f t="shared" si="75"/>
        <v/>
      </c>
      <c r="AT162" s="33" t="str">
        <f t="shared" si="76"/>
        <v/>
      </c>
      <c r="AU162" s="49" t="str">
        <f t="shared" si="64"/>
        <v/>
      </c>
      <c r="AV162" s="33" t="str">
        <f t="shared" si="65"/>
        <v/>
      </c>
      <c r="AW162" s="49" t="str">
        <f t="shared" si="77"/>
        <v/>
      </c>
      <c r="AX162" s="33" t="str">
        <f t="shared" si="78"/>
        <v/>
      </c>
      <c r="AZ162" s="7" t="str">
        <f t="shared" si="79"/>
        <v/>
      </c>
      <c r="BB162" s="7" t="str">
        <f t="shared" si="80"/>
        <v/>
      </c>
      <c r="BD162" s="7">
        <v>151</v>
      </c>
      <c r="BF162" s="49" t="str">
        <f t="shared" si="87"/>
        <v/>
      </c>
      <c r="BG162" s="7" t="str">
        <f t="shared" si="87"/>
        <v/>
      </c>
      <c r="BH162" s="43" t="str">
        <f t="shared" si="87"/>
        <v/>
      </c>
      <c r="BI162" s="7" t="str">
        <f t="shared" si="81"/>
        <v/>
      </c>
      <c r="BJ162" s="7" t="str">
        <f t="shared" si="82"/>
        <v/>
      </c>
      <c r="BL162" s="105" t="str">
        <f t="shared" si="83"/>
        <v/>
      </c>
      <c r="BN162" s="57" t="str">
        <f t="shared" si="84"/>
        <v/>
      </c>
      <c r="BP162" s="35" t="str">
        <f t="shared" si="85"/>
        <v/>
      </c>
    </row>
    <row r="163" spans="1:68" x14ac:dyDescent="0.25">
      <c r="A163" s="9"/>
      <c r="B163" s="7" t="str">
        <f t="shared" si="61"/>
        <v/>
      </c>
      <c r="C163" s="9"/>
      <c r="D163" s="31"/>
      <c r="E163" s="11"/>
      <c r="F163" s="14"/>
      <c r="G163" s="18"/>
      <c r="H163" s="39"/>
      <c r="I163" s="22"/>
      <c r="J163" s="9"/>
      <c r="K163" s="25"/>
      <c r="L163" s="25"/>
      <c r="M163" s="25"/>
      <c r="N163" s="25"/>
      <c r="O163" s="25"/>
      <c r="P163" s="25"/>
      <c r="Q163" s="25"/>
      <c r="R163" s="25"/>
      <c r="S163" s="25"/>
      <c r="V163" s="7" t="str">
        <f t="shared" si="66"/>
        <v/>
      </c>
      <c r="X163" s="29" t="str">
        <f t="shared" si="62"/>
        <v/>
      </c>
      <c r="Y163" s="29" t="str">
        <f t="shared" si="67"/>
        <v/>
      </c>
      <c r="AA163" s="7" t="str">
        <f t="shared" si="63"/>
        <v/>
      </c>
      <c r="AB163" s="33" t="str">
        <f t="shared" si="68"/>
        <v/>
      </c>
      <c r="AD163" s="35" t="str">
        <f t="shared" si="69"/>
        <v/>
      </c>
      <c r="AE163" s="35" t="str">
        <f t="shared" si="70"/>
        <v/>
      </c>
      <c r="AG163" s="7" t="str">
        <f t="shared" si="86"/>
        <v/>
      </c>
      <c r="AN163" s="98" t="str">
        <f t="shared" si="71"/>
        <v/>
      </c>
      <c r="AO163" s="99" t="str">
        <f t="shared" si="72"/>
        <v/>
      </c>
      <c r="AQ163" s="49" t="str">
        <f t="shared" si="73"/>
        <v/>
      </c>
      <c r="AR163" s="33" t="str">
        <f t="shared" si="74"/>
        <v/>
      </c>
      <c r="AS163" s="43" t="str">
        <f t="shared" si="75"/>
        <v/>
      </c>
      <c r="AT163" s="33" t="str">
        <f t="shared" si="76"/>
        <v/>
      </c>
      <c r="AU163" s="49" t="str">
        <f t="shared" si="64"/>
        <v/>
      </c>
      <c r="AV163" s="33" t="str">
        <f t="shared" si="65"/>
        <v/>
      </c>
      <c r="AW163" s="49" t="str">
        <f t="shared" si="77"/>
        <v/>
      </c>
      <c r="AX163" s="33" t="str">
        <f t="shared" si="78"/>
        <v/>
      </c>
      <c r="AZ163" s="7" t="str">
        <f t="shared" si="79"/>
        <v/>
      </c>
      <c r="BB163" s="7" t="str">
        <f t="shared" si="80"/>
        <v/>
      </c>
      <c r="BD163" s="7">
        <v>152</v>
      </c>
      <c r="BF163" s="49" t="str">
        <f t="shared" si="87"/>
        <v/>
      </c>
      <c r="BG163" s="7" t="str">
        <f t="shared" si="87"/>
        <v/>
      </c>
      <c r="BH163" s="43" t="str">
        <f t="shared" si="87"/>
        <v/>
      </c>
      <c r="BI163" s="7" t="str">
        <f t="shared" si="81"/>
        <v/>
      </c>
      <c r="BJ163" s="7" t="str">
        <f t="shared" si="82"/>
        <v/>
      </c>
      <c r="BL163" s="105" t="str">
        <f t="shared" si="83"/>
        <v/>
      </c>
      <c r="BN163" s="57" t="str">
        <f t="shared" si="84"/>
        <v/>
      </c>
      <c r="BP163" s="35" t="str">
        <f t="shared" si="85"/>
        <v/>
      </c>
    </row>
    <row r="164" spans="1:68" x14ac:dyDescent="0.25">
      <c r="A164" s="9"/>
      <c r="B164" s="7" t="str">
        <f t="shared" si="61"/>
        <v/>
      </c>
      <c r="C164" s="9"/>
      <c r="D164" s="31"/>
      <c r="E164" s="11"/>
      <c r="F164" s="14"/>
      <c r="G164" s="18"/>
      <c r="H164" s="39"/>
      <c r="I164" s="22"/>
      <c r="J164" s="9"/>
      <c r="K164" s="25"/>
      <c r="L164" s="25"/>
      <c r="M164" s="25"/>
      <c r="N164" s="25"/>
      <c r="O164" s="25"/>
      <c r="P164" s="25"/>
      <c r="Q164" s="25"/>
      <c r="R164" s="25"/>
      <c r="S164" s="25"/>
      <c r="V164" s="7" t="str">
        <f t="shared" si="66"/>
        <v/>
      </c>
      <c r="X164" s="29" t="str">
        <f t="shared" si="62"/>
        <v/>
      </c>
      <c r="Y164" s="29" t="str">
        <f t="shared" si="67"/>
        <v/>
      </c>
      <c r="AA164" s="7" t="str">
        <f t="shared" si="63"/>
        <v/>
      </c>
      <c r="AB164" s="33" t="str">
        <f t="shared" si="68"/>
        <v/>
      </c>
      <c r="AD164" s="35" t="str">
        <f t="shared" si="69"/>
        <v/>
      </c>
      <c r="AE164" s="35" t="str">
        <f t="shared" si="70"/>
        <v/>
      </c>
      <c r="AG164" s="7" t="str">
        <f t="shared" si="86"/>
        <v/>
      </c>
      <c r="AN164" s="98" t="str">
        <f t="shared" si="71"/>
        <v/>
      </c>
      <c r="AO164" s="99" t="str">
        <f t="shared" si="72"/>
        <v/>
      </c>
      <c r="AQ164" s="49" t="str">
        <f t="shared" si="73"/>
        <v/>
      </c>
      <c r="AR164" s="33" t="str">
        <f t="shared" si="74"/>
        <v/>
      </c>
      <c r="AS164" s="43" t="str">
        <f t="shared" si="75"/>
        <v/>
      </c>
      <c r="AT164" s="33" t="str">
        <f t="shared" si="76"/>
        <v/>
      </c>
      <c r="AU164" s="49" t="str">
        <f t="shared" si="64"/>
        <v/>
      </c>
      <c r="AV164" s="33" t="str">
        <f t="shared" si="65"/>
        <v/>
      </c>
      <c r="AW164" s="49" t="str">
        <f t="shared" si="77"/>
        <v/>
      </c>
      <c r="AX164" s="33" t="str">
        <f t="shared" si="78"/>
        <v/>
      </c>
      <c r="AZ164" s="7" t="str">
        <f t="shared" si="79"/>
        <v/>
      </c>
      <c r="BB164" s="7" t="str">
        <f t="shared" si="80"/>
        <v/>
      </c>
      <c r="BD164" s="7">
        <v>153</v>
      </c>
      <c r="BF164" s="49" t="str">
        <f t="shared" si="87"/>
        <v/>
      </c>
      <c r="BG164" s="7" t="str">
        <f t="shared" si="87"/>
        <v/>
      </c>
      <c r="BH164" s="43" t="str">
        <f t="shared" si="87"/>
        <v/>
      </c>
      <c r="BI164" s="7" t="str">
        <f t="shared" si="81"/>
        <v/>
      </c>
      <c r="BJ164" s="7" t="str">
        <f t="shared" si="82"/>
        <v/>
      </c>
      <c r="BL164" s="105" t="str">
        <f t="shared" si="83"/>
        <v/>
      </c>
      <c r="BN164" s="57" t="str">
        <f t="shared" si="84"/>
        <v/>
      </c>
      <c r="BP164" s="35" t="str">
        <f t="shared" si="85"/>
        <v/>
      </c>
    </row>
    <row r="165" spans="1:68" x14ac:dyDescent="0.25">
      <c r="A165" s="9"/>
      <c r="B165" s="7" t="str">
        <f t="shared" si="61"/>
        <v/>
      </c>
      <c r="C165" s="9"/>
      <c r="D165" s="31"/>
      <c r="E165" s="11"/>
      <c r="F165" s="14"/>
      <c r="G165" s="18"/>
      <c r="H165" s="39"/>
      <c r="I165" s="22"/>
      <c r="J165" s="9"/>
      <c r="K165" s="25"/>
      <c r="L165" s="25"/>
      <c r="M165" s="25"/>
      <c r="N165" s="25"/>
      <c r="O165" s="25"/>
      <c r="P165" s="25"/>
      <c r="Q165" s="25"/>
      <c r="R165" s="25"/>
      <c r="S165" s="25"/>
      <c r="V165" s="7" t="str">
        <f t="shared" si="66"/>
        <v/>
      </c>
      <c r="X165" s="29" t="str">
        <f t="shared" si="62"/>
        <v/>
      </c>
      <c r="Y165" s="29" t="str">
        <f t="shared" si="67"/>
        <v/>
      </c>
      <c r="AA165" s="7" t="str">
        <f t="shared" si="63"/>
        <v/>
      </c>
      <c r="AB165" s="33" t="str">
        <f t="shared" si="68"/>
        <v/>
      </c>
      <c r="AD165" s="35" t="str">
        <f t="shared" si="69"/>
        <v/>
      </c>
      <c r="AE165" s="35" t="str">
        <f t="shared" si="70"/>
        <v/>
      </c>
      <c r="AG165" s="7" t="str">
        <f t="shared" si="86"/>
        <v/>
      </c>
      <c r="AN165" s="98" t="str">
        <f t="shared" si="71"/>
        <v/>
      </c>
      <c r="AO165" s="99" t="str">
        <f t="shared" si="72"/>
        <v/>
      </c>
      <c r="AQ165" s="49" t="str">
        <f t="shared" si="73"/>
        <v/>
      </c>
      <c r="AR165" s="33" t="str">
        <f t="shared" si="74"/>
        <v/>
      </c>
      <c r="AS165" s="43" t="str">
        <f t="shared" si="75"/>
        <v/>
      </c>
      <c r="AT165" s="33" t="str">
        <f t="shared" si="76"/>
        <v/>
      </c>
      <c r="AU165" s="49" t="str">
        <f t="shared" si="64"/>
        <v/>
      </c>
      <c r="AV165" s="33" t="str">
        <f t="shared" si="65"/>
        <v/>
      </c>
      <c r="AW165" s="49" t="str">
        <f t="shared" si="77"/>
        <v/>
      </c>
      <c r="AX165" s="33" t="str">
        <f t="shared" si="78"/>
        <v/>
      </c>
      <c r="AZ165" s="7" t="str">
        <f t="shared" si="79"/>
        <v/>
      </c>
      <c r="BB165" s="7" t="str">
        <f t="shared" si="80"/>
        <v/>
      </c>
      <c r="BD165" s="7">
        <v>154</v>
      </c>
      <c r="BF165" s="49" t="str">
        <f t="shared" si="87"/>
        <v/>
      </c>
      <c r="BG165" s="7" t="str">
        <f t="shared" si="87"/>
        <v/>
      </c>
      <c r="BH165" s="43" t="str">
        <f t="shared" si="87"/>
        <v/>
      </c>
      <c r="BI165" s="7" t="str">
        <f t="shared" si="81"/>
        <v/>
      </c>
      <c r="BJ165" s="7" t="str">
        <f t="shared" si="82"/>
        <v/>
      </c>
      <c r="BL165" s="105" t="str">
        <f t="shared" si="83"/>
        <v/>
      </c>
      <c r="BN165" s="57" t="str">
        <f t="shared" si="84"/>
        <v/>
      </c>
      <c r="BP165" s="35" t="str">
        <f t="shared" si="85"/>
        <v/>
      </c>
    </row>
    <row r="166" spans="1:68" x14ac:dyDescent="0.25">
      <c r="A166" s="9"/>
      <c r="B166" s="7" t="str">
        <f t="shared" si="61"/>
        <v/>
      </c>
      <c r="C166" s="9"/>
      <c r="D166" s="31"/>
      <c r="E166" s="11"/>
      <c r="F166" s="14"/>
      <c r="G166" s="18"/>
      <c r="H166" s="39"/>
      <c r="I166" s="22"/>
      <c r="J166" s="9"/>
      <c r="K166" s="25"/>
      <c r="L166" s="25"/>
      <c r="M166" s="25"/>
      <c r="N166" s="25"/>
      <c r="O166" s="25"/>
      <c r="P166" s="25"/>
      <c r="Q166" s="25"/>
      <c r="R166" s="25"/>
      <c r="S166" s="25"/>
      <c r="V166" s="7" t="str">
        <f t="shared" si="66"/>
        <v/>
      </c>
      <c r="X166" s="29" t="str">
        <f t="shared" si="62"/>
        <v/>
      </c>
      <c r="Y166" s="29" t="str">
        <f t="shared" si="67"/>
        <v/>
      </c>
      <c r="AA166" s="7" t="str">
        <f t="shared" si="63"/>
        <v/>
      </c>
      <c r="AB166" s="33" t="str">
        <f t="shared" si="68"/>
        <v/>
      </c>
      <c r="AD166" s="35" t="str">
        <f t="shared" si="69"/>
        <v/>
      </c>
      <c r="AE166" s="35" t="str">
        <f t="shared" si="70"/>
        <v/>
      </c>
      <c r="AG166" s="7" t="str">
        <f t="shared" si="86"/>
        <v/>
      </c>
      <c r="AN166" s="98" t="str">
        <f t="shared" si="71"/>
        <v/>
      </c>
      <c r="AO166" s="99" t="str">
        <f t="shared" si="72"/>
        <v/>
      </c>
      <c r="AQ166" s="49" t="str">
        <f t="shared" si="73"/>
        <v/>
      </c>
      <c r="AR166" s="33" t="str">
        <f t="shared" si="74"/>
        <v/>
      </c>
      <c r="AS166" s="43" t="str">
        <f t="shared" si="75"/>
        <v/>
      </c>
      <c r="AT166" s="33" t="str">
        <f t="shared" si="76"/>
        <v/>
      </c>
      <c r="AU166" s="49" t="str">
        <f t="shared" si="64"/>
        <v/>
      </c>
      <c r="AV166" s="33" t="str">
        <f t="shared" si="65"/>
        <v/>
      </c>
      <c r="AW166" s="49" t="str">
        <f t="shared" si="77"/>
        <v/>
      </c>
      <c r="AX166" s="33" t="str">
        <f t="shared" si="78"/>
        <v/>
      </c>
      <c r="AZ166" s="7" t="str">
        <f t="shared" si="79"/>
        <v/>
      </c>
      <c r="BB166" s="7" t="str">
        <f t="shared" si="80"/>
        <v/>
      </c>
      <c r="BD166" s="7">
        <v>155</v>
      </c>
      <c r="BF166" s="49" t="str">
        <f t="shared" si="87"/>
        <v/>
      </c>
      <c r="BG166" s="7" t="str">
        <f t="shared" si="87"/>
        <v/>
      </c>
      <c r="BH166" s="43" t="str">
        <f t="shared" si="87"/>
        <v/>
      </c>
      <c r="BI166" s="7" t="str">
        <f t="shared" si="81"/>
        <v/>
      </c>
      <c r="BJ166" s="7" t="str">
        <f t="shared" si="82"/>
        <v/>
      </c>
      <c r="BL166" s="105" t="str">
        <f t="shared" si="83"/>
        <v/>
      </c>
      <c r="BN166" s="57" t="str">
        <f t="shared" si="84"/>
        <v/>
      </c>
      <c r="BP166" s="35" t="str">
        <f t="shared" si="85"/>
        <v/>
      </c>
    </row>
    <row r="167" spans="1:68" x14ac:dyDescent="0.25">
      <c r="A167" s="9"/>
      <c r="B167" s="7" t="str">
        <f t="shared" si="61"/>
        <v/>
      </c>
      <c r="C167" s="9"/>
      <c r="D167" s="31"/>
      <c r="E167" s="11"/>
      <c r="F167" s="14"/>
      <c r="G167" s="18"/>
      <c r="H167" s="39"/>
      <c r="I167" s="22"/>
      <c r="J167" s="9"/>
      <c r="K167" s="25"/>
      <c r="L167" s="25"/>
      <c r="M167" s="25"/>
      <c r="N167" s="25"/>
      <c r="O167" s="25"/>
      <c r="P167" s="25"/>
      <c r="Q167" s="25"/>
      <c r="R167" s="25"/>
      <c r="S167" s="25"/>
      <c r="V167" s="7" t="str">
        <f t="shared" si="66"/>
        <v/>
      </c>
      <c r="X167" s="29" t="str">
        <f t="shared" si="62"/>
        <v/>
      </c>
      <c r="Y167" s="29" t="str">
        <f t="shared" si="67"/>
        <v/>
      </c>
      <c r="AA167" s="7" t="str">
        <f t="shared" si="63"/>
        <v/>
      </c>
      <c r="AB167" s="33" t="str">
        <f t="shared" si="68"/>
        <v/>
      </c>
      <c r="AD167" s="35" t="str">
        <f t="shared" si="69"/>
        <v/>
      </c>
      <c r="AE167" s="35" t="str">
        <f t="shared" si="70"/>
        <v/>
      </c>
      <c r="AG167" s="7" t="str">
        <f t="shared" si="86"/>
        <v/>
      </c>
      <c r="AN167" s="98" t="str">
        <f t="shared" si="71"/>
        <v/>
      </c>
      <c r="AO167" s="99" t="str">
        <f t="shared" si="72"/>
        <v/>
      </c>
      <c r="AQ167" s="49" t="str">
        <f t="shared" si="73"/>
        <v/>
      </c>
      <c r="AR167" s="33" t="str">
        <f t="shared" si="74"/>
        <v/>
      </c>
      <c r="AS167" s="43" t="str">
        <f t="shared" si="75"/>
        <v/>
      </c>
      <c r="AT167" s="33" t="str">
        <f t="shared" si="76"/>
        <v/>
      </c>
      <c r="AU167" s="49" t="str">
        <f t="shared" si="64"/>
        <v/>
      </c>
      <c r="AV167" s="33" t="str">
        <f t="shared" si="65"/>
        <v/>
      </c>
      <c r="AW167" s="49" t="str">
        <f t="shared" si="77"/>
        <v/>
      </c>
      <c r="AX167" s="33" t="str">
        <f t="shared" si="78"/>
        <v/>
      </c>
      <c r="AZ167" s="7" t="str">
        <f t="shared" si="79"/>
        <v/>
      </c>
      <c r="BB167" s="7" t="str">
        <f t="shared" si="80"/>
        <v/>
      </c>
      <c r="BD167" s="7">
        <v>156</v>
      </c>
      <c r="BF167" s="49" t="str">
        <f t="shared" si="87"/>
        <v/>
      </c>
      <c r="BG167" s="7" t="str">
        <f t="shared" si="87"/>
        <v/>
      </c>
      <c r="BH167" s="43" t="str">
        <f t="shared" si="87"/>
        <v/>
      </c>
      <c r="BI167" s="7" t="str">
        <f t="shared" si="81"/>
        <v/>
      </c>
      <c r="BJ167" s="7" t="str">
        <f t="shared" si="82"/>
        <v/>
      </c>
      <c r="BL167" s="105" t="str">
        <f t="shared" si="83"/>
        <v/>
      </c>
      <c r="BN167" s="57" t="str">
        <f t="shared" si="84"/>
        <v/>
      </c>
      <c r="BP167" s="35" t="str">
        <f t="shared" si="85"/>
        <v/>
      </c>
    </row>
    <row r="168" spans="1:68" x14ac:dyDescent="0.25">
      <c r="A168" s="9"/>
      <c r="B168" s="7" t="str">
        <f t="shared" si="61"/>
        <v/>
      </c>
      <c r="C168" s="9"/>
      <c r="D168" s="31"/>
      <c r="E168" s="11"/>
      <c r="F168" s="14"/>
      <c r="G168" s="18"/>
      <c r="H168" s="39"/>
      <c r="I168" s="22"/>
      <c r="J168" s="9"/>
      <c r="K168" s="25"/>
      <c r="L168" s="25"/>
      <c r="M168" s="25"/>
      <c r="N168" s="25"/>
      <c r="O168" s="25"/>
      <c r="P168" s="25"/>
      <c r="Q168" s="25"/>
      <c r="R168" s="25"/>
      <c r="S168" s="25"/>
      <c r="V168" s="7" t="str">
        <f t="shared" si="66"/>
        <v/>
      </c>
      <c r="X168" s="29" t="str">
        <f t="shared" si="62"/>
        <v/>
      </c>
      <c r="Y168" s="29" t="str">
        <f t="shared" si="67"/>
        <v/>
      </c>
      <c r="AA168" s="7" t="str">
        <f t="shared" si="63"/>
        <v/>
      </c>
      <c r="AB168" s="33" t="str">
        <f t="shared" si="68"/>
        <v/>
      </c>
      <c r="AD168" s="35" t="str">
        <f t="shared" si="69"/>
        <v/>
      </c>
      <c r="AE168" s="35" t="str">
        <f t="shared" si="70"/>
        <v/>
      </c>
      <c r="AG168" s="7" t="str">
        <f t="shared" si="86"/>
        <v/>
      </c>
      <c r="AN168" s="98" t="str">
        <f t="shared" si="71"/>
        <v/>
      </c>
      <c r="AO168" s="99" t="str">
        <f t="shared" si="72"/>
        <v/>
      </c>
      <c r="AQ168" s="49" t="str">
        <f t="shared" si="73"/>
        <v/>
      </c>
      <c r="AR168" s="33" t="str">
        <f t="shared" si="74"/>
        <v/>
      </c>
      <c r="AS168" s="43" t="str">
        <f t="shared" si="75"/>
        <v/>
      </c>
      <c r="AT168" s="33" t="str">
        <f t="shared" si="76"/>
        <v/>
      </c>
      <c r="AU168" s="49" t="str">
        <f t="shared" si="64"/>
        <v/>
      </c>
      <c r="AV168" s="33" t="str">
        <f t="shared" si="65"/>
        <v/>
      </c>
      <c r="AW168" s="49" t="str">
        <f t="shared" si="77"/>
        <v/>
      </c>
      <c r="AX168" s="33" t="str">
        <f t="shared" si="78"/>
        <v/>
      </c>
      <c r="AZ168" s="7" t="str">
        <f t="shared" si="79"/>
        <v/>
      </c>
      <c r="BB168" s="7" t="str">
        <f t="shared" si="80"/>
        <v/>
      </c>
      <c r="BD168" s="7">
        <v>157</v>
      </c>
      <c r="BF168" s="49" t="str">
        <f t="shared" si="87"/>
        <v/>
      </c>
      <c r="BG168" s="7" t="str">
        <f t="shared" si="87"/>
        <v/>
      </c>
      <c r="BH168" s="43" t="str">
        <f t="shared" si="87"/>
        <v/>
      </c>
      <c r="BI168" s="7" t="str">
        <f t="shared" si="81"/>
        <v/>
      </c>
      <c r="BJ168" s="7" t="str">
        <f t="shared" si="82"/>
        <v/>
      </c>
      <c r="BL168" s="105" t="str">
        <f t="shared" si="83"/>
        <v/>
      </c>
      <c r="BN168" s="57" t="str">
        <f t="shared" si="84"/>
        <v/>
      </c>
      <c r="BP168" s="35" t="str">
        <f t="shared" si="85"/>
        <v/>
      </c>
    </row>
    <row r="169" spans="1:68" x14ac:dyDescent="0.25">
      <c r="A169" s="9"/>
      <c r="B169" s="7" t="str">
        <f t="shared" si="61"/>
        <v/>
      </c>
      <c r="C169" s="9"/>
      <c r="D169" s="31"/>
      <c r="E169" s="11"/>
      <c r="F169" s="14"/>
      <c r="G169" s="18"/>
      <c r="H169" s="39"/>
      <c r="I169" s="22"/>
      <c r="J169" s="9"/>
      <c r="K169" s="25"/>
      <c r="L169" s="25"/>
      <c r="M169" s="25"/>
      <c r="N169" s="25"/>
      <c r="O169" s="25"/>
      <c r="P169" s="25"/>
      <c r="Q169" s="25"/>
      <c r="R169" s="25"/>
      <c r="S169" s="25"/>
      <c r="V169" s="7" t="str">
        <f t="shared" si="66"/>
        <v/>
      </c>
      <c r="X169" s="29" t="str">
        <f t="shared" si="62"/>
        <v/>
      </c>
      <c r="Y169" s="29" t="str">
        <f t="shared" si="67"/>
        <v/>
      </c>
      <c r="AA169" s="7" t="str">
        <f t="shared" si="63"/>
        <v/>
      </c>
      <c r="AB169" s="33" t="str">
        <f t="shared" si="68"/>
        <v/>
      </c>
      <c r="AD169" s="35" t="str">
        <f t="shared" si="69"/>
        <v/>
      </c>
      <c r="AE169" s="35" t="str">
        <f t="shared" si="70"/>
        <v/>
      </c>
      <c r="AG169" s="7" t="str">
        <f t="shared" si="86"/>
        <v/>
      </c>
      <c r="AN169" s="98" t="str">
        <f t="shared" si="71"/>
        <v/>
      </c>
      <c r="AO169" s="99" t="str">
        <f t="shared" si="72"/>
        <v/>
      </c>
      <c r="AQ169" s="49" t="str">
        <f t="shared" si="73"/>
        <v/>
      </c>
      <c r="AR169" s="33" t="str">
        <f t="shared" si="74"/>
        <v/>
      </c>
      <c r="AS169" s="43" t="str">
        <f t="shared" si="75"/>
        <v/>
      </c>
      <c r="AT169" s="33" t="str">
        <f t="shared" si="76"/>
        <v/>
      </c>
      <c r="AU169" s="49" t="str">
        <f t="shared" si="64"/>
        <v/>
      </c>
      <c r="AV169" s="33" t="str">
        <f t="shared" si="65"/>
        <v/>
      </c>
      <c r="AW169" s="49" t="str">
        <f t="shared" si="77"/>
        <v/>
      </c>
      <c r="AX169" s="33" t="str">
        <f t="shared" si="78"/>
        <v/>
      </c>
      <c r="AZ169" s="7" t="str">
        <f t="shared" si="79"/>
        <v/>
      </c>
      <c r="BB169" s="7" t="str">
        <f t="shared" si="80"/>
        <v/>
      </c>
      <c r="BD169" s="7">
        <v>158</v>
      </c>
      <c r="BF169" s="49" t="str">
        <f t="shared" si="87"/>
        <v/>
      </c>
      <c r="BG169" s="7" t="str">
        <f t="shared" si="87"/>
        <v/>
      </c>
      <c r="BH169" s="43" t="str">
        <f t="shared" si="87"/>
        <v/>
      </c>
      <c r="BI169" s="7" t="str">
        <f t="shared" si="81"/>
        <v/>
      </c>
      <c r="BJ169" s="7" t="str">
        <f t="shared" si="82"/>
        <v/>
      </c>
      <c r="BL169" s="105" t="str">
        <f t="shared" si="83"/>
        <v/>
      </c>
      <c r="BN169" s="57" t="str">
        <f t="shared" si="84"/>
        <v/>
      </c>
      <c r="BP169" s="35" t="str">
        <f t="shared" si="85"/>
        <v/>
      </c>
    </row>
    <row r="170" spans="1:68" x14ac:dyDescent="0.25">
      <c r="A170" s="9"/>
      <c r="B170" s="7" t="str">
        <f t="shared" si="61"/>
        <v/>
      </c>
      <c r="C170" s="9"/>
      <c r="D170" s="31"/>
      <c r="E170" s="11"/>
      <c r="F170" s="14"/>
      <c r="G170" s="18"/>
      <c r="H170" s="39"/>
      <c r="I170" s="22"/>
      <c r="J170" s="9"/>
      <c r="K170" s="25"/>
      <c r="L170" s="25"/>
      <c r="M170" s="25"/>
      <c r="N170" s="25"/>
      <c r="O170" s="25"/>
      <c r="P170" s="25"/>
      <c r="Q170" s="25"/>
      <c r="R170" s="25"/>
      <c r="S170" s="25"/>
      <c r="V170" s="7" t="str">
        <f t="shared" si="66"/>
        <v/>
      </c>
      <c r="X170" s="29" t="str">
        <f t="shared" si="62"/>
        <v/>
      </c>
      <c r="Y170" s="29" t="str">
        <f t="shared" si="67"/>
        <v/>
      </c>
      <c r="AA170" s="7" t="str">
        <f t="shared" si="63"/>
        <v/>
      </c>
      <c r="AB170" s="33" t="str">
        <f t="shared" si="68"/>
        <v/>
      </c>
      <c r="AD170" s="35" t="str">
        <f t="shared" si="69"/>
        <v/>
      </c>
      <c r="AE170" s="35" t="str">
        <f t="shared" si="70"/>
        <v/>
      </c>
      <c r="AG170" s="7" t="str">
        <f t="shared" si="86"/>
        <v/>
      </c>
      <c r="AN170" s="98" t="str">
        <f t="shared" si="71"/>
        <v/>
      </c>
      <c r="AO170" s="99" t="str">
        <f t="shared" si="72"/>
        <v/>
      </c>
      <c r="AQ170" s="49" t="str">
        <f t="shared" si="73"/>
        <v/>
      </c>
      <c r="AR170" s="33" t="str">
        <f t="shared" si="74"/>
        <v/>
      </c>
      <c r="AS170" s="43" t="str">
        <f t="shared" si="75"/>
        <v/>
      </c>
      <c r="AT170" s="33" t="str">
        <f t="shared" si="76"/>
        <v/>
      </c>
      <c r="AU170" s="49" t="str">
        <f t="shared" si="64"/>
        <v/>
      </c>
      <c r="AV170" s="33" t="str">
        <f t="shared" si="65"/>
        <v/>
      </c>
      <c r="AW170" s="49" t="str">
        <f t="shared" si="77"/>
        <v/>
      </c>
      <c r="AX170" s="33" t="str">
        <f t="shared" si="78"/>
        <v/>
      </c>
      <c r="AZ170" s="7" t="str">
        <f t="shared" si="79"/>
        <v/>
      </c>
      <c r="BB170" s="7" t="str">
        <f t="shared" si="80"/>
        <v/>
      </c>
      <c r="BD170" s="7">
        <v>159</v>
      </c>
      <c r="BF170" s="49" t="str">
        <f t="shared" si="87"/>
        <v/>
      </c>
      <c r="BG170" s="7" t="str">
        <f t="shared" si="87"/>
        <v/>
      </c>
      <c r="BH170" s="43" t="str">
        <f t="shared" si="87"/>
        <v/>
      </c>
      <c r="BI170" s="7" t="str">
        <f t="shared" si="81"/>
        <v/>
      </c>
      <c r="BJ170" s="7" t="str">
        <f t="shared" si="82"/>
        <v/>
      </c>
      <c r="BL170" s="105" t="str">
        <f t="shared" si="83"/>
        <v/>
      </c>
      <c r="BN170" s="57" t="str">
        <f t="shared" si="84"/>
        <v/>
      </c>
      <c r="BP170" s="35" t="str">
        <f t="shared" si="85"/>
        <v/>
      </c>
    </row>
    <row r="171" spans="1:68" x14ac:dyDescent="0.25">
      <c r="A171" s="9"/>
      <c r="B171" s="7" t="str">
        <f t="shared" si="61"/>
        <v/>
      </c>
      <c r="C171" s="9"/>
      <c r="D171" s="31"/>
      <c r="E171" s="11"/>
      <c r="F171" s="14"/>
      <c r="G171" s="18"/>
      <c r="H171" s="39"/>
      <c r="I171" s="22"/>
      <c r="J171" s="9"/>
      <c r="K171" s="25"/>
      <c r="L171" s="25"/>
      <c r="M171" s="25"/>
      <c r="N171" s="25"/>
      <c r="O171" s="25"/>
      <c r="P171" s="25"/>
      <c r="Q171" s="25"/>
      <c r="R171" s="25"/>
      <c r="S171" s="25"/>
      <c r="V171" s="7" t="str">
        <f t="shared" si="66"/>
        <v/>
      </c>
      <c r="X171" s="29" t="str">
        <f t="shared" si="62"/>
        <v/>
      </c>
      <c r="Y171" s="29" t="str">
        <f t="shared" si="67"/>
        <v/>
      </c>
      <c r="AA171" s="7" t="str">
        <f t="shared" si="63"/>
        <v/>
      </c>
      <c r="AB171" s="33" t="str">
        <f t="shared" si="68"/>
        <v/>
      </c>
      <c r="AD171" s="35" t="str">
        <f t="shared" si="69"/>
        <v/>
      </c>
      <c r="AE171" s="35" t="str">
        <f t="shared" si="70"/>
        <v/>
      </c>
      <c r="AG171" s="7" t="str">
        <f t="shared" si="86"/>
        <v/>
      </c>
      <c r="AN171" s="98" t="str">
        <f t="shared" si="71"/>
        <v/>
      </c>
      <c r="AO171" s="99" t="str">
        <f t="shared" si="72"/>
        <v/>
      </c>
      <c r="AQ171" s="49" t="str">
        <f t="shared" si="73"/>
        <v/>
      </c>
      <c r="AR171" s="33" t="str">
        <f t="shared" si="74"/>
        <v/>
      </c>
      <c r="AS171" s="43" t="str">
        <f t="shared" si="75"/>
        <v/>
      </c>
      <c r="AT171" s="33" t="str">
        <f t="shared" si="76"/>
        <v/>
      </c>
      <c r="AU171" s="49" t="str">
        <f t="shared" si="64"/>
        <v/>
      </c>
      <c r="AV171" s="33" t="str">
        <f t="shared" si="65"/>
        <v/>
      </c>
      <c r="AW171" s="49" t="str">
        <f t="shared" si="77"/>
        <v/>
      </c>
      <c r="AX171" s="33" t="str">
        <f t="shared" si="78"/>
        <v/>
      </c>
      <c r="AZ171" s="7" t="str">
        <f t="shared" si="79"/>
        <v/>
      </c>
      <c r="BB171" s="7" t="str">
        <f t="shared" si="80"/>
        <v/>
      </c>
      <c r="BD171" s="7">
        <v>160</v>
      </c>
      <c r="BF171" s="49" t="str">
        <f t="shared" si="87"/>
        <v/>
      </c>
      <c r="BG171" s="7" t="str">
        <f t="shared" si="87"/>
        <v/>
      </c>
      <c r="BH171" s="43" t="str">
        <f t="shared" si="87"/>
        <v/>
      </c>
      <c r="BI171" s="7" t="str">
        <f t="shared" si="81"/>
        <v/>
      </c>
      <c r="BJ171" s="7" t="str">
        <f t="shared" si="82"/>
        <v/>
      </c>
      <c r="BL171" s="105" t="str">
        <f t="shared" si="83"/>
        <v/>
      </c>
      <c r="BN171" s="57" t="str">
        <f t="shared" si="84"/>
        <v/>
      </c>
      <c r="BP171" s="35" t="str">
        <f t="shared" si="85"/>
        <v/>
      </c>
    </row>
    <row r="172" spans="1:68" x14ac:dyDescent="0.25">
      <c r="A172" s="9"/>
      <c r="B172" s="7" t="str">
        <f t="shared" si="61"/>
        <v/>
      </c>
      <c r="C172" s="9"/>
      <c r="D172" s="31"/>
      <c r="E172" s="11"/>
      <c r="F172" s="14"/>
      <c r="G172" s="18"/>
      <c r="H172" s="39"/>
      <c r="I172" s="22"/>
      <c r="J172" s="9"/>
      <c r="K172" s="25"/>
      <c r="L172" s="25"/>
      <c r="M172" s="25"/>
      <c r="N172" s="25"/>
      <c r="O172" s="25"/>
      <c r="P172" s="25"/>
      <c r="Q172" s="25"/>
      <c r="R172" s="25"/>
      <c r="S172" s="25"/>
      <c r="V172" s="7" t="str">
        <f t="shared" si="66"/>
        <v/>
      </c>
      <c r="X172" s="29" t="str">
        <f t="shared" si="62"/>
        <v/>
      </c>
      <c r="Y172" s="29" t="str">
        <f t="shared" si="67"/>
        <v/>
      </c>
      <c r="AA172" s="7" t="str">
        <f t="shared" si="63"/>
        <v/>
      </c>
      <c r="AB172" s="33" t="str">
        <f t="shared" si="68"/>
        <v/>
      </c>
      <c r="AD172" s="35" t="str">
        <f t="shared" si="69"/>
        <v/>
      </c>
      <c r="AE172" s="35" t="str">
        <f t="shared" si="70"/>
        <v/>
      </c>
      <c r="AG172" s="7" t="str">
        <f t="shared" si="86"/>
        <v/>
      </c>
      <c r="AN172" s="98" t="str">
        <f t="shared" si="71"/>
        <v/>
      </c>
      <c r="AO172" s="99" t="str">
        <f t="shared" si="72"/>
        <v/>
      </c>
      <c r="AQ172" s="49" t="str">
        <f t="shared" si="73"/>
        <v/>
      </c>
      <c r="AR172" s="33" t="str">
        <f t="shared" si="74"/>
        <v/>
      </c>
      <c r="AS172" s="43" t="str">
        <f t="shared" si="75"/>
        <v/>
      </c>
      <c r="AT172" s="33" t="str">
        <f t="shared" si="76"/>
        <v/>
      </c>
      <c r="AU172" s="49" t="str">
        <f t="shared" si="64"/>
        <v/>
      </c>
      <c r="AV172" s="33" t="str">
        <f t="shared" si="65"/>
        <v/>
      </c>
      <c r="AW172" s="49" t="str">
        <f t="shared" si="77"/>
        <v/>
      </c>
      <c r="AX172" s="33" t="str">
        <f t="shared" si="78"/>
        <v/>
      </c>
      <c r="AZ172" s="7" t="str">
        <f t="shared" si="79"/>
        <v/>
      </c>
      <c r="BB172" s="7" t="str">
        <f t="shared" si="80"/>
        <v/>
      </c>
      <c r="BD172" s="7">
        <v>161</v>
      </c>
      <c r="BF172" s="49" t="str">
        <f t="shared" ref="BF172:BH191" si="88">IF(OR($E172="", $AD172=FALSE), "", IF(OR($BI$9=TRUE, BF$9=""), 0, IFERROR(INDEX($AQ$12:$AX$511, $BE172, MATCH(BF$9, $AQ$9:$AX$9, 0)), 0)))</f>
        <v/>
      </c>
      <c r="BG172" s="7" t="str">
        <f t="shared" si="88"/>
        <v/>
      </c>
      <c r="BH172" s="43" t="str">
        <f t="shared" si="88"/>
        <v/>
      </c>
      <c r="BI172" s="7" t="str">
        <f t="shared" si="81"/>
        <v/>
      </c>
      <c r="BJ172" s="7" t="str">
        <f t="shared" si="82"/>
        <v/>
      </c>
      <c r="BL172" s="105" t="str">
        <f t="shared" si="83"/>
        <v/>
      </c>
      <c r="BN172" s="57" t="str">
        <f t="shared" si="84"/>
        <v/>
      </c>
      <c r="BP172" s="35" t="str">
        <f t="shared" si="85"/>
        <v/>
      </c>
    </row>
    <row r="173" spans="1:68" x14ac:dyDescent="0.25">
      <c r="A173" s="9"/>
      <c r="B173" s="7" t="str">
        <f t="shared" si="61"/>
        <v/>
      </c>
      <c r="C173" s="9"/>
      <c r="D173" s="31"/>
      <c r="E173" s="11"/>
      <c r="F173" s="14"/>
      <c r="G173" s="18"/>
      <c r="H173" s="39"/>
      <c r="I173" s="22"/>
      <c r="J173" s="9"/>
      <c r="K173" s="25"/>
      <c r="L173" s="25"/>
      <c r="M173" s="25"/>
      <c r="N173" s="25"/>
      <c r="O173" s="25"/>
      <c r="P173" s="25"/>
      <c r="Q173" s="25"/>
      <c r="R173" s="25"/>
      <c r="S173" s="25"/>
      <c r="V173" s="7" t="str">
        <f t="shared" si="66"/>
        <v/>
      </c>
      <c r="X173" s="29" t="str">
        <f t="shared" si="62"/>
        <v/>
      </c>
      <c r="Y173" s="29" t="str">
        <f t="shared" si="67"/>
        <v/>
      </c>
      <c r="AA173" s="7" t="str">
        <f t="shared" si="63"/>
        <v/>
      </c>
      <c r="AB173" s="33" t="str">
        <f t="shared" si="68"/>
        <v/>
      </c>
      <c r="AD173" s="35" t="str">
        <f t="shared" si="69"/>
        <v/>
      </c>
      <c r="AE173" s="35" t="str">
        <f t="shared" si="70"/>
        <v/>
      </c>
      <c r="AG173" s="7" t="str">
        <f t="shared" si="86"/>
        <v/>
      </c>
      <c r="AN173" s="98" t="str">
        <f t="shared" si="71"/>
        <v/>
      </c>
      <c r="AO173" s="99" t="str">
        <f t="shared" si="72"/>
        <v/>
      </c>
      <c r="AQ173" s="49" t="str">
        <f t="shared" si="73"/>
        <v/>
      </c>
      <c r="AR173" s="33" t="str">
        <f t="shared" si="74"/>
        <v/>
      </c>
      <c r="AS173" s="43" t="str">
        <f t="shared" si="75"/>
        <v/>
      </c>
      <c r="AT173" s="33" t="str">
        <f t="shared" si="76"/>
        <v/>
      </c>
      <c r="AU173" s="49" t="str">
        <f t="shared" si="64"/>
        <v/>
      </c>
      <c r="AV173" s="33" t="str">
        <f t="shared" si="65"/>
        <v/>
      </c>
      <c r="AW173" s="49" t="str">
        <f t="shared" si="77"/>
        <v/>
      </c>
      <c r="AX173" s="33" t="str">
        <f t="shared" si="78"/>
        <v/>
      </c>
      <c r="AZ173" s="7" t="str">
        <f t="shared" si="79"/>
        <v/>
      </c>
      <c r="BB173" s="7" t="str">
        <f t="shared" si="80"/>
        <v/>
      </c>
      <c r="BD173" s="7">
        <v>162</v>
      </c>
      <c r="BF173" s="49" t="str">
        <f t="shared" si="88"/>
        <v/>
      </c>
      <c r="BG173" s="7" t="str">
        <f t="shared" si="88"/>
        <v/>
      </c>
      <c r="BH173" s="43" t="str">
        <f t="shared" si="88"/>
        <v/>
      </c>
      <c r="BI173" s="7" t="str">
        <f t="shared" si="81"/>
        <v/>
      </c>
      <c r="BJ173" s="7" t="str">
        <f t="shared" si="82"/>
        <v/>
      </c>
      <c r="BL173" s="105" t="str">
        <f t="shared" si="83"/>
        <v/>
      </c>
      <c r="BN173" s="57" t="str">
        <f t="shared" si="84"/>
        <v/>
      </c>
      <c r="BP173" s="35" t="str">
        <f t="shared" si="85"/>
        <v/>
      </c>
    </row>
    <row r="174" spans="1:68" x14ac:dyDescent="0.25">
      <c r="A174" s="9"/>
      <c r="B174" s="7" t="str">
        <f t="shared" si="61"/>
        <v/>
      </c>
      <c r="C174" s="9"/>
      <c r="D174" s="31"/>
      <c r="E174" s="11"/>
      <c r="F174" s="14"/>
      <c r="G174" s="18"/>
      <c r="H174" s="39"/>
      <c r="I174" s="22"/>
      <c r="J174" s="9"/>
      <c r="K174" s="25"/>
      <c r="L174" s="25"/>
      <c r="M174" s="25"/>
      <c r="N174" s="25"/>
      <c r="O174" s="25"/>
      <c r="P174" s="25"/>
      <c r="Q174" s="25"/>
      <c r="R174" s="25"/>
      <c r="S174" s="25"/>
      <c r="V174" s="7" t="str">
        <f t="shared" si="66"/>
        <v/>
      </c>
      <c r="X174" s="29" t="str">
        <f t="shared" si="62"/>
        <v/>
      </c>
      <c r="Y174" s="29" t="str">
        <f t="shared" si="67"/>
        <v/>
      </c>
      <c r="AA174" s="7" t="str">
        <f t="shared" si="63"/>
        <v/>
      </c>
      <c r="AB174" s="33" t="str">
        <f t="shared" si="68"/>
        <v/>
      </c>
      <c r="AD174" s="35" t="str">
        <f t="shared" si="69"/>
        <v/>
      </c>
      <c r="AE174" s="35" t="str">
        <f t="shared" si="70"/>
        <v/>
      </c>
      <c r="AG174" s="7" t="str">
        <f t="shared" si="86"/>
        <v/>
      </c>
      <c r="AN174" s="98" t="str">
        <f t="shared" si="71"/>
        <v/>
      </c>
      <c r="AO174" s="99" t="str">
        <f t="shared" si="72"/>
        <v/>
      </c>
      <c r="AQ174" s="49" t="str">
        <f t="shared" si="73"/>
        <v/>
      </c>
      <c r="AR174" s="33" t="str">
        <f t="shared" si="74"/>
        <v/>
      </c>
      <c r="AS174" s="43" t="str">
        <f t="shared" si="75"/>
        <v/>
      </c>
      <c r="AT174" s="33" t="str">
        <f t="shared" si="76"/>
        <v/>
      </c>
      <c r="AU174" s="49" t="str">
        <f t="shared" si="64"/>
        <v/>
      </c>
      <c r="AV174" s="33" t="str">
        <f t="shared" si="65"/>
        <v/>
      </c>
      <c r="AW174" s="49" t="str">
        <f t="shared" si="77"/>
        <v/>
      </c>
      <c r="AX174" s="33" t="str">
        <f t="shared" si="78"/>
        <v/>
      </c>
      <c r="AZ174" s="7" t="str">
        <f t="shared" si="79"/>
        <v/>
      </c>
      <c r="BB174" s="7" t="str">
        <f t="shared" si="80"/>
        <v/>
      </c>
      <c r="BD174" s="7">
        <v>163</v>
      </c>
      <c r="BF174" s="49" t="str">
        <f t="shared" si="88"/>
        <v/>
      </c>
      <c r="BG174" s="7" t="str">
        <f t="shared" si="88"/>
        <v/>
      </c>
      <c r="BH174" s="43" t="str">
        <f t="shared" si="88"/>
        <v/>
      </c>
      <c r="BI174" s="7" t="str">
        <f t="shared" si="81"/>
        <v/>
      </c>
      <c r="BJ174" s="7" t="str">
        <f t="shared" si="82"/>
        <v/>
      </c>
      <c r="BL174" s="105" t="str">
        <f t="shared" si="83"/>
        <v/>
      </c>
      <c r="BN174" s="57" t="str">
        <f t="shared" si="84"/>
        <v/>
      </c>
      <c r="BP174" s="35" t="str">
        <f t="shared" si="85"/>
        <v/>
      </c>
    </row>
    <row r="175" spans="1:68" x14ac:dyDescent="0.25">
      <c r="A175" s="9"/>
      <c r="B175" s="7" t="str">
        <f t="shared" si="61"/>
        <v/>
      </c>
      <c r="C175" s="9"/>
      <c r="D175" s="31"/>
      <c r="E175" s="11"/>
      <c r="F175" s="14"/>
      <c r="G175" s="18"/>
      <c r="H175" s="39"/>
      <c r="I175" s="22"/>
      <c r="J175" s="9"/>
      <c r="K175" s="25"/>
      <c r="L175" s="25"/>
      <c r="M175" s="25"/>
      <c r="N175" s="25"/>
      <c r="O175" s="25"/>
      <c r="P175" s="25"/>
      <c r="Q175" s="25"/>
      <c r="R175" s="25"/>
      <c r="S175" s="25"/>
      <c r="V175" s="7" t="str">
        <f t="shared" si="66"/>
        <v/>
      </c>
      <c r="X175" s="29" t="str">
        <f t="shared" si="62"/>
        <v/>
      </c>
      <c r="Y175" s="29" t="str">
        <f t="shared" si="67"/>
        <v/>
      </c>
      <c r="AA175" s="7" t="str">
        <f t="shared" si="63"/>
        <v/>
      </c>
      <c r="AB175" s="33" t="str">
        <f t="shared" si="68"/>
        <v/>
      </c>
      <c r="AD175" s="35" t="str">
        <f t="shared" si="69"/>
        <v/>
      </c>
      <c r="AE175" s="35" t="str">
        <f t="shared" si="70"/>
        <v/>
      </c>
      <c r="AG175" s="7" t="str">
        <f t="shared" si="86"/>
        <v/>
      </c>
      <c r="AN175" s="98" t="str">
        <f t="shared" si="71"/>
        <v/>
      </c>
      <c r="AO175" s="99" t="str">
        <f t="shared" si="72"/>
        <v/>
      </c>
      <c r="AQ175" s="49" t="str">
        <f t="shared" si="73"/>
        <v/>
      </c>
      <c r="AR175" s="33" t="str">
        <f t="shared" si="74"/>
        <v/>
      </c>
      <c r="AS175" s="43" t="str">
        <f t="shared" si="75"/>
        <v/>
      </c>
      <c r="AT175" s="33" t="str">
        <f t="shared" si="76"/>
        <v/>
      </c>
      <c r="AU175" s="49" t="str">
        <f t="shared" si="64"/>
        <v/>
      </c>
      <c r="AV175" s="33" t="str">
        <f t="shared" si="65"/>
        <v/>
      </c>
      <c r="AW175" s="49" t="str">
        <f t="shared" si="77"/>
        <v/>
      </c>
      <c r="AX175" s="33" t="str">
        <f t="shared" si="78"/>
        <v/>
      </c>
      <c r="AZ175" s="7" t="str">
        <f t="shared" si="79"/>
        <v/>
      </c>
      <c r="BB175" s="7" t="str">
        <f t="shared" si="80"/>
        <v/>
      </c>
      <c r="BD175" s="7">
        <v>164</v>
      </c>
      <c r="BF175" s="49" t="str">
        <f t="shared" si="88"/>
        <v/>
      </c>
      <c r="BG175" s="7" t="str">
        <f t="shared" si="88"/>
        <v/>
      </c>
      <c r="BH175" s="43" t="str">
        <f t="shared" si="88"/>
        <v/>
      </c>
      <c r="BI175" s="7" t="str">
        <f t="shared" si="81"/>
        <v/>
      </c>
      <c r="BJ175" s="7" t="str">
        <f t="shared" si="82"/>
        <v/>
      </c>
      <c r="BL175" s="105" t="str">
        <f t="shared" si="83"/>
        <v/>
      </c>
      <c r="BN175" s="57" t="str">
        <f t="shared" si="84"/>
        <v/>
      </c>
      <c r="BP175" s="35" t="str">
        <f t="shared" si="85"/>
        <v/>
      </c>
    </row>
    <row r="176" spans="1:68" x14ac:dyDescent="0.25">
      <c r="A176" s="9"/>
      <c r="B176" s="7" t="str">
        <f t="shared" si="61"/>
        <v/>
      </c>
      <c r="C176" s="9"/>
      <c r="D176" s="31"/>
      <c r="E176" s="11"/>
      <c r="F176" s="14"/>
      <c r="G176" s="18"/>
      <c r="H176" s="39"/>
      <c r="I176" s="22"/>
      <c r="J176" s="9"/>
      <c r="K176" s="25"/>
      <c r="L176" s="25"/>
      <c r="M176" s="25"/>
      <c r="N176" s="25"/>
      <c r="O176" s="25"/>
      <c r="P176" s="25"/>
      <c r="Q176" s="25"/>
      <c r="R176" s="25"/>
      <c r="S176" s="25"/>
      <c r="V176" s="7" t="str">
        <f t="shared" si="66"/>
        <v/>
      </c>
      <c r="X176" s="29" t="str">
        <f t="shared" si="62"/>
        <v/>
      </c>
      <c r="Y176" s="29" t="str">
        <f t="shared" si="67"/>
        <v/>
      </c>
      <c r="AA176" s="7" t="str">
        <f t="shared" si="63"/>
        <v/>
      </c>
      <c r="AB176" s="33" t="str">
        <f t="shared" si="68"/>
        <v/>
      </c>
      <c r="AD176" s="35" t="str">
        <f t="shared" si="69"/>
        <v/>
      </c>
      <c r="AE176" s="35" t="str">
        <f t="shared" si="70"/>
        <v/>
      </c>
      <c r="AG176" s="7" t="str">
        <f t="shared" si="86"/>
        <v/>
      </c>
      <c r="AN176" s="98" t="str">
        <f t="shared" si="71"/>
        <v/>
      </c>
      <c r="AO176" s="99" t="str">
        <f t="shared" si="72"/>
        <v/>
      </c>
      <c r="AQ176" s="49" t="str">
        <f t="shared" si="73"/>
        <v/>
      </c>
      <c r="AR176" s="33" t="str">
        <f t="shared" si="74"/>
        <v/>
      </c>
      <c r="AS176" s="43" t="str">
        <f t="shared" si="75"/>
        <v/>
      </c>
      <c r="AT176" s="33" t="str">
        <f t="shared" si="76"/>
        <v/>
      </c>
      <c r="AU176" s="49" t="str">
        <f t="shared" si="64"/>
        <v/>
      </c>
      <c r="AV176" s="33" t="str">
        <f t="shared" si="65"/>
        <v/>
      </c>
      <c r="AW176" s="49" t="str">
        <f t="shared" si="77"/>
        <v/>
      </c>
      <c r="AX176" s="33" t="str">
        <f t="shared" si="78"/>
        <v/>
      </c>
      <c r="AZ176" s="7" t="str">
        <f t="shared" si="79"/>
        <v/>
      </c>
      <c r="BB176" s="7" t="str">
        <f t="shared" si="80"/>
        <v/>
      </c>
      <c r="BD176" s="7">
        <v>165</v>
      </c>
      <c r="BF176" s="49" t="str">
        <f t="shared" si="88"/>
        <v/>
      </c>
      <c r="BG176" s="7" t="str">
        <f t="shared" si="88"/>
        <v/>
      </c>
      <c r="BH176" s="43" t="str">
        <f t="shared" si="88"/>
        <v/>
      </c>
      <c r="BI176" s="7" t="str">
        <f t="shared" si="81"/>
        <v/>
      </c>
      <c r="BJ176" s="7" t="str">
        <f t="shared" si="82"/>
        <v/>
      </c>
      <c r="BL176" s="105" t="str">
        <f t="shared" si="83"/>
        <v/>
      </c>
      <c r="BN176" s="57" t="str">
        <f t="shared" si="84"/>
        <v/>
      </c>
      <c r="BP176" s="35" t="str">
        <f t="shared" si="85"/>
        <v/>
      </c>
    </row>
    <row r="177" spans="1:68" x14ac:dyDescent="0.25">
      <c r="A177" s="9"/>
      <c r="B177" s="7" t="str">
        <f t="shared" si="61"/>
        <v/>
      </c>
      <c r="C177" s="9"/>
      <c r="D177" s="31"/>
      <c r="E177" s="11"/>
      <c r="F177" s="14"/>
      <c r="G177" s="18"/>
      <c r="H177" s="39"/>
      <c r="I177" s="22"/>
      <c r="J177" s="9"/>
      <c r="K177" s="25"/>
      <c r="L177" s="25"/>
      <c r="M177" s="25"/>
      <c r="N177" s="25"/>
      <c r="O177" s="25"/>
      <c r="P177" s="25"/>
      <c r="Q177" s="25"/>
      <c r="R177" s="25"/>
      <c r="S177" s="25"/>
      <c r="V177" s="7" t="str">
        <f t="shared" si="66"/>
        <v/>
      </c>
      <c r="X177" s="29" t="str">
        <f t="shared" si="62"/>
        <v/>
      </c>
      <c r="Y177" s="29" t="str">
        <f t="shared" si="67"/>
        <v/>
      </c>
      <c r="AA177" s="7" t="str">
        <f t="shared" si="63"/>
        <v/>
      </c>
      <c r="AB177" s="33" t="str">
        <f t="shared" si="68"/>
        <v/>
      </c>
      <c r="AD177" s="35" t="str">
        <f t="shared" si="69"/>
        <v/>
      </c>
      <c r="AE177" s="35" t="str">
        <f t="shared" si="70"/>
        <v/>
      </c>
      <c r="AG177" s="7" t="str">
        <f t="shared" si="86"/>
        <v/>
      </c>
      <c r="AN177" s="98" t="str">
        <f t="shared" si="71"/>
        <v/>
      </c>
      <c r="AO177" s="99" t="str">
        <f t="shared" si="72"/>
        <v/>
      </c>
      <c r="AQ177" s="49" t="str">
        <f t="shared" si="73"/>
        <v/>
      </c>
      <c r="AR177" s="33" t="str">
        <f t="shared" si="74"/>
        <v/>
      </c>
      <c r="AS177" s="43" t="str">
        <f t="shared" si="75"/>
        <v/>
      </c>
      <c r="AT177" s="33" t="str">
        <f t="shared" si="76"/>
        <v/>
      </c>
      <c r="AU177" s="49" t="str">
        <f t="shared" si="64"/>
        <v/>
      </c>
      <c r="AV177" s="33" t="str">
        <f t="shared" si="65"/>
        <v/>
      </c>
      <c r="AW177" s="49" t="str">
        <f t="shared" si="77"/>
        <v/>
      </c>
      <c r="AX177" s="33" t="str">
        <f t="shared" si="78"/>
        <v/>
      </c>
      <c r="AZ177" s="7" t="str">
        <f t="shared" si="79"/>
        <v/>
      </c>
      <c r="BB177" s="7" t="str">
        <f t="shared" si="80"/>
        <v/>
      </c>
      <c r="BD177" s="7">
        <v>166</v>
      </c>
      <c r="BF177" s="49" t="str">
        <f t="shared" si="88"/>
        <v/>
      </c>
      <c r="BG177" s="7" t="str">
        <f t="shared" si="88"/>
        <v/>
      </c>
      <c r="BH177" s="43" t="str">
        <f t="shared" si="88"/>
        <v/>
      </c>
      <c r="BI177" s="7" t="str">
        <f t="shared" si="81"/>
        <v/>
      </c>
      <c r="BJ177" s="7" t="str">
        <f t="shared" si="82"/>
        <v/>
      </c>
      <c r="BL177" s="105" t="str">
        <f t="shared" si="83"/>
        <v/>
      </c>
      <c r="BN177" s="57" t="str">
        <f t="shared" si="84"/>
        <v/>
      </c>
      <c r="BP177" s="35" t="str">
        <f t="shared" si="85"/>
        <v/>
      </c>
    </row>
    <row r="178" spans="1:68" x14ac:dyDescent="0.25">
      <c r="A178" s="9"/>
      <c r="B178" s="7" t="str">
        <f t="shared" si="61"/>
        <v/>
      </c>
      <c r="C178" s="9"/>
      <c r="D178" s="31"/>
      <c r="E178" s="11"/>
      <c r="F178" s="14"/>
      <c r="G178" s="18"/>
      <c r="H178" s="39"/>
      <c r="I178" s="22"/>
      <c r="J178" s="9"/>
      <c r="K178" s="25"/>
      <c r="L178" s="25"/>
      <c r="M178" s="25"/>
      <c r="N178" s="25"/>
      <c r="O178" s="25"/>
      <c r="P178" s="25"/>
      <c r="Q178" s="25"/>
      <c r="R178" s="25"/>
      <c r="S178" s="25"/>
      <c r="V178" s="7" t="str">
        <f t="shared" si="66"/>
        <v/>
      </c>
      <c r="X178" s="29" t="str">
        <f t="shared" si="62"/>
        <v/>
      </c>
      <c r="Y178" s="29" t="str">
        <f t="shared" si="67"/>
        <v/>
      </c>
      <c r="AA178" s="7" t="str">
        <f t="shared" si="63"/>
        <v/>
      </c>
      <c r="AB178" s="33" t="str">
        <f t="shared" si="68"/>
        <v/>
      </c>
      <c r="AD178" s="35" t="str">
        <f t="shared" si="69"/>
        <v/>
      </c>
      <c r="AE178" s="35" t="str">
        <f t="shared" si="70"/>
        <v/>
      </c>
      <c r="AG178" s="7" t="str">
        <f t="shared" si="86"/>
        <v/>
      </c>
      <c r="AN178" s="98" t="str">
        <f t="shared" si="71"/>
        <v/>
      </c>
      <c r="AO178" s="99" t="str">
        <f t="shared" si="72"/>
        <v/>
      </c>
      <c r="AQ178" s="49" t="str">
        <f t="shared" si="73"/>
        <v/>
      </c>
      <c r="AR178" s="33" t="str">
        <f t="shared" si="74"/>
        <v/>
      </c>
      <c r="AS178" s="43" t="str">
        <f t="shared" si="75"/>
        <v/>
      </c>
      <c r="AT178" s="33" t="str">
        <f t="shared" si="76"/>
        <v/>
      </c>
      <c r="AU178" s="49" t="str">
        <f t="shared" si="64"/>
        <v/>
      </c>
      <c r="AV178" s="33" t="str">
        <f t="shared" si="65"/>
        <v/>
      </c>
      <c r="AW178" s="49" t="str">
        <f t="shared" si="77"/>
        <v/>
      </c>
      <c r="AX178" s="33" t="str">
        <f t="shared" si="78"/>
        <v/>
      </c>
      <c r="AZ178" s="7" t="str">
        <f t="shared" si="79"/>
        <v/>
      </c>
      <c r="BB178" s="7" t="str">
        <f t="shared" si="80"/>
        <v/>
      </c>
      <c r="BD178" s="7">
        <v>167</v>
      </c>
      <c r="BF178" s="49" t="str">
        <f t="shared" si="88"/>
        <v/>
      </c>
      <c r="BG178" s="7" t="str">
        <f t="shared" si="88"/>
        <v/>
      </c>
      <c r="BH178" s="43" t="str">
        <f t="shared" si="88"/>
        <v/>
      </c>
      <c r="BI178" s="7" t="str">
        <f t="shared" si="81"/>
        <v/>
      </c>
      <c r="BJ178" s="7" t="str">
        <f t="shared" si="82"/>
        <v/>
      </c>
      <c r="BL178" s="105" t="str">
        <f t="shared" si="83"/>
        <v/>
      </c>
      <c r="BN178" s="57" t="str">
        <f t="shared" si="84"/>
        <v/>
      </c>
      <c r="BP178" s="35" t="str">
        <f t="shared" si="85"/>
        <v/>
      </c>
    </row>
    <row r="179" spans="1:68" x14ac:dyDescent="0.25">
      <c r="A179" s="9"/>
      <c r="B179" s="7" t="str">
        <f t="shared" si="61"/>
        <v/>
      </c>
      <c r="C179" s="9"/>
      <c r="D179" s="31"/>
      <c r="E179" s="11"/>
      <c r="F179" s="14"/>
      <c r="G179" s="18"/>
      <c r="H179" s="39"/>
      <c r="I179" s="22"/>
      <c r="J179" s="9"/>
      <c r="K179" s="25"/>
      <c r="L179" s="25"/>
      <c r="M179" s="25"/>
      <c r="N179" s="25"/>
      <c r="O179" s="25"/>
      <c r="P179" s="25"/>
      <c r="Q179" s="25"/>
      <c r="R179" s="25"/>
      <c r="S179" s="25"/>
      <c r="V179" s="7" t="str">
        <f t="shared" si="66"/>
        <v/>
      </c>
      <c r="X179" s="29" t="str">
        <f t="shared" si="62"/>
        <v/>
      </c>
      <c r="Y179" s="29" t="str">
        <f t="shared" si="67"/>
        <v/>
      </c>
      <c r="AA179" s="7" t="str">
        <f t="shared" si="63"/>
        <v/>
      </c>
      <c r="AB179" s="33" t="str">
        <f t="shared" si="68"/>
        <v/>
      </c>
      <c r="AD179" s="35" t="str">
        <f t="shared" si="69"/>
        <v/>
      </c>
      <c r="AE179" s="35" t="str">
        <f t="shared" si="70"/>
        <v/>
      </c>
      <c r="AG179" s="7" t="str">
        <f t="shared" si="86"/>
        <v/>
      </c>
      <c r="AN179" s="98" t="str">
        <f t="shared" si="71"/>
        <v/>
      </c>
      <c r="AO179" s="99" t="str">
        <f t="shared" si="72"/>
        <v/>
      </c>
      <c r="AQ179" s="49" t="str">
        <f t="shared" si="73"/>
        <v/>
      </c>
      <c r="AR179" s="33" t="str">
        <f t="shared" si="74"/>
        <v/>
      </c>
      <c r="AS179" s="43" t="str">
        <f t="shared" si="75"/>
        <v/>
      </c>
      <c r="AT179" s="33" t="str">
        <f t="shared" si="76"/>
        <v/>
      </c>
      <c r="AU179" s="49" t="str">
        <f t="shared" si="64"/>
        <v/>
      </c>
      <c r="AV179" s="33" t="str">
        <f t="shared" si="65"/>
        <v/>
      </c>
      <c r="AW179" s="49" t="str">
        <f t="shared" si="77"/>
        <v/>
      </c>
      <c r="AX179" s="33" t="str">
        <f t="shared" si="78"/>
        <v/>
      </c>
      <c r="AZ179" s="7" t="str">
        <f t="shared" si="79"/>
        <v/>
      </c>
      <c r="BB179" s="7" t="str">
        <f t="shared" si="80"/>
        <v/>
      </c>
      <c r="BD179" s="7">
        <v>168</v>
      </c>
      <c r="BF179" s="49" t="str">
        <f t="shared" si="88"/>
        <v/>
      </c>
      <c r="BG179" s="7" t="str">
        <f t="shared" si="88"/>
        <v/>
      </c>
      <c r="BH179" s="43" t="str">
        <f t="shared" si="88"/>
        <v/>
      </c>
      <c r="BI179" s="7" t="str">
        <f t="shared" si="81"/>
        <v/>
      </c>
      <c r="BJ179" s="7" t="str">
        <f t="shared" si="82"/>
        <v/>
      </c>
      <c r="BL179" s="105" t="str">
        <f t="shared" si="83"/>
        <v/>
      </c>
      <c r="BN179" s="57" t="str">
        <f t="shared" si="84"/>
        <v/>
      </c>
      <c r="BP179" s="35" t="str">
        <f t="shared" si="85"/>
        <v/>
      </c>
    </row>
    <row r="180" spans="1:68" x14ac:dyDescent="0.25">
      <c r="A180" s="9"/>
      <c r="B180" s="7" t="str">
        <f t="shared" si="61"/>
        <v/>
      </c>
      <c r="C180" s="9"/>
      <c r="D180" s="31"/>
      <c r="E180" s="11"/>
      <c r="F180" s="14"/>
      <c r="G180" s="18"/>
      <c r="H180" s="39"/>
      <c r="I180" s="22"/>
      <c r="J180" s="9"/>
      <c r="K180" s="25"/>
      <c r="L180" s="25"/>
      <c r="M180" s="25"/>
      <c r="N180" s="25"/>
      <c r="O180" s="25"/>
      <c r="P180" s="25"/>
      <c r="Q180" s="25"/>
      <c r="R180" s="25"/>
      <c r="S180" s="25"/>
      <c r="V180" s="7" t="str">
        <f t="shared" si="66"/>
        <v/>
      </c>
      <c r="X180" s="29" t="str">
        <f t="shared" si="62"/>
        <v/>
      </c>
      <c r="Y180" s="29" t="str">
        <f t="shared" si="67"/>
        <v/>
      </c>
      <c r="AA180" s="7" t="str">
        <f t="shared" si="63"/>
        <v/>
      </c>
      <c r="AB180" s="33" t="str">
        <f t="shared" si="68"/>
        <v/>
      </c>
      <c r="AD180" s="35" t="str">
        <f t="shared" si="69"/>
        <v/>
      </c>
      <c r="AE180" s="35" t="str">
        <f t="shared" si="70"/>
        <v/>
      </c>
      <c r="AG180" s="7" t="str">
        <f t="shared" si="86"/>
        <v/>
      </c>
      <c r="AN180" s="98" t="str">
        <f t="shared" si="71"/>
        <v/>
      </c>
      <c r="AO180" s="99" t="str">
        <f t="shared" si="72"/>
        <v/>
      </c>
      <c r="AQ180" s="49" t="str">
        <f t="shared" si="73"/>
        <v/>
      </c>
      <c r="AR180" s="33" t="str">
        <f t="shared" si="74"/>
        <v/>
      </c>
      <c r="AS180" s="43" t="str">
        <f t="shared" si="75"/>
        <v/>
      </c>
      <c r="AT180" s="33" t="str">
        <f t="shared" si="76"/>
        <v/>
      </c>
      <c r="AU180" s="49" t="str">
        <f t="shared" si="64"/>
        <v/>
      </c>
      <c r="AV180" s="33" t="str">
        <f t="shared" si="65"/>
        <v/>
      </c>
      <c r="AW180" s="49" t="str">
        <f t="shared" si="77"/>
        <v/>
      </c>
      <c r="AX180" s="33" t="str">
        <f t="shared" si="78"/>
        <v/>
      </c>
      <c r="AZ180" s="7" t="str">
        <f t="shared" si="79"/>
        <v/>
      </c>
      <c r="BB180" s="7" t="str">
        <f t="shared" si="80"/>
        <v/>
      </c>
      <c r="BD180" s="7">
        <v>169</v>
      </c>
      <c r="BF180" s="49" t="str">
        <f t="shared" si="88"/>
        <v/>
      </c>
      <c r="BG180" s="7" t="str">
        <f t="shared" si="88"/>
        <v/>
      </c>
      <c r="BH180" s="43" t="str">
        <f t="shared" si="88"/>
        <v/>
      </c>
      <c r="BI180" s="7" t="str">
        <f t="shared" si="81"/>
        <v/>
      </c>
      <c r="BJ180" s="7" t="str">
        <f t="shared" si="82"/>
        <v/>
      </c>
      <c r="BL180" s="105" t="str">
        <f t="shared" si="83"/>
        <v/>
      </c>
      <c r="BN180" s="57" t="str">
        <f t="shared" si="84"/>
        <v/>
      </c>
      <c r="BP180" s="35" t="str">
        <f t="shared" si="85"/>
        <v/>
      </c>
    </row>
    <row r="181" spans="1:68" x14ac:dyDescent="0.25">
      <c r="A181" s="9"/>
      <c r="B181" s="7" t="str">
        <f t="shared" si="61"/>
        <v/>
      </c>
      <c r="C181" s="9"/>
      <c r="D181" s="31"/>
      <c r="E181" s="11"/>
      <c r="F181" s="14"/>
      <c r="G181" s="18"/>
      <c r="H181" s="39"/>
      <c r="I181" s="22"/>
      <c r="J181" s="9"/>
      <c r="K181" s="25"/>
      <c r="L181" s="25"/>
      <c r="M181" s="25"/>
      <c r="N181" s="25"/>
      <c r="O181" s="25"/>
      <c r="P181" s="25"/>
      <c r="Q181" s="25"/>
      <c r="R181" s="25"/>
      <c r="S181" s="25"/>
      <c r="V181" s="7" t="str">
        <f t="shared" si="66"/>
        <v/>
      </c>
      <c r="X181" s="29" t="str">
        <f t="shared" si="62"/>
        <v/>
      </c>
      <c r="Y181" s="29" t="str">
        <f t="shared" si="67"/>
        <v/>
      </c>
      <c r="AA181" s="7" t="str">
        <f t="shared" si="63"/>
        <v/>
      </c>
      <c r="AB181" s="33" t="str">
        <f t="shared" si="68"/>
        <v/>
      </c>
      <c r="AD181" s="35" t="str">
        <f t="shared" si="69"/>
        <v/>
      </c>
      <c r="AE181" s="35" t="str">
        <f t="shared" si="70"/>
        <v/>
      </c>
      <c r="AG181" s="7" t="str">
        <f t="shared" si="86"/>
        <v/>
      </c>
      <c r="AN181" s="98" t="str">
        <f t="shared" si="71"/>
        <v/>
      </c>
      <c r="AO181" s="99" t="str">
        <f t="shared" si="72"/>
        <v/>
      </c>
      <c r="AQ181" s="49" t="str">
        <f t="shared" si="73"/>
        <v/>
      </c>
      <c r="AR181" s="33" t="str">
        <f t="shared" si="74"/>
        <v/>
      </c>
      <c r="AS181" s="43" t="str">
        <f t="shared" si="75"/>
        <v/>
      </c>
      <c r="AT181" s="33" t="str">
        <f t="shared" si="76"/>
        <v/>
      </c>
      <c r="AU181" s="49" t="str">
        <f t="shared" si="64"/>
        <v/>
      </c>
      <c r="AV181" s="33" t="str">
        <f t="shared" si="65"/>
        <v/>
      </c>
      <c r="AW181" s="49" t="str">
        <f t="shared" si="77"/>
        <v/>
      </c>
      <c r="AX181" s="33" t="str">
        <f t="shared" si="78"/>
        <v/>
      </c>
      <c r="AZ181" s="7" t="str">
        <f t="shared" si="79"/>
        <v/>
      </c>
      <c r="BB181" s="7" t="str">
        <f t="shared" si="80"/>
        <v/>
      </c>
      <c r="BD181" s="7">
        <v>170</v>
      </c>
      <c r="BF181" s="49" t="str">
        <f t="shared" si="88"/>
        <v/>
      </c>
      <c r="BG181" s="7" t="str">
        <f t="shared" si="88"/>
        <v/>
      </c>
      <c r="BH181" s="43" t="str">
        <f t="shared" si="88"/>
        <v/>
      </c>
      <c r="BI181" s="7" t="str">
        <f t="shared" si="81"/>
        <v/>
      </c>
      <c r="BJ181" s="7" t="str">
        <f t="shared" si="82"/>
        <v/>
      </c>
      <c r="BL181" s="105" t="str">
        <f t="shared" si="83"/>
        <v/>
      </c>
      <c r="BN181" s="57" t="str">
        <f t="shared" si="84"/>
        <v/>
      </c>
      <c r="BP181" s="35" t="str">
        <f t="shared" si="85"/>
        <v/>
      </c>
    </row>
    <row r="182" spans="1:68" x14ac:dyDescent="0.25">
      <c r="A182" s="9"/>
      <c r="B182" s="7" t="str">
        <f t="shared" si="61"/>
        <v/>
      </c>
      <c r="C182" s="9"/>
      <c r="D182" s="31"/>
      <c r="E182" s="11"/>
      <c r="F182" s="14"/>
      <c r="G182" s="18"/>
      <c r="H182" s="39"/>
      <c r="I182" s="22"/>
      <c r="J182" s="9"/>
      <c r="K182" s="25"/>
      <c r="L182" s="25"/>
      <c r="M182" s="25"/>
      <c r="N182" s="25"/>
      <c r="O182" s="25"/>
      <c r="P182" s="25"/>
      <c r="Q182" s="25"/>
      <c r="R182" s="25"/>
      <c r="S182" s="25"/>
      <c r="V182" s="7" t="str">
        <f t="shared" si="66"/>
        <v/>
      </c>
      <c r="X182" s="29" t="str">
        <f t="shared" si="62"/>
        <v/>
      </c>
      <c r="Y182" s="29" t="str">
        <f t="shared" si="67"/>
        <v/>
      </c>
      <c r="AA182" s="7" t="str">
        <f t="shared" si="63"/>
        <v/>
      </c>
      <c r="AB182" s="33" t="str">
        <f t="shared" si="68"/>
        <v/>
      </c>
      <c r="AD182" s="35" t="str">
        <f t="shared" si="69"/>
        <v/>
      </c>
      <c r="AE182" s="35" t="str">
        <f t="shared" si="70"/>
        <v/>
      </c>
      <c r="AG182" s="7" t="str">
        <f t="shared" si="86"/>
        <v/>
      </c>
      <c r="AN182" s="98" t="str">
        <f t="shared" si="71"/>
        <v/>
      </c>
      <c r="AO182" s="99" t="str">
        <f t="shared" si="72"/>
        <v/>
      </c>
      <c r="AQ182" s="49" t="str">
        <f t="shared" si="73"/>
        <v/>
      </c>
      <c r="AR182" s="33" t="str">
        <f t="shared" si="74"/>
        <v/>
      </c>
      <c r="AS182" s="43" t="str">
        <f t="shared" si="75"/>
        <v/>
      </c>
      <c r="AT182" s="33" t="str">
        <f t="shared" si="76"/>
        <v/>
      </c>
      <c r="AU182" s="49" t="str">
        <f t="shared" si="64"/>
        <v/>
      </c>
      <c r="AV182" s="33" t="str">
        <f t="shared" si="65"/>
        <v/>
      </c>
      <c r="AW182" s="49" t="str">
        <f t="shared" si="77"/>
        <v/>
      </c>
      <c r="AX182" s="33" t="str">
        <f t="shared" si="78"/>
        <v/>
      </c>
      <c r="AZ182" s="7" t="str">
        <f t="shared" si="79"/>
        <v/>
      </c>
      <c r="BB182" s="7" t="str">
        <f t="shared" si="80"/>
        <v/>
      </c>
      <c r="BD182" s="7">
        <v>171</v>
      </c>
      <c r="BF182" s="49" t="str">
        <f t="shared" si="88"/>
        <v/>
      </c>
      <c r="BG182" s="7" t="str">
        <f t="shared" si="88"/>
        <v/>
      </c>
      <c r="BH182" s="43" t="str">
        <f t="shared" si="88"/>
        <v/>
      </c>
      <c r="BI182" s="7" t="str">
        <f t="shared" si="81"/>
        <v/>
      </c>
      <c r="BJ182" s="7" t="str">
        <f t="shared" si="82"/>
        <v/>
      </c>
      <c r="BL182" s="105" t="str">
        <f t="shared" si="83"/>
        <v/>
      </c>
      <c r="BN182" s="57" t="str">
        <f t="shared" si="84"/>
        <v/>
      </c>
      <c r="BP182" s="35" t="str">
        <f t="shared" si="85"/>
        <v/>
      </c>
    </row>
    <row r="183" spans="1:68" x14ac:dyDescent="0.25">
      <c r="A183" s="9"/>
      <c r="B183" s="7" t="str">
        <f t="shared" si="61"/>
        <v/>
      </c>
      <c r="C183" s="9"/>
      <c r="D183" s="31"/>
      <c r="E183" s="11"/>
      <c r="F183" s="14"/>
      <c r="G183" s="18"/>
      <c r="H183" s="39"/>
      <c r="I183" s="22"/>
      <c r="J183" s="9"/>
      <c r="K183" s="25"/>
      <c r="L183" s="25"/>
      <c r="M183" s="25"/>
      <c r="N183" s="25"/>
      <c r="O183" s="25"/>
      <c r="P183" s="25"/>
      <c r="Q183" s="25"/>
      <c r="R183" s="25"/>
      <c r="S183" s="25"/>
      <c r="V183" s="7" t="str">
        <f t="shared" si="66"/>
        <v/>
      </c>
      <c r="X183" s="29" t="str">
        <f t="shared" si="62"/>
        <v/>
      </c>
      <c r="Y183" s="29" t="str">
        <f t="shared" si="67"/>
        <v/>
      </c>
      <c r="AA183" s="7" t="str">
        <f t="shared" si="63"/>
        <v/>
      </c>
      <c r="AB183" s="33" t="str">
        <f t="shared" si="68"/>
        <v/>
      </c>
      <c r="AD183" s="35" t="str">
        <f t="shared" si="69"/>
        <v/>
      </c>
      <c r="AE183" s="35" t="str">
        <f t="shared" si="70"/>
        <v/>
      </c>
      <c r="AG183" s="7" t="str">
        <f t="shared" si="86"/>
        <v/>
      </c>
      <c r="AN183" s="98" t="str">
        <f t="shared" si="71"/>
        <v/>
      </c>
      <c r="AO183" s="99" t="str">
        <f t="shared" si="72"/>
        <v/>
      </c>
      <c r="AQ183" s="49" t="str">
        <f t="shared" si="73"/>
        <v/>
      </c>
      <c r="AR183" s="33" t="str">
        <f t="shared" si="74"/>
        <v/>
      </c>
      <c r="AS183" s="43" t="str">
        <f t="shared" si="75"/>
        <v/>
      </c>
      <c r="AT183" s="33" t="str">
        <f t="shared" si="76"/>
        <v/>
      </c>
      <c r="AU183" s="49" t="str">
        <f t="shared" si="64"/>
        <v/>
      </c>
      <c r="AV183" s="33" t="str">
        <f t="shared" si="65"/>
        <v/>
      </c>
      <c r="AW183" s="49" t="str">
        <f t="shared" si="77"/>
        <v/>
      </c>
      <c r="AX183" s="33" t="str">
        <f t="shared" si="78"/>
        <v/>
      </c>
      <c r="AZ183" s="7" t="str">
        <f t="shared" si="79"/>
        <v/>
      </c>
      <c r="BB183" s="7" t="str">
        <f t="shared" si="80"/>
        <v/>
      </c>
      <c r="BD183" s="7">
        <v>172</v>
      </c>
      <c r="BF183" s="49" t="str">
        <f t="shared" si="88"/>
        <v/>
      </c>
      <c r="BG183" s="7" t="str">
        <f t="shared" si="88"/>
        <v/>
      </c>
      <c r="BH183" s="43" t="str">
        <f t="shared" si="88"/>
        <v/>
      </c>
      <c r="BI183" s="7" t="str">
        <f t="shared" si="81"/>
        <v/>
      </c>
      <c r="BJ183" s="7" t="str">
        <f t="shared" si="82"/>
        <v/>
      </c>
      <c r="BL183" s="105" t="str">
        <f t="shared" si="83"/>
        <v/>
      </c>
      <c r="BN183" s="57" t="str">
        <f t="shared" si="84"/>
        <v/>
      </c>
      <c r="BP183" s="35" t="str">
        <f t="shared" si="85"/>
        <v/>
      </c>
    </row>
    <row r="184" spans="1:68" x14ac:dyDescent="0.25">
      <c r="A184" s="9"/>
      <c r="B184" s="7" t="str">
        <f t="shared" si="61"/>
        <v/>
      </c>
      <c r="C184" s="9"/>
      <c r="D184" s="31"/>
      <c r="E184" s="11"/>
      <c r="F184" s="14"/>
      <c r="G184" s="18"/>
      <c r="H184" s="39"/>
      <c r="I184" s="22"/>
      <c r="J184" s="9"/>
      <c r="K184" s="25"/>
      <c r="L184" s="25"/>
      <c r="M184" s="25"/>
      <c r="N184" s="25"/>
      <c r="O184" s="25"/>
      <c r="P184" s="25"/>
      <c r="Q184" s="25"/>
      <c r="R184" s="25"/>
      <c r="S184" s="25"/>
      <c r="V184" s="7" t="str">
        <f t="shared" si="66"/>
        <v/>
      </c>
      <c r="X184" s="29" t="str">
        <f t="shared" si="62"/>
        <v/>
      </c>
      <c r="Y184" s="29" t="str">
        <f t="shared" si="67"/>
        <v/>
      </c>
      <c r="AA184" s="7" t="str">
        <f t="shared" si="63"/>
        <v/>
      </c>
      <c r="AB184" s="33" t="str">
        <f t="shared" si="68"/>
        <v/>
      </c>
      <c r="AD184" s="35" t="str">
        <f t="shared" si="69"/>
        <v/>
      </c>
      <c r="AE184" s="35" t="str">
        <f t="shared" si="70"/>
        <v/>
      </c>
      <c r="AG184" s="7" t="str">
        <f t="shared" si="86"/>
        <v/>
      </c>
      <c r="AN184" s="98" t="str">
        <f t="shared" si="71"/>
        <v/>
      </c>
      <c r="AO184" s="99" t="str">
        <f t="shared" si="72"/>
        <v/>
      </c>
      <c r="AQ184" s="49" t="str">
        <f t="shared" si="73"/>
        <v/>
      </c>
      <c r="AR184" s="33" t="str">
        <f t="shared" si="74"/>
        <v/>
      </c>
      <c r="AS184" s="43" t="str">
        <f t="shared" si="75"/>
        <v/>
      </c>
      <c r="AT184" s="33" t="str">
        <f t="shared" si="76"/>
        <v/>
      </c>
      <c r="AU184" s="49" t="str">
        <f t="shared" si="64"/>
        <v/>
      </c>
      <c r="AV184" s="33" t="str">
        <f t="shared" si="65"/>
        <v/>
      </c>
      <c r="AW184" s="49" t="str">
        <f t="shared" si="77"/>
        <v/>
      </c>
      <c r="AX184" s="33" t="str">
        <f t="shared" si="78"/>
        <v/>
      </c>
      <c r="AZ184" s="7" t="str">
        <f t="shared" si="79"/>
        <v/>
      </c>
      <c r="BB184" s="7" t="str">
        <f t="shared" si="80"/>
        <v/>
      </c>
      <c r="BD184" s="7">
        <v>173</v>
      </c>
      <c r="BF184" s="49" t="str">
        <f t="shared" si="88"/>
        <v/>
      </c>
      <c r="BG184" s="7" t="str">
        <f t="shared" si="88"/>
        <v/>
      </c>
      <c r="BH184" s="43" t="str">
        <f t="shared" si="88"/>
        <v/>
      </c>
      <c r="BI184" s="7" t="str">
        <f t="shared" si="81"/>
        <v/>
      </c>
      <c r="BJ184" s="7" t="str">
        <f t="shared" si="82"/>
        <v/>
      </c>
      <c r="BL184" s="105" t="str">
        <f t="shared" si="83"/>
        <v/>
      </c>
      <c r="BN184" s="57" t="str">
        <f t="shared" si="84"/>
        <v/>
      </c>
      <c r="BP184" s="35" t="str">
        <f t="shared" si="85"/>
        <v/>
      </c>
    </row>
    <row r="185" spans="1:68" x14ac:dyDescent="0.25">
      <c r="A185" s="9"/>
      <c r="B185" s="7" t="str">
        <f t="shared" si="61"/>
        <v/>
      </c>
      <c r="C185" s="9"/>
      <c r="D185" s="31"/>
      <c r="E185" s="11"/>
      <c r="F185" s="14"/>
      <c r="G185" s="18"/>
      <c r="H185" s="39"/>
      <c r="I185" s="22"/>
      <c r="J185" s="9"/>
      <c r="K185" s="25"/>
      <c r="L185" s="25"/>
      <c r="M185" s="25"/>
      <c r="N185" s="25"/>
      <c r="O185" s="25"/>
      <c r="P185" s="25"/>
      <c r="Q185" s="25"/>
      <c r="R185" s="25"/>
      <c r="S185" s="25"/>
      <c r="V185" s="7" t="str">
        <f t="shared" si="66"/>
        <v/>
      </c>
      <c r="X185" s="29" t="str">
        <f t="shared" si="62"/>
        <v/>
      </c>
      <c r="Y185" s="29" t="str">
        <f t="shared" si="67"/>
        <v/>
      </c>
      <c r="AA185" s="7" t="str">
        <f t="shared" si="63"/>
        <v/>
      </c>
      <c r="AB185" s="33" t="str">
        <f t="shared" si="68"/>
        <v/>
      </c>
      <c r="AD185" s="35" t="str">
        <f t="shared" si="69"/>
        <v/>
      </c>
      <c r="AE185" s="35" t="str">
        <f t="shared" si="70"/>
        <v/>
      </c>
      <c r="AG185" s="7" t="str">
        <f t="shared" si="86"/>
        <v/>
      </c>
      <c r="AN185" s="98" t="str">
        <f t="shared" si="71"/>
        <v/>
      </c>
      <c r="AO185" s="99" t="str">
        <f t="shared" si="72"/>
        <v/>
      </c>
      <c r="AQ185" s="49" t="str">
        <f t="shared" si="73"/>
        <v/>
      </c>
      <c r="AR185" s="33" t="str">
        <f t="shared" si="74"/>
        <v/>
      </c>
      <c r="AS185" s="43" t="str">
        <f t="shared" si="75"/>
        <v/>
      </c>
      <c r="AT185" s="33" t="str">
        <f t="shared" si="76"/>
        <v/>
      </c>
      <c r="AU185" s="49" t="str">
        <f t="shared" si="64"/>
        <v/>
      </c>
      <c r="AV185" s="33" t="str">
        <f t="shared" si="65"/>
        <v/>
      </c>
      <c r="AW185" s="49" t="str">
        <f t="shared" si="77"/>
        <v/>
      </c>
      <c r="AX185" s="33" t="str">
        <f t="shared" si="78"/>
        <v/>
      </c>
      <c r="AZ185" s="7" t="str">
        <f t="shared" si="79"/>
        <v/>
      </c>
      <c r="BB185" s="7" t="str">
        <f t="shared" si="80"/>
        <v/>
      </c>
      <c r="BD185" s="7">
        <v>174</v>
      </c>
      <c r="BF185" s="49" t="str">
        <f t="shared" si="88"/>
        <v/>
      </c>
      <c r="BG185" s="7" t="str">
        <f t="shared" si="88"/>
        <v/>
      </c>
      <c r="BH185" s="43" t="str">
        <f t="shared" si="88"/>
        <v/>
      </c>
      <c r="BI185" s="7" t="str">
        <f t="shared" si="81"/>
        <v/>
      </c>
      <c r="BJ185" s="7" t="str">
        <f t="shared" si="82"/>
        <v/>
      </c>
      <c r="BL185" s="105" t="str">
        <f t="shared" si="83"/>
        <v/>
      </c>
      <c r="BN185" s="57" t="str">
        <f t="shared" si="84"/>
        <v/>
      </c>
      <c r="BP185" s="35" t="str">
        <f t="shared" si="85"/>
        <v/>
      </c>
    </row>
    <row r="186" spans="1:68" x14ac:dyDescent="0.25">
      <c r="A186" s="9"/>
      <c r="B186" s="7" t="str">
        <f t="shared" si="61"/>
        <v/>
      </c>
      <c r="C186" s="9"/>
      <c r="D186" s="31"/>
      <c r="E186" s="11"/>
      <c r="F186" s="14"/>
      <c r="G186" s="18"/>
      <c r="H186" s="39"/>
      <c r="I186" s="22"/>
      <c r="J186" s="9"/>
      <c r="K186" s="25"/>
      <c r="L186" s="25"/>
      <c r="M186" s="25"/>
      <c r="N186" s="25"/>
      <c r="O186" s="25"/>
      <c r="P186" s="25"/>
      <c r="Q186" s="25"/>
      <c r="R186" s="25"/>
      <c r="S186" s="25"/>
      <c r="V186" s="7" t="str">
        <f t="shared" si="66"/>
        <v/>
      </c>
      <c r="X186" s="29" t="str">
        <f t="shared" si="62"/>
        <v/>
      </c>
      <c r="Y186" s="29" t="str">
        <f t="shared" si="67"/>
        <v/>
      </c>
      <c r="AA186" s="7" t="str">
        <f t="shared" si="63"/>
        <v/>
      </c>
      <c r="AB186" s="33" t="str">
        <f t="shared" si="68"/>
        <v/>
      </c>
      <c r="AD186" s="35" t="str">
        <f t="shared" si="69"/>
        <v/>
      </c>
      <c r="AE186" s="35" t="str">
        <f t="shared" si="70"/>
        <v/>
      </c>
      <c r="AG186" s="7" t="str">
        <f t="shared" si="86"/>
        <v/>
      </c>
      <c r="AN186" s="98" t="str">
        <f t="shared" si="71"/>
        <v/>
      </c>
      <c r="AO186" s="99" t="str">
        <f t="shared" si="72"/>
        <v/>
      </c>
      <c r="AQ186" s="49" t="str">
        <f t="shared" si="73"/>
        <v/>
      </c>
      <c r="AR186" s="33" t="str">
        <f t="shared" si="74"/>
        <v/>
      </c>
      <c r="AS186" s="43" t="str">
        <f t="shared" si="75"/>
        <v/>
      </c>
      <c r="AT186" s="33" t="str">
        <f t="shared" si="76"/>
        <v/>
      </c>
      <c r="AU186" s="49" t="str">
        <f t="shared" si="64"/>
        <v/>
      </c>
      <c r="AV186" s="33" t="str">
        <f t="shared" si="65"/>
        <v/>
      </c>
      <c r="AW186" s="49" t="str">
        <f t="shared" si="77"/>
        <v/>
      </c>
      <c r="AX186" s="33" t="str">
        <f t="shared" si="78"/>
        <v/>
      </c>
      <c r="AZ186" s="7" t="str">
        <f t="shared" si="79"/>
        <v/>
      </c>
      <c r="BB186" s="7" t="str">
        <f t="shared" si="80"/>
        <v/>
      </c>
      <c r="BD186" s="7">
        <v>175</v>
      </c>
      <c r="BF186" s="49" t="str">
        <f t="shared" si="88"/>
        <v/>
      </c>
      <c r="BG186" s="7" t="str">
        <f t="shared" si="88"/>
        <v/>
      </c>
      <c r="BH186" s="43" t="str">
        <f t="shared" si="88"/>
        <v/>
      </c>
      <c r="BI186" s="7" t="str">
        <f t="shared" si="81"/>
        <v/>
      </c>
      <c r="BJ186" s="7" t="str">
        <f t="shared" si="82"/>
        <v/>
      </c>
      <c r="BL186" s="105" t="str">
        <f t="shared" si="83"/>
        <v/>
      </c>
      <c r="BN186" s="57" t="str">
        <f t="shared" si="84"/>
        <v/>
      </c>
      <c r="BP186" s="35" t="str">
        <f t="shared" si="85"/>
        <v/>
      </c>
    </row>
    <row r="187" spans="1:68" x14ac:dyDescent="0.25">
      <c r="A187" s="9"/>
      <c r="B187" s="7" t="str">
        <f t="shared" si="61"/>
        <v/>
      </c>
      <c r="C187" s="9"/>
      <c r="D187" s="31"/>
      <c r="E187" s="11"/>
      <c r="F187" s="14"/>
      <c r="G187" s="18"/>
      <c r="H187" s="39"/>
      <c r="I187" s="22"/>
      <c r="J187" s="9"/>
      <c r="K187" s="25"/>
      <c r="L187" s="25"/>
      <c r="M187" s="25"/>
      <c r="N187" s="25"/>
      <c r="O187" s="25"/>
      <c r="P187" s="25"/>
      <c r="Q187" s="25"/>
      <c r="R187" s="25"/>
      <c r="S187" s="25"/>
      <c r="V187" s="7" t="str">
        <f t="shared" si="66"/>
        <v/>
      </c>
      <c r="X187" s="29" t="str">
        <f t="shared" si="62"/>
        <v/>
      </c>
      <c r="Y187" s="29" t="str">
        <f t="shared" si="67"/>
        <v/>
      </c>
      <c r="AA187" s="7" t="str">
        <f t="shared" si="63"/>
        <v/>
      </c>
      <c r="AB187" s="33" t="str">
        <f t="shared" si="68"/>
        <v/>
      </c>
      <c r="AD187" s="35" t="str">
        <f t="shared" si="69"/>
        <v/>
      </c>
      <c r="AE187" s="35" t="str">
        <f t="shared" si="70"/>
        <v/>
      </c>
      <c r="AG187" s="7" t="str">
        <f t="shared" si="86"/>
        <v/>
      </c>
      <c r="AN187" s="98" t="str">
        <f t="shared" si="71"/>
        <v/>
      </c>
      <c r="AO187" s="99" t="str">
        <f t="shared" si="72"/>
        <v/>
      </c>
      <c r="AQ187" s="49" t="str">
        <f t="shared" si="73"/>
        <v/>
      </c>
      <c r="AR187" s="33" t="str">
        <f t="shared" si="74"/>
        <v/>
      </c>
      <c r="AS187" s="43" t="str">
        <f t="shared" si="75"/>
        <v/>
      </c>
      <c r="AT187" s="33" t="str">
        <f t="shared" si="76"/>
        <v/>
      </c>
      <c r="AU187" s="49" t="str">
        <f t="shared" si="64"/>
        <v/>
      </c>
      <c r="AV187" s="33" t="str">
        <f t="shared" si="65"/>
        <v/>
      </c>
      <c r="AW187" s="49" t="str">
        <f t="shared" si="77"/>
        <v/>
      </c>
      <c r="AX187" s="33" t="str">
        <f t="shared" si="78"/>
        <v/>
      </c>
      <c r="AZ187" s="7" t="str">
        <f t="shared" si="79"/>
        <v/>
      </c>
      <c r="BB187" s="7" t="str">
        <f t="shared" si="80"/>
        <v/>
      </c>
      <c r="BD187" s="7">
        <v>176</v>
      </c>
      <c r="BF187" s="49" t="str">
        <f t="shared" si="88"/>
        <v/>
      </c>
      <c r="BG187" s="7" t="str">
        <f t="shared" si="88"/>
        <v/>
      </c>
      <c r="BH187" s="43" t="str">
        <f t="shared" si="88"/>
        <v/>
      </c>
      <c r="BI187" s="7" t="str">
        <f t="shared" si="81"/>
        <v/>
      </c>
      <c r="BJ187" s="7" t="str">
        <f t="shared" si="82"/>
        <v/>
      </c>
      <c r="BL187" s="105" t="str">
        <f t="shared" si="83"/>
        <v/>
      </c>
      <c r="BN187" s="57" t="str">
        <f t="shared" si="84"/>
        <v/>
      </c>
      <c r="BP187" s="35" t="str">
        <f t="shared" si="85"/>
        <v/>
      </c>
    </row>
    <row r="188" spans="1:68" x14ac:dyDescent="0.25">
      <c r="A188" s="9"/>
      <c r="B188" s="7" t="str">
        <f t="shared" si="61"/>
        <v/>
      </c>
      <c r="C188" s="9"/>
      <c r="D188" s="31"/>
      <c r="E188" s="11"/>
      <c r="F188" s="14"/>
      <c r="G188" s="18"/>
      <c r="H188" s="39"/>
      <c r="I188" s="22"/>
      <c r="J188" s="9"/>
      <c r="K188" s="25"/>
      <c r="L188" s="25"/>
      <c r="M188" s="25"/>
      <c r="N188" s="25"/>
      <c r="O188" s="25"/>
      <c r="P188" s="25"/>
      <c r="Q188" s="25"/>
      <c r="R188" s="25"/>
      <c r="S188" s="25"/>
      <c r="V188" s="7" t="str">
        <f t="shared" si="66"/>
        <v/>
      </c>
      <c r="X188" s="29" t="str">
        <f t="shared" si="62"/>
        <v/>
      </c>
      <c r="Y188" s="29" t="str">
        <f t="shared" si="67"/>
        <v/>
      </c>
      <c r="AA188" s="7" t="str">
        <f t="shared" si="63"/>
        <v/>
      </c>
      <c r="AB188" s="33" t="str">
        <f t="shared" si="68"/>
        <v/>
      </c>
      <c r="AD188" s="35" t="str">
        <f t="shared" si="69"/>
        <v/>
      </c>
      <c r="AE188" s="35" t="str">
        <f t="shared" si="70"/>
        <v/>
      </c>
      <c r="AG188" s="7" t="str">
        <f t="shared" si="86"/>
        <v/>
      </c>
      <c r="AN188" s="98" t="str">
        <f t="shared" si="71"/>
        <v/>
      </c>
      <c r="AO188" s="99" t="str">
        <f t="shared" si="72"/>
        <v/>
      </c>
      <c r="AQ188" s="49" t="str">
        <f t="shared" si="73"/>
        <v/>
      </c>
      <c r="AR188" s="33" t="str">
        <f t="shared" si="74"/>
        <v/>
      </c>
      <c r="AS188" s="43" t="str">
        <f t="shared" si="75"/>
        <v/>
      </c>
      <c r="AT188" s="33" t="str">
        <f t="shared" si="76"/>
        <v/>
      </c>
      <c r="AU188" s="49" t="str">
        <f t="shared" si="64"/>
        <v/>
      </c>
      <c r="AV188" s="33" t="str">
        <f t="shared" si="65"/>
        <v/>
      </c>
      <c r="AW188" s="49" t="str">
        <f t="shared" si="77"/>
        <v/>
      </c>
      <c r="AX188" s="33" t="str">
        <f t="shared" si="78"/>
        <v/>
      </c>
      <c r="AZ188" s="7" t="str">
        <f t="shared" si="79"/>
        <v/>
      </c>
      <c r="BB188" s="7" t="str">
        <f t="shared" si="80"/>
        <v/>
      </c>
      <c r="BD188" s="7">
        <v>177</v>
      </c>
      <c r="BF188" s="49" t="str">
        <f t="shared" si="88"/>
        <v/>
      </c>
      <c r="BG188" s="7" t="str">
        <f t="shared" si="88"/>
        <v/>
      </c>
      <c r="BH188" s="43" t="str">
        <f t="shared" si="88"/>
        <v/>
      </c>
      <c r="BI188" s="7" t="str">
        <f t="shared" si="81"/>
        <v/>
      </c>
      <c r="BJ188" s="7" t="str">
        <f t="shared" si="82"/>
        <v/>
      </c>
      <c r="BL188" s="105" t="str">
        <f t="shared" si="83"/>
        <v/>
      </c>
      <c r="BN188" s="57" t="str">
        <f t="shared" si="84"/>
        <v/>
      </c>
      <c r="BP188" s="35" t="str">
        <f t="shared" si="85"/>
        <v/>
      </c>
    </row>
    <row r="189" spans="1:68" x14ac:dyDescent="0.25">
      <c r="A189" s="9"/>
      <c r="B189" s="7" t="str">
        <f t="shared" si="61"/>
        <v/>
      </c>
      <c r="C189" s="9"/>
      <c r="D189" s="31"/>
      <c r="E189" s="11"/>
      <c r="F189" s="14"/>
      <c r="G189" s="18"/>
      <c r="H189" s="39"/>
      <c r="I189" s="22"/>
      <c r="J189" s="9"/>
      <c r="K189" s="25"/>
      <c r="L189" s="25"/>
      <c r="M189" s="25"/>
      <c r="N189" s="25"/>
      <c r="O189" s="25"/>
      <c r="P189" s="25"/>
      <c r="Q189" s="25"/>
      <c r="R189" s="25"/>
      <c r="S189" s="25"/>
      <c r="V189" s="7" t="str">
        <f t="shared" si="66"/>
        <v/>
      </c>
      <c r="X189" s="29" t="str">
        <f t="shared" si="62"/>
        <v/>
      </c>
      <c r="Y189" s="29" t="str">
        <f t="shared" si="67"/>
        <v/>
      </c>
      <c r="AA189" s="7" t="str">
        <f t="shared" si="63"/>
        <v/>
      </c>
      <c r="AB189" s="33" t="str">
        <f t="shared" si="68"/>
        <v/>
      </c>
      <c r="AD189" s="35" t="str">
        <f t="shared" si="69"/>
        <v/>
      </c>
      <c r="AE189" s="35" t="str">
        <f t="shared" si="70"/>
        <v/>
      </c>
      <c r="AG189" s="7" t="str">
        <f t="shared" si="86"/>
        <v/>
      </c>
      <c r="AN189" s="98" t="str">
        <f t="shared" si="71"/>
        <v/>
      </c>
      <c r="AO189" s="99" t="str">
        <f t="shared" si="72"/>
        <v/>
      </c>
      <c r="AQ189" s="49" t="str">
        <f t="shared" si="73"/>
        <v/>
      </c>
      <c r="AR189" s="33" t="str">
        <f t="shared" si="74"/>
        <v/>
      </c>
      <c r="AS189" s="43" t="str">
        <f t="shared" si="75"/>
        <v/>
      </c>
      <c r="AT189" s="33" t="str">
        <f t="shared" si="76"/>
        <v/>
      </c>
      <c r="AU189" s="49" t="str">
        <f t="shared" si="64"/>
        <v/>
      </c>
      <c r="AV189" s="33" t="str">
        <f t="shared" si="65"/>
        <v/>
      </c>
      <c r="AW189" s="49" t="str">
        <f t="shared" si="77"/>
        <v/>
      </c>
      <c r="AX189" s="33" t="str">
        <f t="shared" si="78"/>
        <v/>
      </c>
      <c r="AZ189" s="7" t="str">
        <f t="shared" si="79"/>
        <v/>
      </c>
      <c r="BB189" s="7" t="str">
        <f t="shared" si="80"/>
        <v/>
      </c>
      <c r="BD189" s="7">
        <v>178</v>
      </c>
      <c r="BF189" s="49" t="str">
        <f t="shared" si="88"/>
        <v/>
      </c>
      <c r="BG189" s="7" t="str">
        <f t="shared" si="88"/>
        <v/>
      </c>
      <c r="BH189" s="43" t="str">
        <f t="shared" si="88"/>
        <v/>
      </c>
      <c r="BI189" s="7" t="str">
        <f t="shared" si="81"/>
        <v/>
      </c>
      <c r="BJ189" s="7" t="str">
        <f t="shared" si="82"/>
        <v/>
      </c>
      <c r="BL189" s="105" t="str">
        <f t="shared" si="83"/>
        <v/>
      </c>
      <c r="BN189" s="57" t="str">
        <f t="shared" si="84"/>
        <v/>
      </c>
      <c r="BP189" s="35" t="str">
        <f t="shared" si="85"/>
        <v/>
      </c>
    </row>
    <row r="190" spans="1:68" x14ac:dyDescent="0.25">
      <c r="A190" s="9"/>
      <c r="B190" s="7" t="str">
        <f t="shared" si="61"/>
        <v/>
      </c>
      <c r="C190" s="9"/>
      <c r="D190" s="31"/>
      <c r="E190" s="11"/>
      <c r="F190" s="14"/>
      <c r="G190" s="18"/>
      <c r="H190" s="39"/>
      <c r="I190" s="22"/>
      <c r="J190" s="9"/>
      <c r="K190" s="25"/>
      <c r="L190" s="25"/>
      <c r="M190" s="25"/>
      <c r="N190" s="25"/>
      <c r="O190" s="25"/>
      <c r="P190" s="25"/>
      <c r="Q190" s="25"/>
      <c r="R190" s="25"/>
      <c r="S190" s="25"/>
      <c r="V190" s="7" t="str">
        <f t="shared" si="66"/>
        <v/>
      </c>
      <c r="X190" s="29" t="str">
        <f t="shared" si="62"/>
        <v/>
      </c>
      <c r="Y190" s="29" t="str">
        <f t="shared" si="67"/>
        <v/>
      </c>
      <c r="AA190" s="7" t="str">
        <f t="shared" si="63"/>
        <v/>
      </c>
      <c r="AB190" s="33" t="str">
        <f t="shared" si="68"/>
        <v/>
      </c>
      <c r="AD190" s="35" t="str">
        <f t="shared" si="69"/>
        <v/>
      </c>
      <c r="AE190" s="35" t="str">
        <f t="shared" si="70"/>
        <v/>
      </c>
      <c r="AG190" s="7" t="str">
        <f t="shared" si="86"/>
        <v/>
      </c>
      <c r="AN190" s="98" t="str">
        <f t="shared" si="71"/>
        <v/>
      </c>
      <c r="AO190" s="99" t="str">
        <f t="shared" si="72"/>
        <v/>
      </c>
      <c r="AQ190" s="49" t="str">
        <f t="shared" si="73"/>
        <v/>
      </c>
      <c r="AR190" s="33" t="str">
        <f t="shared" si="74"/>
        <v/>
      </c>
      <c r="AS190" s="43" t="str">
        <f t="shared" si="75"/>
        <v/>
      </c>
      <c r="AT190" s="33" t="str">
        <f t="shared" si="76"/>
        <v/>
      </c>
      <c r="AU190" s="49" t="str">
        <f t="shared" si="64"/>
        <v/>
      </c>
      <c r="AV190" s="33" t="str">
        <f t="shared" si="65"/>
        <v/>
      </c>
      <c r="AW190" s="49" t="str">
        <f t="shared" si="77"/>
        <v/>
      </c>
      <c r="AX190" s="33" t="str">
        <f t="shared" si="78"/>
        <v/>
      </c>
      <c r="AZ190" s="7" t="str">
        <f t="shared" si="79"/>
        <v/>
      </c>
      <c r="BB190" s="7" t="str">
        <f t="shared" si="80"/>
        <v/>
      </c>
      <c r="BD190" s="7">
        <v>179</v>
      </c>
      <c r="BF190" s="49" t="str">
        <f t="shared" si="88"/>
        <v/>
      </c>
      <c r="BG190" s="7" t="str">
        <f t="shared" si="88"/>
        <v/>
      </c>
      <c r="BH190" s="43" t="str">
        <f t="shared" si="88"/>
        <v/>
      </c>
      <c r="BI190" s="7" t="str">
        <f t="shared" si="81"/>
        <v/>
      </c>
      <c r="BJ190" s="7" t="str">
        <f t="shared" si="82"/>
        <v/>
      </c>
      <c r="BL190" s="105" t="str">
        <f t="shared" si="83"/>
        <v/>
      </c>
      <c r="BN190" s="57" t="str">
        <f t="shared" si="84"/>
        <v/>
      </c>
      <c r="BP190" s="35" t="str">
        <f t="shared" si="85"/>
        <v/>
      </c>
    </row>
    <row r="191" spans="1:68" x14ac:dyDescent="0.25">
      <c r="A191" s="9"/>
      <c r="B191" s="7" t="str">
        <f t="shared" si="61"/>
        <v/>
      </c>
      <c r="C191" s="9"/>
      <c r="D191" s="31"/>
      <c r="E191" s="11"/>
      <c r="F191" s="14"/>
      <c r="G191" s="18"/>
      <c r="H191" s="39"/>
      <c r="I191" s="22"/>
      <c r="J191" s="9"/>
      <c r="K191" s="25"/>
      <c r="L191" s="25"/>
      <c r="M191" s="25"/>
      <c r="N191" s="25"/>
      <c r="O191" s="25"/>
      <c r="P191" s="25"/>
      <c r="Q191" s="25"/>
      <c r="R191" s="25"/>
      <c r="S191" s="25"/>
      <c r="V191" s="7" t="str">
        <f t="shared" si="66"/>
        <v/>
      </c>
      <c r="X191" s="29" t="str">
        <f t="shared" si="62"/>
        <v/>
      </c>
      <c r="Y191" s="29" t="str">
        <f t="shared" si="67"/>
        <v/>
      </c>
      <c r="AA191" s="7" t="str">
        <f t="shared" si="63"/>
        <v/>
      </c>
      <c r="AB191" s="33" t="str">
        <f t="shared" si="68"/>
        <v/>
      </c>
      <c r="AD191" s="35" t="str">
        <f t="shared" si="69"/>
        <v/>
      </c>
      <c r="AE191" s="35" t="str">
        <f t="shared" si="70"/>
        <v/>
      </c>
      <c r="AG191" s="7" t="str">
        <f t="shared" si="86"/>
        <v/>
      </c>
      <c r="AN191" s="98" t="str">
        <f t="shared" si="71"/>
        <v/>
      </c>
      <c r="AO191" s="99" t="str">
        <f t="shared" si="72"/>
        <v/>
      </c>
      <c r="AQ191" s="49" t="str">
        <f t="shared" si="73"/>
        <v/>
      </c>
      <c r="AR191" s="33" t="str">
        <f t="shared" si="74"/>
        <v/>
      </c>
      <c r="AS191" s="43" t="str">
        <f t="shared" si="75"/>
        <v/>
      </c>
      <c r="AT191" s="33" t="str">
        <f t="shared" si="76"/>
        <v/>
      </c>
      <c r="AU191" s="49" t="str">
        <f t="shared" si="64"/>
        <v/>
      </c>
      <c r="AV191" s="33" t="str">
        <f t="shared" si="65"/>
        <v/>
      </c>
      <c r="AW191" s="49" t="str">
        <f t="shared" si="77"/>
        <v/>
      </c>
      <c r="AX191" s="33" t="str">
        <f t="shared" si="78"/>
        <v/>
      </c>
      <c r="AZ191" s="7" t="str">
        <f t="shared" si="79"/>
        <v/>
      </c>
      <c r="BB191" s="7" t="str">
        <f t="shared" si="80"/>
        <v/>
      </c>
      <c r="BD191" s="7">
        <v>180</v>
      </c>
      <c r="BF191" s="49" t="str">
        <f t="shared" si="88"/>
        <v/>
      </c>
      <c r="BG191" s="7" t="str">
        <f t="shared" si="88"/>
        <v/>
      </c>
      <c r="BH191" s="43" t="str">
        <f t="shared" si="88"/>
        <v/>
      </c>
      <c r="BI191" s="7" t="str">
        <f t="shared" si="81"/>
        <v/>
      </c>
      <c r="BJ191" s="7" t="str">
        <f t="shared" si="82"/>
        <v/>
      </c>
      <c r="BL191" s="105" t="str">
        <f t="shared" si="83"/>
        <v/>
      </c>
      <c r="BN191" s="57" t="str">
        <f t="shared" si="84"/>
        <v/>
      </c>
      <c r="BP191" s="35" t="str">
        <f t="shared" si="85"/>
        <v/>
      </c>
    </row>
    <row r="192" spans="1:68" x14ac:dyDescent="0.25">
      <c r="A192" s="9"/>
      <c r="B192" s="7" t="str">
        <f t="shared" si="61"/>
        <v/>
      </c>
      <c r="C192" s="9"/>
      <c r="D192" s="31"/>
      <c r="E192" s="11"/>
      <c r="F192" s="14"/>
      <c r="G192" s="18"/>
      <c r="H192" s="39"/>
      <c r="I192" s="22"/>
      <c r="J192" s="9"/>
      <c r="K192" s="25"/>
      <c r="L192" s="25"/>
      <c r="M192" s="25"/>
      <c r="N192" s="25"/>
      <c r="O192" s="25"/>
      <c r="P192" s="25"/>
      <c r="Q192" s="25"/>
      <c r="R192" s="25"/>
      <c r="S192" s="25"/>
      <c r="V192" s="7" t="str">
        <f t="shared" si="66"/>
        <v/>
      </c>
      <c r="X192" s="29" t="str">
        <f t="shared" si="62"/>
        <v/>
      </c>
      <c r="Y192" s="29" t="str">
        <f t="shared" si="67"/>
        <v/>
      </c>
      <c r="AA192" s="7" t="str">
        <f t="shared" si="63"/>
        <v/>
      </c>
      <c r="AB192" s="33" t="str">
        <f t="shared" si="68"/>
        <v/>
      </c>
      <c r="AD192" s="35" t="str">
        <f t="shared" si="69"/>
        <v/>
      </c>
      <c r="AE192" s="35" t="str">
        <f t="shared" si="70"/>
        <v/>
      </c>
      <c r="AG192" s="7" t="str">
        <f t="shared" si="86"/>
        <v/>
      </c>
      <c r="AN192" s="98" t="str">
        <f t="shared" si="71"/>
        <v/>
      </c>
      <c r="AO192" s="99" t="str">
        <f t="shared" si="72"/>
        <v/>
      </c>
      <c r="AQ192" s="49" t="str">
        <f t="shared" si="73"/>
        <v/>
      </c>
      <c r="AR192" s="33" t="str">
        <f t="shared" si="74"/>
        <v/>
      </c>
      <c r="AS192" s="43" t="str">
        <f t="shared" si="75"/>
        <v/>
      </c>
      <c r="AT192" s="33" t="str">
        <f t="shared" si="76"/>
        <v/>
      </c>
      <c r="AU192" s="49" t="str">
        <f t="shared" si="64"/>
        <v/>
      </c>
      <c r="AV192" s="33" t="str">
        <f t="shared" si="65"/>
        <v/>
      </c>
      <c r="AW192" s="49" t="str">
        <f t="shared" si="77"/>
        <v/>
      </c>
      <c r="AX192" s="33" t="str">
        <f t="shared" si="78"/>
        <v/>
      </c>
      <c r="AZ192" s="7" t="str">
        <f t="shared" si="79"/>
        <v/>
      </c>
      <c r="BB192" s="7" t="str">
        <f t="shared" si="80"/>
        <v/>
      </c>
      <c r="BD192" s="7">
        <v>181</v>
      </c>
      <c r="BF192" s="49" t="str">
        <f t="shared" ref="BF192:BH211" si="89">IF(OR($E192="", $AD192=FALSE), "", IF(OR($BI$9=TRUE, BF$9=""), 0, IFERROR(INDEX($AQ$12:$AX$511, $BE192, MATCH(BF$9, $AQ$9:$AX$9, 0)), 0)))</f>
        <v/>
      </c>
      <c r="BG192" s="7" t="str">
        <f t="shared" si="89"/>
        <v/>
      </c>
      <c r="BH192" s="43" t="str">
        <f t="shared" si="89"/>
        <v/>
      </c>
      <c r="BI192" s="7" t="str">
        <f t="shared" si="81"/>
        <v/>
      </c>
      <c r="BJ192" s="7" t="str">
        <f t="shared" si="82"/>
        <v/>
      </c>
      <c r="BL192" s="105" t="str">
        <f t="shared" si="83"/>
        <v/>
      </c>
      <c r="BN192" s="57" t="str">
        <f t="shared" si="84"/>
        <v/>
      </c>
      <c r="BP192" s="35" t="str">
        <f t="shared" si="85"/>
        <v/>
      </c>
    </row>
    <row r="193" spans="1:68" x14ac:dyDescent="0.25">
      <c r="A193" s="9"/>
      <c r="B193" s="7" t="str">
        <f t="shared" si="61"/>
        <v/>
      </c>
      <c r="C193" s="9"/>
      <c r="D193" s="31"/>
      <c r="E193" s="11"/>
      <c r="F193" s="14"/>
      <c r="G193" s="18"/>
      <c r="H193" s="39"/>
      <c r="I193" s="22"/>
      <c r="J193" s="9"/>
      <c r="K193" s="25"/>
      <c r="L193" s="25"/>
      <c r="M193" s="25"/>
      <c r="N193" s="25"/>
      <c r="O193" s="25"/>
      <c r="P193" s="25"/>
      <c r="Q193" s="25"/>
      <c r="R193" s="25"/>
      <c r="S193" s="25"/>
      <c r="V193" s="7" t="str">
        <f t="shared" si="66"/>
        <v/>
      </c>
      <c r="X193" s="29" t="str">
        <f t="shared" si="62"/>
        <v/>
      </c>
      <c r="Y193" s="29" t="str">
        <f t="shared" si="67"/>
        <v/>
      </c>
      <c r="AA193" s="7" t="str">
        <f t="shared" si="63"/>
        <v/>
      </c>
      <c r="AB193" s="33" t="str">
        <f t="shared" si="68"/>
        <v/>
      </c>
      <c r="AD193" s="35" t="str">
        <f t="shared" si="69"/>
        <v/>
      </c>
      <c r="AE193" s="35" t="str">
        <f t="shared" si="70"/>
        <v/>
      </c>
      <c r="AG193" s="7" t="str">
        <f t="shared" si="86"/>
        <v/>
      </c>
      <c r="AN193" s="98" t="str">
        <f t="shared" si="71"/>
        <v/>
      </c>
      <c r="AO193" s="99" t="str">
        <f t="shared" si="72"/>
        <v/>
      </c>
      <c r="AQ193" s="49" t="str">
        <f t="shared" si="73"/>
        <v/>
      </c>
      <c r="AR193" s="33" t="str">
        <f t="shared" si="74"/>
        <v/>
      </c>
      <c r="AS193" s="43" t="str">
        <f t="shared" si="75"/>
        <v/>
      </c>
      <c r="AT193" s="33" t="str">
        <f t="shared" si="76"/>
        <v/>
      </c>
      <c r="AU193" s="49" t="str">
        <f t="shared" si="64"/>
        <v/>
      </c>
      <c r="AV193" s="33" t="str">
        <f t="shared" si="65"/>
        <v/>
      </c>
      <c r="AW193" s="49" t="str">
        <f t="shared" si="77"/>
        <v/>
      </c>
      <c r="AX193" s="33" t="str">
        <f t="shared" si="78"/>
        <v/>
      </c>
      <c r="AZ193" s="7" t="str">
        <f t="shared" si="79"/>
        <v/>
      </c>
      <c r="BB193" s="7" t="str">
        <f t="shared" si="80"/>
        <v/>
      </c>
      <c r="BD193" s="7">
        <v>182</v>
      </c>
      <c r="BF193" s="49" t="str">
        <f t="shared" si="89"/>
        <v/>
      </c>
      <c r="BG193" s="7" t="str">
        <f t="shared" si="89"/>
        <v/>
      </c>
      <c r="BH193" s="43" t="str">
        <f t="shared" si="89"/>
        <v/>
      </c>
      <c r="BI193" s="7" t="str">
        <f t="shared" si="81"/>
        <v/>
      </c>
      <c r="BJ193" s="7" t="str">
        <f t="shared" si="82"/>
        <v/>
      </c>
      <c r="BL193" s="105" t="str">
        <f t="shared" si="83"/>
        <v/>
      </c>
      <c r="BN193" s="57" t="str">
        <f t="shared" si="84"/>
        <v/>
      </c>
      <c r="BP193" s="35" t="str">
        <f t="shared" si="85"/>
        <v/>
      </c>
    </row>
    <row r="194" spans="1:68" x14ac:dyDescent="0.25">
      <c r="A194" s="9"/>
      <c r="B194" s="7" t="str">
        <f t="shared" si="61"/>
        <v/>
      </c>
      <c r="C194" s="9"/>
      <c r="D194" s="31"/>
      <c r="E194" s="11"/>
      <c r="F194" s="14"/>
      <c r="G194" s="18"/>
      <c r="H194" s="39"/>
      <c r="I194" s="22"/>
      <c r="J194" s="9"/>
      <c r="K194" s="25"/>
      <c r="L194" s="25"/>
      <c r="M194" s="25"/>
      <c r="N194" s="25"/>
      <c r="O194" s="25"/>
      <c r="P194" s="25"/>
      <c r="Q194" s="25"/>
      <c r="R194" s="25"/>
      <c r="S194" s="25"/>
      <c r="V194" s="7" t="str">
        <f t="shared" si="66"/>
        <v/>
      </c>
      <c r="X194" s="29" t="str">
        <f t="shared" si="62"/>
        <v/>
      </c>
      <c r="Y194" s="29" t="str">
        <f t="shared" si="67"/>
        <v/>
      </c>
      <c r="AA194" s="7" t="str">
        <f t="shared" si="63"/>
        <v/>
      </c>
      <c r="AB194" s="33" t="str">
        <f t="shared" si="68"/>
        <v/>
      </c>
      <c r="AD194" s="35" t="str">
        <f t="shared" si="69"/>
        <v/>
      </c>
      <c r="AE194" s="35" t="str">
        <f t="shared" si="70"/>
        <v/>
      </c>
      <c r="AG194" s="7" t="str">
        <f t="shared" si="86"/>
        <v/>
      </c>
      <c r="AN194" s="98" t="str">
        <f t="shared" si="71"/>
        <v/>
      </c>
      <c r="AO194" s="99" t="str">
        <f t="shared" si="72"/>
        <v/>
      </c>
      <c r="AQ194" s="49" t="str">
        <f t="shared" si="73"/>
        <v/>
      </c>
      <c r="AR194" s="33" t="str">
        <f t="shared" si="74"/>
        <v/>
      </c>
      <c r="AS194" s="43" t="str">
        <f t="shared" si="75"/>
        <v/>
      </c>
      <c r="AT194" s="33" t="str">
        <f t="shared" si="76"/>
        <v/>
      </c>
      <c r="AU194" s="49" t="str">
        <f t="shared" si="64"/>
        <v/>
      </c>
      <c r="AV194" s="33" t="str">
        <f t="shared" si="65"/>
        <v/>
      </c>
      <c r="AW194" s="49" t="str">
        <f t="shared" si="77"/>
        <v/>
      </c>
      <c r="AX194" s="33" t="str">
        <f t="shared" si="78"/>
        <v/>
      </c>
      <c r="AZ194" s="7" t="str">
        <f t="shared" si="79"/>
        <v/>
      </c>
      <c r="BB194" s="7" t="str">
        <f t="shared" si="80"/>
        <v/>
      </c>
      <c r="BD194" s="7">
        <v>183</v>
      </c>
      <c r="BF194" s="49" t="str">
        <f t="shared" si="89"/>
        <v/>
      </c>
      <c r="BG194" s="7" t="str">
        <f t="shared" si="89"/>
        <v/>
      </c>
      <c r="BH194" s="43" t="str">
        <f t="shared" si="89"/>
        <v/>
      </c>
      <c r="BI194" s="7" t="str">
        <f t="shared" si="81"/>
        <v/>
      </c>
      <c r="BJ194" s="7" t="str">
        <f t="shared" si="82"/>
        <v/>
      </c>
      <c r="BL194" s="105" t="str">
        <f t="shared" si="83"/>
        <v/>
      </c>
      <c r="BN194" s="57" t="str">
        <f t="shared" si="84"/>
        <v/>
      </c>
      <c r="BP194" s="35" t="str">
        <f t="shared" si="85"/>
        <v/>
      </c>
    </row>
    <row r="195" spans="1:68" x14ac:dyDescent="0.25">
      <c r="A195" s="9"/>
      <c r="B195" s="7" t="str">
        <f t="shared" si="61"/>
        <v/>
      </c>
      <c r="C195" s="9"/>
      <c r="D195" s="31"/>
      <c r="E195" s="11"/>
      <c r="F195" s="14"/>
      <c r="G195" s="18"/>
      <c r="H195" s="39"/>
      <c r="I195" s="22"/>
      <c r="J195" s="9"/>
      <c r="K195" s="25"/>
      <c r="L195" s="25"/>
      <c r="M195" s="25"/>
      <c r="N195" s="25"/>
      <c r="O195" s="25"/>
      <c r="P195" s="25"/>
      <c r="Q195" s="25"/>
      <c r="R195" s="25"/>
      <c r="S195" s="25"/>
      <c r="V195" s="7" t="str">
        <f t="shared" si="66"/>
        <v/>
      </c>
      <c r="X195" s="29" t="str">
        <f t="shared" si="62"/>
        <v/>
      </c>
      <c r="Y195" s="29" t="str">
        <f t="shared" si="67"/>
        <v/>
      </c>
      <c r="AA195" s="7" t="str">
        <f t="shared" si="63"/>
        <v/>
      </c>
      <c r="AB195" s="33" t="str">
        <f t="shared" si="68"/>
        <v/>
      </c>
      <c r="AD195" s="35" t="str">
        <f t="shared" si="69"/>
        <v/>
      </c>
      <c r="AE195" s="35" t="str">
        <f t="shared" si="70"/>
        <v/>
      </c>
      <c r="AG195" s="7" t="str">
        <f t="shared" si="86"/>
        <v/>
      </c>
      <c r="AN195" s="98" t="str">
        <f t="shared" si="71"/>
        <v/>
      </c>
      <c r="AO195" s="99" t="str">
        <f t="shared" si="72"/>
        <v/>
      </c>
      <c r="AQ195" s="49" t="str">
        <f t="shared" si="73"/>
        <v/>
      </c>
      <c r="AR195" s="33" t="str">
        <f t="shared" si="74"/>
        <v/>
      </c>
      <c r="AS195" s="43" t="str">
        <f t="shared" si="75"/>
        <v/>
      </c>
      <c r="AT195" s="33" t="str">
        <f t="shared" si="76"/>
        <v/>
      </c>
      <c r="AU195" s="49" t="str">
        <f t="shared" si="64"/>
        <v/>
      </c>
      <c r="AV195" s="33" t="str">
        <f t="shared" si="65"/>
        <v/>
      </c>
      <c r="AW195" s="49" t="str">
        <f t="shared" si="77"/>
        <v/>
      </c>
      <c r="AX195" s="33" t="str">
        <f t="shared" si="78"/>
        <v/>
      </c>
      <c r="AZ195" s="7" t="str">
        <f t="shared" si="79"/>
        <v/>
      </c>
      <c r="BB195" s="7" t="str">
        <f t="shared" si="80"/>
        <v/>
      </c>
      <c r="BD195" s="7">
        <v>184</v>
      </c>
      <c r="BF195" s="49" t="str">
        <f t="shared" si="89"/>
        <v/>
      </c>
      <c r="BG195" s="7" t="str">
        <f t="shared" si="89"/>
        <v/>
      </c>
      <c r="BH195" s="43" t="str">
        <f t="shared" si="89"/>
        <v/>
      </c>
      <c r="BI195" s="7" t="str">
        <f t="shared" si="81"/>
        <v/>
      </c>
      <c r="BJ195" s="7" t="str">
        <f t="shared" si="82"/>
        <v/>
      </c>
      <c r="BL195" s="105" t="str">
        <f t="shared" si="83"/>
        <v/>
      </c>
      <c r="BN195" s="57" t="str">
        <f t="shared" si="84"/>
        <v/>
      </c>
      <c r="BP195" s="35" t="str">
        <f t="shared" si="85"/>
        <v/>
      </c>
    </row>
    <row r="196" spans="1:68" x14ac:dyDescent="0.25">
      <c r="A196" s="9"/>
      <c r="B196" s="7" t="str">
        <f t="shared" si="61"/>
        <v/>
      </c>
      <c r="C196" s="9"/>
      <c r="D196" s="31"/>
      <c r="E196" s="11"/>
      <c r="F196" s="14"/>
      <c r="G196" s="18"/>
      <c r="H196" s="39"/>
      <c r="I196" s="22"/>
      <c r="J196" s="9"/>
      <c r="K196" s="25"/>
      <c r="L196" s="25"/>
      <c r="M196" s="25"/>
      <c r="N196" s="25"/>
      <c r="O196" s="25"/>
      <c r="P196" s="25"/>
      <c r="Q196" s="25"/>
      <c r="R196" s="25"/>
      <c r="S196" s="25"/>
      <c r="V196" s="7" t="str">
        <f t="shared" si="66"/>
        <v/>
      </c>
      <c r="X196" s="29" t="str">
        <f t="shared" si="62"/>
        <v/>
      </c>
      <c r="Y196" s="29" t="str">
        <f t="shared" si="67"/>
        <v/>
      </c>
      <c r="AA196" s="7" t="str">
        <f t="shared" si="63"/>
        <v/>
      </c>
      <c r="AB196" s="33" t="str">
        <f t="shared" si="68"/>
        <v/>
      </c>
      <c r="AD196" s="35" t="str">
        <f t="shared" si="69"/>
        <v/>
      </c>
      <c r="AE196" s="35" t="str">
        <f t="shared" si="70"/>
        <v/>
      </c>
      <c r="AG196" s="7" t="str">
        <f t="shared" si="86"/>
        <v/>
      </c>
      <c r="AN196" s="98" t="str">
        <f t="shared" si="71"/>
        <v/>
      </c>
      <c r="AO196" s="99" t="str">
        <f t="shared" si="72"/>
        <v/>
      </c>
      <c r="AQ196" s="49" t="str">
        <f t="shared" si="73"/>
        <v/>
      </c>
      <c r="AR196" s="33" t="str">
        <f t="shared" si="74"/>
        <v/>
      </c>
      <c r="AS196" s="43" t="str">
        <f t="shared" si="75"/>
        <v/>
      </c>
      <c r="AT196" s="33" t="str">
        <f t="shared" si="76"/>
        <v/>
      </c>
      <c r="AU196" s="49" t="str">
        <f t="shared" si="64"/>
        <v/>
      </c>
      <c r="AV196" s="33" t="str">
        <f t="shared" si="65"/>
        <v/>
      </c>
      <c r="AW196" s="49" t="str">
        <f t="shared" si="77"/>
        <v/>
      </c>
      <c r="AX196" s="33" t="str">
        <f t="shared" si="78"/>
        <v/>
      </c>
      <c r="AZ196" s="7" t="str">
        <f t="shared" si="79"/>
        <v/>
      </c>
      <c r="BB196" s="7" t="str">
        <f t="shared" si="80"/>
        <v/>
      </c>
      <c r="BD196" s="7">
        <v>185</v>
      </c>
      <c r="BF196" s="49" t="str">
        <f t="shared" si="89"/>
        <v/>
      </c>
      <c r="BG196" s="7" t="str">
        <f t="shared" si="89"/>
        <v/>
      </c>
      <c r="BH196" s="43" t="str">
        <f t="shared" si="89"/>
        <v/>
      </c>
      <c r="BI196" s="7" t="str">
        <f t="shared" si="81"/>
        <v/>
      </c>
      <c r="BJ196" s="7" t="str">
        <f t="shared" si="82"/>
        <v/>
      </c>
      <c r="BL196" s="105" t="str">
        <f t="shared" si="83"/>
        <v/>
      </c>
      <c r="BN196" s="57" t="str">
        <f t="shared" si="84"/>
        <v/>
      </c>
      <c r="BP196" s="35" t="str">
        <f t="shared" si="85"/>
        <v/>
      </c>
    </row>
    <row r="197" spans="1:68" x14ac:dyDescent="0.25">
      <c r="A197" s="9"/>
      <c r="B197" s="7" t="str">
        <f t="shared" si="61"/>
        <v/>
      </c>
      <c r="C197" s="9"/>
      <c r="D197" s="31"/>
      <c r="E197" s="11"/>
      <c r="F197" s="14"/>
      <c r="G197" s="18"/>
      <c r="H197" s="39"/>
      <c r="I197" s="22"/>
      <c r="J197" s="9"/>
      <c r="K197" s="25"/>
      <c r="L197" s="25"/>
      <c r="M197" s="25"/>
      <c r="N197" s="25"/>
      <c r="O197" s="25"/>
      <c r="P197" s="25"/>
      <c r="Q197" s="25"/>
      <c r="R197" s="25"/>
      <c r="S197" s="25"/>
      <c r="V197" s="7" t="str">
        <f t="shared" si="66"/>
        <v/>
      </c>
      <c r="X197" s="29" t="str">
        <f t="shared" si="62"/>
        <v/>
      </c>
      <c r="Y197" s="29" t="str">
        <f t="shared" si="67"/>
        <v/>
      </c>
      <c r="AA197" s="7" t="str">
        <f t="shared" si="63"/>
        <v/>
      </c>
      <c r="AB197" s="33" t="str">
        <f t="shared" si="68"/>
        <v/>
      </c>
      <c r="AD197" s="35" t="str">
        <f t="shared" si="69"/>
        <v/>
      </c>
      <c r="AE197" s="35" t="str">
        <f t="shared" si="70"/>
        <v/>
      </c>
      <c r="AG197" s="7" t="str">
        <f t="shared" si="86"/>
        <v/>
      </c>
      <c r="AN197" s="98" t="str">
        <f t="shared" si="71"/>
        <v/>
      </c>
      <c r="AO197" s="99" t="str">
        <f t="shared" si="72"/>
        <v/>
      </c>
      <c r="AQ197" s="49" t="str">
        <f t="shared" si="73"/>
        <v/>
      </c>
      <c r="AR197" s="33" t="str">
        <f t="shared" si="74"/>
        <v/>
      </c>
      <c r="AS197" s="43" t="str">
        <f t="shared" si="75"/>
        <v/>
      </c>
      <c r="AT197" s="33" t="str">
        <f t="shared" si="76"/>
        <v/>
      </c>
      <c r="AU197" s="49" t="str">
        <f t="shared" si="64"/>
        <v/>
      </c>
      <c r="AV197" s="33" t="str">
        <f t="shared" si="65"/>
        <v/>
      </c>
      <c r="AW197" s="49" t="str">
        <f t="shared" si="77"/>
        <v/>
      </c>
      <c r="AX197" s="33" t="str">
        <f t="shared" si="78"/>
        <v/>
      </c>
      <c r="AZ197" s="7" t="str">
        <f t="shared" si="79"/>
        <v/>
      </c>
      <c r="BB197" s="7" t="str">
        <f t="shared" si="80"/>
        <v/>
      </c>
      <c r="BD197" s="7">
        <v>186</v>
      </c>
      <c r="BF197" s="49" t="str">
        <f t="shared" si="89"/>
        <v/>
      </c>
      <c r="BG197" s="7" t="str">
        <f t="shared" si="89"/>
        <v/>
      </c>
      <c r="BH197" s="43" t="str">
        <f t="shared" si="89"/>
        <v/>
      </c>
      <c r="BI197" s="7" t="str">
        <f t="shared" si="81"/>
        <v/>
      </c>
      <c r="BJ197" s="7" t="str">
        <f t="shared" si="82"/>
        <v/>
      </c>
      <c r="BL197" s="105" t="str">
        <f t="shared" si="83"/>
        <v/>
      </c>
      <c r="BN197" s="57" t="str">
        <f t="shared" si="84"/>
        <v/>
      </c>
      <c r="BP197" s="35" t="str">
        <f t="shared" si="85"/>
        <v/>
      </c>
    </row>
    <row r="198" spans="1:68" x14ac:dyDescent="0.25">
      <c r="A198" s="9"/>
      <c r="B198" s="7" t="str">
        <f t="shared" si="61"/>
        <v/>
      </c>
      <c r="C198" s="9"/>
      <c r="D198" s="31"/>
      <c r="E198" s="11"/>
      <c r="F198" s="14"/>
      <c r="G198" s="18"/>
      <c r="H198" s="39"/>
      <c r="I198" s="22"/>
      <c r="J198" s="9"/>
      <c r="K198" s="25"/>
      <c r="L198" s="25"/>
      <c r="M198" s="25"/>
      <c r="N198" s="25"/>
      <c r="O198" s="25"/>
      <c r="P198" s="25"/>
      <c r="Q198" s="25"/>
      <c r="R198" s="25"/>
      <c r="S198" s="25"/>
      <c r="V198" s="7" t="str">
        <f t="shared" si="66"/>
        <v/>
      </c>
      <c r="X198" s="29" t="str">
        <f t="shared" si="62"/>
        <v/>
      </c>
      <c r="Y198" s="29" t="str">
        <f t="shared" si="67"/>
        <v/>
      </c>
      <c r="AA198" s="7" t="str">
        <f t="shared" si="63"/>
        <v/>
      </c>
      <c r="AB198" s="33" t="str">
        <f t="shared" si="68"/>
        <v/>
      </c>
      <c r="AD198" s="35" t="str">
        <f t="shared" si="69"/>
        <v/>
      </c>
      <c r="AE198" s="35" t="str">
        <f t="shared" si="70"/>
        <v/>
      </c>
      <c r="AG198" s="7" t="str">
        <f t="shared" si="86"/>
        <v/>
      </c>
      <c r="AN198" s="98" t="str">
        <f t="shared" si="71"/>
        <v/>
      </c>
      <c r="AO198" s="99" t="str">
        <f t="shared" si="72"/>
        <v/>
      </c>
      <c r="AQ198" s="49" t="str">
        <f t="shared" si="73"/>
        <v/>
      </c>
      <c r="AR198" s="33" t="str">
        <f t="shared" si="74"/>
        <v/>
      </c>
      <c r="AS198" s="43" t="str">
        <f t="shared" si="75"/>
        <v/>
      </c>
      <c r="AT198" s="33" t="str">
        <f t="shared" si="76"/>
        <v/>
      </c>
      <c r="AU198" s="49" t="str">
        <f t="shared" si="64"/>
        <v/>
      </c>
      <c r="AV198" s="33" t="str">
        <f t="shared" si="65"/>
        <v/>
      </c>
      <c r="AW198" s="49" t="str">
        <f t="shared" si="77"/>
        <v/>
      </c>
      <c r="AX198" s="33" t="str">
        <f t="shared" si="78"/>
        <v/>
      </c>
      <c r="AZ198" s="7" t="str">
        <f t="shared" si="79"/>
        <v/>
      </c>
      <c r="BB198" s="7" t="str">
        <f t="shared" si="80"/>
        <v/>
      </c>
      <c r="BD198" s="7">
        <v>187</v>
      </c>
      <c r="BF198" s="49" t="str">
        <f t="shared" si="89"/>
        <v/>
      </c>
      <c r="BG198" s="7" t="str">
        <f t="shared" si="89"/>
        <v/>
      </c>
      <c r="BH198" s="43" t="str">
        <f t="shared" si="89"/>
        <v/>
      </c>
      <c r="BI198" s="7" t="str">
        <f t="shared" si="81"/>
        <v/>
      </c>
      <c r="BJ198" s="7" t="str">
        <f t="shared" si="82"/>
        <v/>
      </c>
      <c r="BL198" s="105" t="str">
        <f t="shared" si="83"/>
        <v/>
      </c>
      <c r="BN198" s="57" t="str">
        <f t="shared" si="84"/>
        <v/>
      </c>
      <c r="BP198" s="35" t="str">
        <f t="shared" si="85"/>
        <v/>
      </c>
    </row>
    <row r="199" spans="1:68" x14ac:dyDescent="0.25">
      <c r="A199" s="9"/>
      <c r="B199" s="7" t="str">
        <f t="shared" si="61"/>
        <v/>
      </c>
      <c r="C199" s="9"/>
      <c r="D199" s="31"/>
      <c r="E199" s="11"/>
      <c r="F199" s="14"/>
      <c r="G199" s="18"/>
      <c r="H199" s="39"/>
      <c r="I199" s="22"/>
      <c r="J199" s="9"/>
      <c r="K199" s="25"/>
      <c r="L199" s="25"/>
      <c r="M199" s="25"/>
      <c r="N199" s="25"/>
      <c r="O199" s="25"/>
      <c r="P199" s="25"/>
      <c r="Q199" s="25"/>
      <c r="R199" s="25"/>
      <c r="S199" s="25"/>
      <c r="V199" s="7" t="str">
        <f t="shared" si="66"/>
        <v/>
      </c>
      <c r="X199" s="29" t="str">
        <f t="shared" si="62"/>
        <v/>
      </c>
      <c r="Y199" s="29" t="str">
        <f t="shared" si="67"/>
        <v/>
      </c>
      <c r="AA199" s="7" t="str">
        <f t="shared" si="63"/>
        <v/>
      </c>
      <c r="AB199" s="33" t="str">
        <f t="shared" si="68"/>
        <v/>
      </c>
      <c r="AD199" s="35" t="str">
        <f t="shared" si="69"/>
        <v/>
      </c>
      <c r="AE199" s="35" t="str">
        <f t="shared" si="70"/>
        <v/>
      </c>
      <c r="AG199" s="7" t="str">
        <f t="shared" si="86"/>
        <v/>
      </c>
      <c r="AN199" s="98" t="str">
        <f t="shared" si="71"/>
        <v/>
      </c>
      <c r="AO199" s="99" t="str">
        <f t="shared" si="72"/>
        <v/>
      </c>
      <c r="AQ199" s="49" t="str">
        <f t="shared" si="73"/>
        <v/>
      </c>
      <c r="AR199" s="33" t="str">
        <f t="shared" si="74"/>
        <v/>
      </c>
      <c r="AS199" s="43" t="str">
        <f t="shared" si="75"/>
        <v/>
      </c>
      <c r="AT199" s="33" t="str">
        <f t="shared" si="76"/>
        <v/>
      </c>
      <c r="AU199" s="49" t="str">
        <f t="shared" si="64"/>
        <v/>
      </c>
      <c r="AV199" s="33" t="str">
        <f t="shared" si="65"/>
        <v/>
      </c>
      <c r="AW199" s="49" t="str">
        <f t="shared" si="77"/>
        <v/>
      </c>
      <c r="AX199" s="33" t="str">
        <f t="shared" si="78"/>
        <v/>
      </c>
      <c r="AZ199" s="7" t="str">
        <f t="shared" si="79"/>
        <v/>
      </c>
      <c r="BB199" s="7" t="str">
        <f t="shared" si="80"/>
        <v/>
      </c>
      <c r="BD199" s="7">
        <v>188</v>
      </c>
      <c r="BF199" s="49" t="str">
        <f t="shared" si="89"/>
        <v/>
      </c>
      <c r="BG199" s="7" t="str">
        <f t="shared" si="89"/>
        <v/>
      </c>
      <c r="BH199" s="43" t="str">
        <f t="shared" si="89"/>
        <v/>
      </c>
      <c r="BI199" s="7" t="str">
        <f t="shared" si="81"/>
        <v/>
      </c>
      <c r="BJ199" s="7" t="str">
        <f t="shared" si="82"/>
        <v/>
      </c>
      <c r="BL199" s="105" t="str">
        <f t="shared" si="83"/>
        <v/>
      </c>
      <c r="BN199" s="57" t="str">
        <f t="shared" si="84"/>
        <v/>
      </c>
      <c r="BP199" s="35" t="str">
        <f t="shared" si="85"/>
        <v/>
      </c>
    </row>
    <row r="200" spans="1:68" x14ac:dyDescent="0.25">
      <c r="A200" s="9"/>
      <c r="B200" s="7" t="str">
        <f t="shared" si="61"/>
        <v/>
      </c>
      <c r="C200" s="9"/>
      <c r="D200" s="31"/>
      <c r="E200" s="11"/>
      <c r="F200" s="14"/>
      <c r="G200" s="18"/>
      <c r="H200" s="39"/>
      <c r="I200" s="22"/>
      <c r="J200" s="9"/>
      <c r="K200" s="25"/>
      <c r="L200" s="25"/>
      <c r="M200" s="25"/>
      <c r="N200" s="25"/>
      <c r="O200" s="25"/>
      <c r="P200" s="25"/>
      <c r="Q200" s="25"/>
      <c r="R200" s="25"/>
      <c r="S200" s="25"/>
      <c r="V200" s="7" t="str">
        <f t="shared" si="66"/>
        <v/>
      </c>
      <c r="X200" s="29" t="str">
        <f t="shared" si="62"/>
        <v/>
      </c>
      <c r="Y200" s="29" t="str">
        <f t="shared" si="67"/>
        <v/>
      </c>
      <c r="AA200" s="7" t="str">
        <f t="shared" si="63"/>
        <v/>
      </c>
      <c r="AB200" s="33" t="str">
        <f t="shared" si="68"/>
        <v/>
      </c>
      <c r="AD200" s="35" t="str">
        <f t="shared" si="69"/>
        <v/>
      </c>
      <c r="AE200" s="35" t="str">
        <f t="shared" si="70"/>
        <v/>
      </c>
      <c r="AG200" s="7" t="str">
        <f t="shared" si="86"/>
        <v/>
      </c>
      <c r="AN200" s="98" t="str">
        <f t="shared" si="71"/>
        <v/>
      </c>
      <c r="AO200" s="99" t="str">
        <f t="shared" si="72"/>
        <v/>
      </c>
      <c r="AQ200" s="49" t="str">
        <f t="shared" si="73"/>
        <v/>
      </c>
      <c r="AR200" s="33" t="str">
        <f t="shared" si="74"/>
        <v/>
      </c>
      <c r="AS200" s="43" t="str">
        <f t="shared" si="75"/>
        <v/>
      </c>
      <c r="AT200" s="33" t="str">
        <f t="shared" si="76"/>
        <v/>
      </c>
      <c r="AU200" s="49" t="str">
        <f t="shared" si="64"/>
        <v/>
      </c>
      <c r="AV200" s="33" t="str">
        <f t="shared" si="65"/>
        <v/>
      </c>
      <c r="AW200" s="49" t="str">
        <f t="shared" si="77"/>
        <v/>
      </c>
      <c r="AX200" s="33" t="str">
        <f t="shared" si="78"/>
        <v/>
      </c>
      <c r="AZ200" s="7" t="str">
        <f t="shared" si="79"/>
        <v/>
      </c>
      <c r="BB200" s="7" t="str">
        <f t="shared" si="80"/>
        <v/>
      </c>
      <c r="BD200" s="7">
        <v>189</v>
      </c>
      <c r="BF200" s="49" t="str">
        <f t="shared" si="89"/>
        <v/>
      </c>
      <c r="BG200" s="7" t="str">
        <f t="shared" si="89"/>
        <v/>
      </c>
      <c r="BH200" s="43" t="str">
        <f t="shared" si="89"/>
        <v/>
      </c>
      <c r="BI200" s="7" t="str">
        <f t="shared" si="81"/>
        <v/>
      </c>
      <c r="BJ200" s="7" t="str">
        <f t="shared" si="82"/>
        <v/>
      </c>
      <c r="BL200" s="105" t="str">
        <f t="shared" si="83"/>
        <v/>
      </c>
      <c r="BN200" s="57" t="str">
        <f t="shared" si="84"/>
        <v/>
      </c>
      <c r="BP200" s="35" t="str">
        <f t="shared" si="85"/>
        <v/>
      </c>
    </row>
    <row r="201" spans="1:68" x14ac:dyDescent="0.25">
      <c r="A201" s="9"/>
      <c r="B201" s="7" t="str">
        <f t="shared" si="61"/>
        <v/>
      </c>
      <c r="C201" s="9"/>
      <c r="D201" s="31"/>
      <c r="E201" s="11"/>
      <c r="F201" s="14"/>
      <c r="G201" s="18"/>
      <c r="H201" s="39"/>
      <c r="I201" s="22"/>
      <c r="J201" s="9"/>
      <c r="K201" s="25"/>
      <c r="L201" s="25"/>
      <c r="M201" s="25"/>
      <c r="N201" s="25"/>
      <c r="O201" s="25"/>
      <c r="P201" s="25"/>
      <c r="Q201" s="25"/>
      <c r="R201" s="25"/>
      <c r="S201" s="25"/>
      <c r="V201" s="7" t="str">
        <f t="shared" si="66"/>
        <v/>
      </c>
      <c r="X201" s="29" t="str">
        <f t="shared" si="62"/>
        <v/>
      </c>
      <c r="Y201" s="29" t="str">
        <f t="shared" si="67"/>
        <v/>
      </c>
      <c r="AA201" s="7" t="str">
        <f t="shared" si="63"/>
        <v/>
      </c>
      <c r="AB201" s="33" t="str">
        <f t="shared" si="68"/>
        <v/>
      </c>
      <c r="AD201" s="35" t="str">
        <f t="shared" si="69"/>
        <v/>
      </c>
      <c r="AE201" s="35" t="str">
        <f t="shared" si="70"/>
        <v/>
      </c>
      <c r="AG201" s="7" t="str">
        <f t="shared" si="86"/>
        <v/>
      </c>
      <c r="AN201" s="98" t="str">
        <f t="shared" si="71"/>
        <v/>
      </c>
      <c r="AO201" s="99" t="str">
        <f t="shared" si="72"/>
        <v/>
      </c>
      <c r="AQ201" s="49" t="str">
        <f t="shared" si="73"/>
        <v/>
      </c>
      <c r="AR201" s="33" t="str">
        <f t="shared" si="74"/>
        <v/>
      </c>
      <c r="AS201" s="43" t="str">
        <f t="shared" si="75"/>
        <v/>
      </c>
      <c r="AT201" s="33" t="str">
        <f t="shared" si="76"/>
        <v/>
      </c>
      <c r="AU201" s="49" t="str">
        <f t="shared" si="64"/>
        <v/>
      </c>
      <c r="AV201" s="33" t="str">
        <f t="shared" si="65"/>
        <v/>
      </c>
      <c r="AW201" s="49" t="str">
        <f t="shared" si="77"/>
        <v/>
      </c>
      <c r="AX201" s="33" t="str">
        <f t="shared" si="78"/>
        <v/>
      </c>
      <c r="AZ201" s="7" t="str">
        <f t="shared" si="79"/>
        <v/>
      </c>
      <c r="BB201" s="7" t="str">
        <f t="shared" si="80"/>
        <v/>
      </c>
      <c r="BD201" s="7">
        <v>190</v>
      </c>
      <c r="BF201" s="49" t="str">
        <f t="shared" si="89"/>
        <v/>
      </c>
      <c r="BG201" s="7" t="str">
        <f t="shared" si="89"/>
        <v/>
      </c>
      <c r="BH201" s="43" t="str">
        <f t="shared" si="89"/>
        <v/>
      </c>
      <c r="BI201" s="7" t="str">
        <f t="shared" si="81"/>
        <v/>
      </c>
      <c r="BJ201" s="7" t="str">
        <f t="shared" si="82"/>
        <v/>
      </c>
      <c r="BL201" s="105" t="str">
        <f t="shared" si="83"/>
        <v/>
      </c>
      <c r="BN201" s="57" t="str">
        <f t="shared" si="84"/>
        <v/>
      </c>
      <c r="BP201" s="35" t="str">
        <f t="shared" si="85"/>
        <v/>
      </c>
    </row>
    <row r="202" spans="1:68" x14ac:dyDescent="0.25">
      <c r="A202" s="9"/>
      <c r="B202" s="7" t="str">
        <f t="shared" si="61"/>
        <v/>
      </c>
      <c r="C202" s="9"/>
      <c r="D202" s="31"/>
      <c r="E202" s="11"/>
      <c r="F202" s="14"/>
      <c r="G202" s="18"/>
      <c r="H202" s="39"/>
      <c r="I202" s="22"/>
      <c r="J202" s="9"/>
      <c r="K202" s="25"/>
      <c r="L202" s="25"/>
      <c r="M202" s="25"/>
      <c r="N202" s="25"/>
      <c r="O202" s="25"/>
      <c r="P202" s="25"/>
      <c r="Q202" s="25"/>
      <c r="R202" s="25"/>
      <c r="S202" s="25"/>
      <c r="V202" s="7" t="str">
        <f t="shared" si="66"/>
        <v/>
      </c>
      <c r="X202" s="29" t="str">
        <f t="shared" si="62"/>
        <v/>
      </c>
      <c r="Y202" s="29" t="str">
        <f t="shared" si="67"/>
        <v/>
      </c>
      <c r="AA202" s="7" t="str">
        <f t="shared" si="63"/>
        <v/>
      </c>
      <c r="AB202" s="33" t="str">
        <f t="shared" si="68"/>
        <v/>
      </c>
      <c r="AD202" s="35" t="str">
        <f t="shared" si="69"/>
        <v/>
      </c>
      <c r="AE202" s="35" t="str">
        <f t="shared" si="70"/>
        <v/>
      </c>
      <c r="AG202" s="7" t="str">
        <f t="shared" si="86"/>
        <v/>
      </c>
      <c r="AN202" s="98" t="str">
        <f t="shared" si="71"/>
        <v/>
      </c>
      <c r="AO202" s="99" t="str">
        <f t="shared" si="72"/>
        <v/>
      </c>
      <c r="AQ202" s="49" t="str">
        <f t="shared" si="73"/>
        <v/>
      </c>
      <c r="AR202" s="33" t="str">
        <f t="shared" si="74"/>
        <v/>
      </c>
      <c r="AS202" s="43" t="str">
        <f t="shared" si="75"/>
        <v/>
      </c>
      <c r="AT202" s="33" t="str">
        <f t="shared" si="76"/>
        <v/>
      </c>
      <c r="AU202" s="49" t="str">
        <f t="shared" si="64"/>
        <v/>
      </c>
      <c r="AV202" s="33" t="str">
        <f t="shared" si="65"/>
        <v/>
      </c>
      <c r="AW202" s="49" t="str">
        <f t="shared" si="77"/>
        <v/>
      </c>
      <c r="AX202" s="33" t="str">
        <f t="shared" si="78"/>
        <v/>
      </c>
      <c r="AZ202" s="7" t="str">
        <f t="shared" si="79"/>
        <v/>
      </c>
      <c r="BB202" s="7" t="str">
        <f t="shared" si="80"/>
        <v/>
      </c>
      <c r="BD202" s="7">
        <v>191</v>
      </c>
      <c r="BF202" s="49" t="str">
        <f t="shared" si="89"/>
        <v/>
      </c>
      <c r="BG202" s="7" t="str">
        <f t="shared" si="89"/>
        <v/>
      </c>
      <c r="BH202" s="43" t="str">
        <f t="shared" si="89"/>
        <v/>
      </c>
      <c r="BI202" s="7" t="str">
        <f t="shared" si="81"/>
        <v/>
      </c>
      <c r="BJ202" s="7" t="str">
        <f t="shared" si="82"/>
        <v/>
      </c>
      <c r="BL202" s="105" t="str">
        <f t="shared" si="83"/>
        <v/>
      </c>
      <c r="BN202" s="57" t="str">
        <f t="shared" si="84"/>
        <v/>
      </c>
      <c r="BP202" s="35" t="str">
        <f t="shared" si="85"/>
        <v/>
      </c>
    </row>
    <row r="203" spans="1:68" x14ac:dyDescent="0.25">
      <c r="A203" s="9"/>
      <c r="B203" s="7" t="str">
        <f t="shared" si="61"/>
        <v/>
      </c>
      <c r="C203" s="9"/>
      <c r="D203" s="31"/>
      <c r="E203" s="11"/>
      <c r="F203" s="14"/>
      <c r="G203" s="18"/>
      <c r="H203" s="39"/>
      <c r="I203" s="22"/>
      <c r="J203" s="9"/>
      <c r="K203" s="25"/>
      <c r="L203" s="25"/>
      <c r="M203" s="25"/>
      <c r="N203" s="25"/>
      <c r="O203" s="25"/>
      <c r="P203" s="25"/>
      <c r="Q203" s="25"/>
      <c r="R203" s="25"/>
      <c r="S203" s="25"/>
      <c r="V203" s="7" t="str">
        <f t="shared" si="66"/>
        <v/>
      </c>
      <c r="X203" s="29" t="str">
        <f t="shared" si="62"/>
        <v/>
      </c>
      <c r="Y203" s="29" t="str">
        <f t="shared" si="67"/>
        <v/>
      </c>
      <c r="AA203" s="7" t="str">
        <f t="shared" si="63"/>
        <v/>
      </c>
      <c r="AB203" s="33" t="str">
        <f t="shared" si="68"/>
        <v/>
      </c>
      <c r="AD203" s="35" t="str">
        <f t="shared" si="69"/>
        <v/>
      </c>
      <c r="AE203" s="35" t="str">
        <f t="shared" si="70"/>
        <v/>
      </c>
      <c r="AG203" s="7" t="str">
        <f t="shared" si="86"/>
        <v/>
      </c>
      <c r="AN203" s="98" t="str">
        <f t="shared" si="71"/>
        <v/>
      </c>
      <c r="AO203" s="99" t="str">
        <f t="shared" si="72"/>
        <v/>
      </c>
      <c r="AQ203" s="49" t="str">
        <f t="shared" si="73"/>
        <v/>
      </c>
      <c r="AR203" s="33" t="str">
        <f t="shared" si="74"/>
        <v/>
      </c>
      <c r="AS203" s="43" t="str">
        <f t="shared" si="75"/>
        <v/>
      </c>
      <c r="AT203" s="33" t="str">
        <f t="shared" si="76"/>
        <v/>
      </c>
      <c r="AU203" s="49" t="str">
        <f t="shared" si="64"/>
        <v/>
      </c>
      <c r="AV203" s="33" t="str">
        <f t="shared" si="65"/>
        <v/>
      </c>
      <c r="AW203" s="49" t="str">
        <f t="shared" si="77"/>
        <v/>
      </c>
      <c r="AX203" s="33" t="str">
        <f t="shared" si="78"/>
        <v/>
      </c>
      <c r="AZ203" s="7" t="str">
        <f t="shared" si="79"/>
        <v/>
      </c>
      <c r="BB203" s="7" t="str">
        <f t="shared" si="80"/>
        <v/>
      </c>
      <c r="BD203" s="7">
        <v>192</v>
      </c>
      <c r="BF203" s="49" t="str">
        <f t="shared" si="89"/>
        <v/>
      </c>
      <c r="BG203" s="7" t="str">
        <f t="shared" si="89"/>
        <v/>
      </c>
      <c r="BH203" s="43" t="str">
        <f t="shared" si="89"/>
        <v/>
      </c>
      <c r="BI203" s="7" t="str">
        <f t="shared" si="81"/>
        <v/>
      </c>
      <c r="BJ203" s="7" t="str">
        <f t="shared" si="82"/>
        <v/>
      </c>
      <c r="BL203" s="105" t="str">
        <f t="shared" si="83"/>
        <v/>
      </c>
      <c r="BN203" s="57" t="str">
        <f t="shared" si="84"/>
        <v/>
      </c>
      <c r="BP203" s="35" t="str">
        <f t="shared" si="85"/>
        <v/>
      </c>
    </row>
    <row r="204" spans="1:68" x14ac:dyDescent="0.25">
      <c r="A204" s="9"/>
      <c r="B204" s="7" t="str">
        <f t="shared" ref="B204:B267" si="90">IF($E204="", "", IF(OR($I204="", $I204=0), $V$2, IF($I204=1, $V$4, $V$3)))</f>
        <v/>
      </c>
      <c r="C204" s="9"/>
      <c r="D204" s="31"/>
      <c r="E204" s="11"/>
      <c r="F204" s="14"/>
      <c r="G204" s="18"/>
      <c r="H204" s="39"/>
      <c r="I204" s="22"/>
      <c r="J204" s="9"/>
      <c r="K204" s="25"/>
      <c r="L204" s="25"/>
      <c r="M204" s="25"/>
      <c r="N204" s="25"/>
      <c r="O204" s="25"/>
      <c r="P204" s="25"/>
      <c r="Q204" s="25"/>
      <c r="R204" s="25"/>
      <c r="S204" s="25"/>
      <c r="V204" s="7" t="str">
        <f t="shared" si="66"/>
        <v/>
      </c>
      <c r="X204" s="29" t="str">
        <f t="shared" ref="X204:X267" si="91">IF($G204="", "", IF($I204="", $G204, $G204*(1-$I204)))</f>
        <v/>
      </c>
      <c r="Y204" s="29" t="str">
        <f t="shared" si="67"/>
        <v/>
      </c>
      <c r="AA204" s="7" t="str">
        <f t="shared" ref="AA204:AA267" si="92">IF($X204="", "", IF(OR($X204&lt;$AA$10, $X204&gt;$AA$11), "X", ""))</f>
        <v/>
      </c>
      <c r="AB204" s="33" t="str">
        <f t="shared" si="68"/>
        <v/>
      </c>
      <c r="AD204" s="35" t="str">
        <f t="shared" si="69"/>
        <v/>
      </c>
      <c r="AE204" s="35" t="str">
        <f t="shared" si="70"/>
        <v/>
      </c>
      <c r="AG204" s="7" t="str">
        <f t="shared" si="86"/>
        <v/>
      </c>
      <c r="AN204" s="98" t="str">
        <f t="shared" si="71"/>
        <v/>
      </c>
      <c r="AO204" s="99" t="str">
        <f t="shared" si="72"/>
        <v/>
      </c>
      <c r="AQ204" s="49" t="str">
        <f t="shared" si="73"/>
        <v/>
      </c>
      <c r="AR204" s="33" t="str">
        <f t="shared" si="74"/>
        <v/>
      </c>
      <c r="AS204" s="43" t="str">
        <f t="shared" si="75"/>
        <v/>
      </c>
      <c r="AT204" s="33" t="str">
        <f t="shared" si="76"/>
        <v/>
      </c>
      <c r="AU204" s="49" t="str">
        <f t="shared" ref="AU204:AU267" si="93">IF(OR($AD204="", $AD204=FALSE), "", COUNTIF($X$12:$X$511, "&gt;"&amp;$X204)+1)</f>
        <v/>
      </c>
      <c r="AV204" s="33" t="str">
        <f t="shared" ref="AV204:AV267" si="94">IF(OR($AD204="", $AD204=FALSE), "", COUNTIF($X$12:$X$511, "&lt;"&amp;$X204)+1)</f>
        <v/>
      </c>
      <c r="AW204" s="49" t="str">
        <f t="shared" si="77"/>
        <v/>
      </c>
      <c r="AX204" s="33" t="str">
        <f t="shared" si="78"/>
        <v/>
      </c>
      <c r="AZ204" s="7" t="str">
        <f t="shared" si="79"/>
        <v/>
      </c>
      <c r="BB204" s="7" t="str">
        <f t="shared" si="80"/>
        <v/>
      </c>
      <c r="BD204" s="7">
        <v>193</v>
      </c>
      <c r="BF204" s="49" t="str">
        <f t="shared" si="89"/>
        <v/>
      </c>
      <c r="BG204" s="7" t="str">
        <f t="shared" si="89"/>
        <v/>
      </c>
      <c r="BH204" s="43" t="str">
        <f t="shared" si="89"/>
        <v/>
      </c>
      <c r="BI204" s="7" t="str">
        <f t="shared" si="81"/>
        <v/>
      </c>
      <c r="BJ204" s="7" t="str">
        <f t="shared" si="82"/>
        <v/>
      </c>
      <c r="BL204" s="105" t="str">
        <f t="shared" si="83"/>
        <v/>
      </c>
      <c r="BN204" s="57" t="str">
        <f t="shared" si="84"/>
        <v/>
      </c>
      <c r="BP204" s="35" t="str">
        <f t="shared" si="85"/>
        <v/>
      </c>
    </row>
    <row r="205" spans="1:68" x14ac:dyDescent="0.25">
      <c r="A205" s="9"/>
      <c r="B205" s="7" t="str">
        <f t="shared" si="90"/>
        <v/>
      </c>
      <c r="C205" s="9"/>
      <c r="D205" s="31"/>
      <c r="E205" s="11"/>
      <c r="F205" s="14"/>
      <c r="G205" s="18"/>
      <c r="H205" s="39"/>
      <c r="I205" s="22"/>
      <c r="J205" s="9"/>
      <c r="K205" s="25"/>
      <c r="L205" s="25"/>
      <c r="M205" s="25"/>
      <c r="N205" s="25"/>
      <c r="O205" s="25"/>
      <c r="P205" s="25"/>
      <c r="Q205" s="25"/>
      <c r="R205" s="25"/>
      <c r="S205" s="25"/>
      <c r="V205" s="7" t="str">
        <f t="shared" ref="V205:V268" si="95">IF($E205="", "", IF(COUNTIF($E$12:$E$511, $E205)&gt;1, "X", ""))</f>
        <v/>
      </c>
      <c r="X205" s="29" t="str">
        <f t="shared" si="91"/>
        <v/>
      </c>
      <c r="Y205" s="29" t="str">
        <f t="shared" ref="Y205:Y268" si="96">IF($G205="", "", IF($I205="", 0, $G205*$I205))</f>
        <v/>
      </c>
      <c r="AA205" s="7" t="str">
        <f t="shared" si="92"/>
        <v/>
      </c>
      <c r="AB205" s="33" t="str">
        <f t="shared" ref="AB205:AB268" si="97">IF($F205="", "", IF(OR($F205&lt;$AB$10, $F205&gt;$AB$11), "X", ""))</f>
        <v/>
      </c>
      <c r="AD205" s="35" t="str">
        <f t="shared" ref="AD205:AD268" si="98">IF($E205="", "", IF(OR($AA205="X", $AB205="X"), FALSE, TRUE))</f>
        <v/>
      </c>
      <c r="AE205" s="35" t="str">
        <f t="shared" ref="AE205:AE268" si="99">IF(OR($E205="", $E$6=""), "", IF($E205=$E$6, TRUE, ""))</f>
        <v/>
      </c>
      <c r="AG205" s="7" t="str">
        <f t="shared" si="86"/>
        <v/>
      </c>
      <c r="AN205" s="98" t="str">
        <f t="shared" ref="AN205:AN268" si="100">IF(OR($AD205="", $AD205=FALSE), "", IF($H205="", 0, COUNTIF($AG$12:$AG$511, "&gt;"&amp;$AG205)+1))</f>
        <v/>
      </c>
      <c r="AO205" s="99" t="str">
        <f t="shared" ref="AO205:AO268" si="101">IF(OR($AD205="", $AD205=FALSE), "", IF($H205="", 0, COUNTIF($AG$12:$AG$511, "&lt;"&amp;$AG205)+1))</f>
        <v/>
      </c>
      <c r="AQ205" s="49" t="str">
        <f t="shared" ref="AQ205:AQ268" si="102">IF(OR($AD205="", $AD205=FALSE), "", COUNTIF($D$12:$D$511, "&gt;"&amp;$D205)+1)</f>
        <v/>
      </c>
      <c r="AR205" s="33" t="str">
        <f t="shared" ref="AR205:AR268" si="103">IF(OR($AD205="", $AD205=FALSE), "", COUNTIF($D$12:$D$511, "&lt;"&amp;$D205)+1)</f>
        <v/>
      </c>
      <c r="AS205" s="43" t="str">
        <f t="shared" ref="AS205:AS268" si="104">IF(OR($AD205="", $AD205=FALSE), "", COUNTIF($F$12:$F$511, "&gt;"&amp;$F205)+1)</f>
        <v/>
      </c>
      <c r="AT205" s="33" t="str">
        <f t="shared" ref="AT205:AT268" si="105">IF(OR($AD205="", $AD205=FALSE), "", COUNTIF($F$12:$F$511, "&lt;"&amp;$F205)+1)</f>
        <v/>
      </c>
      <c r="AU205" s="49" t="str">
        <f t="shared" si="93"/>
        <v/>
      </c>
      <c r="AV205" s="33" t="str">
        <f t="shared" si="94"/>
        <v/>
      </c>
      <c r="AW205" s="49" t="str">
        <f t="shared" ref="AW205:AW268" si="106">IF(AN205="", "", IF(AN205=0, AN$9, AN205))</f>
        <v/>
      </c>
      <c r="AX205" s="33" t="str">
        <f t="shared" ref="AX205:AX268" si="107">IF(AO205="", "", IF(AO205=0, AO$9, AO205))</f>
        <v/>
      </c>
      <c r="AZ205" s="7" t="str">
        <f t="shared" ref="AZ205:AZ268" si="108">IFERROR(IF($BI$9=TRUE, $AR205+$AS205+$AV205, ""), "")</f>
        <v/>
      </c>
      <c r="BB205" s="7" t="str">
        <f t="shared" ref="BB205:BB268" si="109">IF(OR($AD205="", $AD205=FALSE), "", COUNTIF($AZ$12:$AZ$511, "&lt;"&amp;$AZ205)+1)</f>
        <v/>
      </c>
      <c r="BD205" s="7">
        <v>194</v>
      </c>
      <c r="BF205" s="49" t="str">
        <f t="shared" si="89"/>
        <v/>
      </c>
      <c r="BG205" s="7" t="str">
        <f t="shared" si="89"/>
        <v/>
      </c>
      <c r="BH205" s="43" t="str">
        <f t="shared" si="89"/>
        <v/>
      </c>
      <c r="BI205" s="7" t="str">
        <f t="shared" ref="BI205:BI268" si="110">IF($E205="", "", IF($BI$9=TRUE, $BB205, 0))</f>
        <v/>
      </c>
      <c r="BJ205" s="7" t="str">
        <f t="shared" ref="BJ205:BJ268" si="111">IF(OR($AD205=FALSE, $E205=""), "", $BD205)</f>
        <v/>
      </c>
      <c r="BL205" s="105" t="str">
        <f t="shared" ref="BL205:BL268" si="112">IF(OR($E205="", $AD205=FALSE, $I205=1), "", IFERROR((BJ205*0.001)+(BI205*1)+(BH205*1000)+(BG205*1000000)+(BF205*1000000000), ""))</f>
        <v/>
      </c>
      <c r="BN205" s="57" t="str">
        <f t="shared" ref="BN205:BN268" si="113">IF(OR($AD205="", $AD205=FALSE, $I205=1), "", COUNTIF($BL$12:$BL$511, "&lt;"&amp;$BL205)+1)</f>
        <v/>
      </c>
      <c r="BP205" s="35" t="str">
        <f t="shared" ref="BP205:BP268" si="114">IFERROR(INDEX($E$12:$E$511, MATCH($BD205, $BN$12:$BN$511, 0)), "")</f>
        <v/>
      </c>
    </row>
    <row r="206" spans="1:68" x14ac:dyDescent="0.25">
      <c r="A206" s="9"/>
      <c r="B206" s="7" t="str">
        <f t="shared" si="90"/>
        <v/>
      </c>
      <c r="C206" s="9"/>
      <c r="D206" s="31"/>
      <c r="E206" s="11"/>
      <c r="F206" s="14"/>
      <c r="G206" s="18"/>
      <c r="H206" s="39"/>
      <c r="I206" s="22"/>
      <c r="J206" s="9"/>
      <c r="K206" s="25"/>
      <c r="L206" s="25"/>
      <c r="M206" s="25"/>
      <c r="N206" s="25"/>
      <c r="O206" s="25"/>
      <c r="P206" s="25"/>
      <c r="Q206" s="25"/>
      <c r="R206" s="25"/>
      <c r="S206" s="25"/>
      <c r="V206" s="7" t="str">
        <f t="shared" si="95"/>
        <v/>
      </c>
      <c r="X206" s="29" t="str">
        <f t="shared" si="91"/>
        <v/>
      </c>
      <c r="Y206" s="29" t="str">
        <f t="shared" si="96"/>
        <v/>
      </c>
      <c r="AA206" s="7" t="str">
        <f t="shared" si="92"/>
        <v/>
      </c>
      <c r="AB206" s="33" t="str">
        <f t="shared" si="97"/>
        <v/>
      </c>
      <c r="AD206" s="35" t="str">
        <f t="shared" si="98"/>
        <v/>
      </c>
      <c r="AE206" s="35" t="str">
        <f t="shared" si="99"/>
        <v/>
      </c>
      <c r="AG206" s="7" t="str">
        <f t="shared" si="86"/>
        <v/>
      </c>
      <c r="AN206" s="98" t="str">
        <f t="shared" si="100"/>
        <v/>
      </c>
      <c r="AO206" s="99" t="str">
        <f t="shared" si="101"/>
        <v/>
      </c>
      <c r="AQ206" s="49" t="str">
        <f t="shared" si="102"/>
        <v/>
      </c>
      <c r="AR206" s="33" t="str">
        <f t="shared" si="103"/>
        <v/>
      </c>
      <c r="AS206" s="43" t="str">
        <f t="shared" si="104"/>
        <v/>
      </c>
      <c r="AT206" s="33" t="str">
        <f t="shared" si="105"/>
        <v/>
      </c>
      <c r="AU206" s="49" t="str">
        <f t="shared" si="93"/>
        <v/>
      </c>
      <c r="AV206" s="33" t="str">
        <f t="shared" si="94"/>
        <v/>
      </c>
      <c r="AW206" s="49" t="str">
        <f t="shared" si="106"/>
        <v/>
      </c>
      <c r="AX206" s="33" t="str">
        <f t="shared" si="107"/>
        <v/>
      </c>
      <c r="AZ206" s="7" t="str">
        <f t="shared" si="108"/>
        <v/>
      </c>
      <c r="BB206" s="7" t="str">
        <f t="shared" si="109"/>
        <v/>
      </c>
      <c r="BD206" s="7">
        <v>195</v>
      </c>
      <c r="BF206" s="49" t="str">
        <f t="shared" si="89"/>
        <v/>
      </c>
      <c r="BG206" s="7" t="str">
        <f t="shared" si="89"/>
        <v/>
      </c>
      <c r="BH206" s="43" t="str">
        <f t="shared" si="89"/>
        <v/>
      </c>
      <c r="BI206" s="7" t="str">
        <f t="shared" si="110"/>
        <v/>
      </c>
      <c r="BJ206" s="7" t="str">
        <f t="shared" si="111"/>
        <v/>
      </c>
      <c r="BL206" s="105" t="str">
        <f t="shared" si="112"/>
        <v/>
      </c>
      <c r="BN206" s="57" t="str">
        <f t="shared" si="113"/>
        <v/>
      </c>
      <c r="BP206" s="35" t="str">
        <f t="shared" si="114"/>
        <v/>
      </c>
    </row>
    <row r="207" spans="1:68" x14ac:dyDescent="0.25">
      <c r="A207" s="9"/>
      <c r="B207" s="7" t="str">
        <f t="shared" si="90"/>
        <v/>
      </c>
      <c r="C207" s="9"/>
      <c r="D207" s="31"/>
      <c r="E207" s="11"/>
      <c r="F207" s="14"/>
      <c r="G207" s="18"/>
      <c r="H207" s="39"/>
      <c r="I207" s="22"/>
      <c r="J207" s="9"/>
      <c r="K207" s="25"/>
      <c r="L207" s="25"/>
      <c r="M207" s="25"/>
      <c r="N207" s="25"/>
      <c r="O207" s="25"/>
      <c r="P207" s="25"/>
      <c r="Q207" s="25"/>
      <c r="R207" s="25"/>
      <c r="S207" s="25"/>
      <c r="V207" s="7" t="str">
        <f t="shared" si="95"/>
        <v/>
      </c>
      <c r="X207" s="29" t="str">
        <f t="shared" si="91"/>
        <v/>
      </c>
      <c r="Y207" s="29" t="str">
        <f t="shared" si="96"/>
        <v/>
      </c>
      <c r="AA207" s="7" t="str">
        <f t="shared" si="92"/>
        <v/>
      </c>
      <c r="AB207" s="33" t="str">
        <f t="shared" si="97"/>
        <v/>
      </c>
      <c r="AD207" s="35" t="str">
        <f t="shared" si="98"/>
        <v/>
      </c>
      <c r="AE207" s="35" t="str">
        <f t="shared" si="99"/>
        <v/>
      </c>
      <c r="AG207" s="7" t="str">
        <f t="shared" si="86"/>
        <v/>
      </c>
      <c r="AN207" s="98" t="str">
        <f t="shared" si="100"/>
        <v/>
      </c>
      <c r="AO207" s="99" t="str">
        <f t="shared" si="101"/>
        <v/>
      </c>
      <c r="AQ207" s="49" t="str">
        <f t="shared" si="102"/>
        <v/>
      </c>
      <c r="AR207" s="33" t="str">
        <f t="shared" si="103"/>
        <v/>
      </c>
      <c r="AS207" s="43" t="str">
        <f t="shared" si="104"/>
        <v/>
      </c>
      <c r="AT207" s="33" t="str">
        <f t="shared" si="105"/>
        <v/>
      </c>
      <c r="AU207" s="49" t="str">
        <f t="shared" si="93"/>
        <v/>
      </c>
      <c r="AV207" s="33" t="str">
        <f t="shared" si="94"/>
        <v/>
      </c>
      <c r="AW207" s="49" t="str">
        <f t="shared" si="106"/>
        <v/>
      </c>
      <c r="AX207" s="33" t="str">
        <f t="shared" si="107"/>
        <v/>
      </c>
      <c r="AZ207" s="7" t="str">
        <f t="shared" si="108"/>
        <v/>
      </c>
      <c r="BB207" s="7" t="str">
        <f t="shared" si="109"/>
        <v/>
      </c>
      <c r="BD207" s="7">
        <v>196</v>
      </c>
      <c r="BF207" s="49" t="str">
        <f t="shared" si="89"/>
        <v/>
      </c>
      <c r="BG207" s="7" t="str">
        <f t="shared" si="89"/>
        <v/>
      </c>
      <c r="BH207" s="43" t="str">
        <f t="shared" si="89"/>
        <v/>
      </c>
      <c r="BI207" s="7" t="str">
        <f t="shared" si="110"/>
        <v/>
      </c>
      <c r="BJ207" s="7" t="str">
        <f t="shared" si="111"/>
        <v/>
      </c>
      <c r="BL207" s="105" t="str">
        <f t="shared" si="112"/>
        <v/>
      </c>
      <c r="BN207" s="57" t="str">
        <f t="shared" si="113"/>
        <v/>
      </c>
      <c r="BP207" s="35" t="str">
        <f t="shared" si="114"/>
        <v/>
      </c>
    </row>
    <row r="208" spans="1:68" x14ac:dyDescent="0.25">
      <c r="A208" s="9"/>
      <c r="B208" s="7" t="str">
        <f t="shared" si="90"/>
        <v/>
      </c>
      <c r="C208" s="9"/>
      <c r="D208" s="31"/>
      <c r="E208" s="11"/>
      <c r="F208" s="14"/>
      <c r="G208" s="18"/>
      <c r="H208" s="39"/>
      <c r="I208" s="22"/>
      <c r="J208" s="9"/>
      <c r="K208" s="25"/>
      <c r="L208" s="25"/>
      <c r="M208" s="25"/>
      <c r="N208" s="25"/>
      <c r="O208" s="25"/>
      <c r="P208" s="25"/>
      <c r="Q208" s="25"/>
      <c r="R208" s="25"/>
      <c r="S208" s="25"/>
      <c r="V208" s="7" t="str">
        <f t="shared" si="95"/>
        <v/>
      </c>
      <c r="X208" s="29" t="str">
        <f t="shared" si="91"/>
        <v/>
      </c>
      <c r="Y208" s="29" t="str">
        <f t="shared" si="96"/>
        <v/>
      </c>
      <c r="AA208" s="7" t="str">
        <f t="shared" si="92"/>
        <v/>
      </c>
      <c r="AB208" s="33" t="str">
        <f t="shared" si="97"/>
        <v/>
      </c>
      <c r="AD208" s="35" t="str">
        <f t="shared" si="98"/>
        <v/>
      </c>
      <c r="AE208" s="35" t="str">
        <f t="shared" si="99"/>
        <v/>
      </c>
      <c r="AG208" s="7" t="str">
        <f t="shared" si="86"/>
        <v/>
      </c>
      <c r="AN208" s="98" t="str">
        <f t="shared" si="100"/>
        <v/>
      </c>
      <c r="AO208" s="99" t="str">
        <f t="shared" si="101"/>
        <v/>
      </c>
      <c r="AQ208" s="49" t="str">
        <f t="shared" si="102"/>
        <v/>
      </c>
      <c r="AR208" s="33" t="str">
        <f t="shared" si="103"/>
        <v/>
      </c>
      <c r="AS208" s="43" t="str">
        <f t="shared" si="104"/>
        <v/>
      </c>
      <c r="AT208" s="33" t="str">
        <f t="shared" si="105"/>
        <v/>
      </c>
      <c r="AU208" s="49" t="str">
        <f t="shared" si="93"/>
        <v/>
      </c>
      <c r="AV208" s="33" t="str">
        <f t="shared" si="94"/>
        <v/>
      </c>
      <c r="AW208" s="49" t="str">
        <f t="shared" si="106"/>
        <v/>
      </c>
      <c r="AX208" s="33" t="str">
        <f t="shared" si="107"/>
        <v/>
      </c>
      <c r="AZ208" s="7" t="str">
        <f t="shared" si="108"/>
        <v/>
      </c>
      <c r="BB208" s="7" t="str">
        <f t="shared" si="109"/>
        <v/>
      </c>
      <c r="BD208" s="7">
        <v>197</v>
      </c>
      <c r="BF208" s="49" t="str">
        <f t="shared" si="89"/>
        <v/>
      </c>
      <c r="BG208" s="7" t="str">
        <f t="shared" si="89"/>
        <v/>
      </c>
      <c r="BH208" s="43" t="str">
        <f t="shared" si="89"/>
        <v/>
      </c>
      <c r="BI208" s="7" t="str">
        <f t="shared" si="110"/>
        <v/>
      </c>
      <c r="BJ208" s="7" t="str">
        <f t="shared" si="111"/>
        <v/>
      </c>
      <c r="BL208" s="105" t="str">
        <f t="shared" si="112"/>
        <v/>
      </c>
      <c r="BN208" s="57" t="str">
        <f t="shared" si="113"/>
        <v/>
      </c>
      <c r="BP208" s="35" t="str">
        <f t="shared" si="114"/>
        <v/>
      </c>
    </row>
    <row r="209" spans="1:68" x14ac:dyDescent="0.25">
      <c r="A209" s="9"/>
      <c r="B209" s="7" t="str">
        <f t="shared" si="90"/>
        <v/>
      </c>
      <c r="C209" s="9"/>
      <c r="D209" s="31"/>
      <c r="E209" s="11"/>
      <c r="F209" s="14"/>
      <c r="G209" s="18"/>
      <c r="H209" s="39"/>
      <c r="I209" s="22"/>
      <c r="J209" s="9"/>
      <c r="K209" s="25"/>
      <c r="L209" s="25"/>
      <c r="M209" s="25"/>
      <c r="N209" s="25"/>
      <c r="O209" s="25"/>
      <c r="P209" s="25"/>
      <c r="Q209" s="25"/>
      <c r="R209" s="25"/>
      <c r="S209" s="25"/>
      <c r="V209" s="7" t="str">
        <f t="shared" si="95"/>
        <v/>
      </c>
      <c r="X209" s="29" t="str">
        <f t="shared" si="91"/>
        <v/>
      </c>
      <c r="Y209" s="29" t="str">
        <f t="shared" si="96"/>
        <v/>
      </c>
      <c r="AA209" s="7" t="str">
        <f t="shared" si="92"/>
        <v/>
      </c>
      <c r="AB209" s="33" t="str">
        <f t="shared" si="97"/>
        <v/>
      </c>
      <c r="AD209" s="35" t="str">
        <f t="shared" si="98"/>
        <v/>
      </c>
      <c r="AE209" s="35" t="str">
        <f t="shared" si="99"/>
        <v/>
      </c>
      <c r="AG209" s="7" t="str">
        <f t="shared" si="86"/>
        <v/>
      </c>
      <c r="AN209" s="98" t="str">
        <f t="shared" si="100"/>
        <v/>
      </c>
      <c r="AO209" s="99" t="str">
        <f t="shared" si="101"/>
        <v/>
      </c>
      <c r="AQ209" s="49" t="str">
        <f t="shared" si="102"/>
        <v/>
      </c>
      <c r="AR209" s="33" t="str">
        <f t="shared" si="103"/>
        <v/>
      </c>
      <c r="AS209" s="43" t="str">
        <f t="shared" si="104"/>
        <v/>
      </c>
      <c r="AT209" s="33" t="str">
        <f t="shared" si="105"/>
        <v/>
      </c>
      <c r="AU209" s="49" t="str">
        <f t="shared" si="93"/>
        <v/>
      </c>
      <c r="AV209" s="33" t="str">
        <f t="shared" si="94"/>
        <v/>
      </c>
      <c r="AW209" s="49" t="str">
        <f t="shared" si="106"/>
        <v/>
      </c>
      <c r="AX209" s="33" t="str">
        <f t="shared" si="107"/>
        <v/>
      </c>
      <c r="AZ209" s="7" t="str">
        <f t="shared" si="108"/>
        <v/>
      </c>
      <c r="BB209" s="7" t="str">
        <f t="shared" si="109"/>
        <v/>
      </c>
      <c r="BD209" s="7">
        <v>198</v>
      </c>
      <c r="BF209" s="49" t="str">
        <f t="shared" si="89"/>
        <v/>
      </c>
      <c r="BG209" s="7" t="str">
        <f t="shared" si="89"/>
        <v/>
      </c>
      <c r="BH209" s="43" t="str">
        <f t="shared" si="89"/>
        <v/>
      </c>
      <c r="BI209" s="7" t="str">
        <f t="shared" si="110"/>
        <v/>
      </c>
      <c r="BJ209" s="7" t="str">
        <f t="shared" si="111"/>
        <v/>
      </c>
      <c r="BL209" s="105" t="str">
        <f t="shared" si="112"/>
        <v/>
      </c>
      <c r="BN209" s="57" t="str">
        <f t="shared" si="113"/>
        <v/>
      </c>
      <c r="BP209" s="35" t="str">
        <f t="shared" si="114"/>
        <v/>
      </c>
    </row>
    <row r="210" spans="1:68" x14ac:dyDescent="0.25">
      <c r="A210" s="9"/>
      <c r="B210" s="7" t="str">
        <f t="shared" si="90"/>
        <v/>
      </c>
      <c r="C210" s="9"/>
      <c r="D210" s="31"/>
      <c r="E210" s="11"/>
      <c r="F210" s="14"/>
      <c r="G210" s="18"/>
      <c r="H210" s="39"/>
      <c r="I210" s="22"/>
      <c r="J210" s="9"/>
      <c r="K210" s="25"/>
      <c r="L210" s="25"/>
      <c r="M210" s="25"/>
      <c r="N210" s="25"/>
      <c r="O210" s="25"/>
      <c r="P210" s="25"/>
      <c r="Q210" s="25"/>
      <c r="R210" s="25"/>
      <c r="S210" s="25"/>
      <c r="V210" s="7" t="str">
        <f t="shared" si="95"/>
        <v/>
      </c>
      <c r="X210" s="29" t="str">
        <f t="shared" si="91"/>
        <v/>
      </c>
      <c r="Y210" s="29" t="str">
        <f t="shared" si="96"/>
        <v/>
      </c>
      <c r="AA210" s="7" t="str">
        <f t="shared" si="92"/>
        <v/>
      </c>
      <c r="AB210" s="33" t="str">
        <f t="shared" si="97"/>
        <v/>
      </c>
      <c r="AD210" s="35" t="str">
        <f t="shared" si="98"/>
        <v/>
      </c>
      <c r="AE210" s="35" t="str">
        <f t="shared" si="99"/>
        <v/>
      </c>
      <c r="AG210" s="7" t="str">
        <f t="shared" si="86"/>
        <v/>
      </c>
      <c r="AN210" s="98" t="str">
        <f t="shared" si="100"/>
        <v/>
      </c>
      <c r="AO210" s="99" t="str">
        <f t="shared" si="101"/>
        <v/>
      </c>
      <c r="AQ210" s="49" t="str">
        <f t="shared" si="102"/>
        <v/>
      </c>
      <c r="AR210" s="33" t="str">
        <f t="shared" si="103"/>
        <v/>
      </c>
      <c r="AS210" s="43" t="str">
        <f t="shared" si="104"/>
        <v/>
      </c>
      <c r="AT210" s="33" t="str">
        <f t="shared" si="105"/>
        <v/>
      </c>
      <c r="AU210" s="49" t="str">
        <f t="shared" si="93"/>
        <v/>
      </c>
      <c r="AV210" s="33" t="str">
        <f t="shared" si="94"/>
        <v/>
      </c>
      <c r="AW210" s="49" t="str">
        <f t="shared" si="106"/>
        <v/>
      </c>
      <c r="AX210" s="33" t="str">
        <f t="shared" si="107"/>
        <v/>
      </c>
      <c r="AZ210" s="7" t="str">
        <f t="shared" si="108"/>
        <v/>
      </c>
      <c r="BB210" s="7" t="str">
        <f t="shared" si="109"/>
        <v/>
      </c>
      <c r="BD210" s="7">
        <v>199</v>
      </c>
      <c r="BF210" s="49" t="str">
        <f t="shared" si="89"/>
        <v/>
      </c>
      <c r="BG210" s="7" t="str">
        <f t="shared" si="89"/>
        <v/>
      </c>
      <c r="BH210" s="43" t="str">
        <f t="shared" si="89"/>
        <v/>
      </c>
      <c r="BI210" s="7" t="str">
        <f t="shared" si="110"/>
        <v/>
      </c>
      <c r="BJ210" s="7" t="str">
        <f t="shared" si="111"/>
        <v/>
      </c>
      <c r="BL210" s="105" t="str">
        <f t="shared" si="112"/>
        <v/>
      </c>
      <c r="BN210" s="57" t="str">
        <f t="shared" si="113"/>
        <v/>
      </c>
      <c r="BP210" s="35" t="str">
        <f t="shared" si="114"/>
        <v/>
      </c>
    </row>
    <row r="211" spans="1:68" x14ac:dyDescent="0.25">
      <c r="A211" s="9"/>
      <c r="B211" s="7" t="str">
        <f t="shared" si="90"/>
        <v/>
      </c>
      <c r="C211" s="9"/>
      <c r="D211" s="31"/>
      <c r="E211" s="11"/>
      <c r="F211" s="14"/>
      <c r="G211" s="18"/>
      <c r="H211" s="39"/>
      <c r="I211" s="22"/>
      <c r="J211" s="9"/>
      <c r="K211" s="25"/>
      <c r="L211" s="25"/>
      <c r="M211" s="25"/>
      <c r="N211" s="25"/>
      <c r="O211" s="25"/>
      <c r="P211" s="25"/>
      <c r="Q211" s="25"/>
      <c r="R211" s="25"/>
      <c r="S211" s="25"/>
      <c r="V211" s="7" t="str">
        <f t="shared" si="95"/>
        <v/>
      </c>
      <c r="X211" s="29" t="str">
        <f t="shared" si="91"/>
        <v/>
      </c>
      <c r="Y211" s="29" t="str">
        <f t="shared" si="96"/>
        <v/>
      </c>
      <c r="AA211" s="7" t="str">
        <f t="shared" si="92"/>
        <v/>
      </c>
      <c r="AB211" s="33" t="str">
        <f t="shared" si="97"/>
        <v/>
      </c>
      <c r="AD211" s="35" t="str">
        <f t="shared" si="98"/>
        <v/>
      </c>
      <c r="AE211" s="35" t="str">
        <f t="shared" si="99"/>
        <v/>
      </c>
      <c r="AG211" s="7" t="str">
        <f t="shared" si="86"/>
        <v/>
      </c>
      <c r="AN211" s="98" t="str">
        <f t="shared" si="100"/>
        <v/>
      </c>
      <c r="AO211" s="99" t="str">
        <f t="shared" si="101"/>
        <v/>
      </c>
      <c r="AQ211" s="49" t="str">
        <f t="shared" si="102"/>
        <v/>
      </c>
      <c r="AR211" s="33" t="str">
        <f t="shared" si="103"/>
        <v/>
      </c>
      <c r="AS211" s="43" t="str">
        <f t="shared" si="104"/>
        <v/>
      </c>
      <c r="AT211" s="33" t="str">
        <f t="shared" si="105"/>
        <v/>
      </c>
      <c r="AU211" s="49" t="str">
        <f t="shared" si="93"/>
        <v/>
      </c>
      <c r="AV211" s="33" t="str">
        <f t="shared" si="94"/>
        <v/>
      </c>
      <c r="AW211" s="49" t="str">
        <f t="shared" si="106"/>
        <v/>
      </c>
      <c r="AX211" s="33" t="str">
        <f t="shared" si="107"/>
        <v/>
      </c>
      <c r="AZ211" s="7" t="str">
        <f t="shared" si="108"/>
        <v/>
      </c>
      <c r="BB211" s="7" t="str">
        <f t="shared" si="109"/>
        <v/>
      </c>
      <c r="BD211" s="7">
        <v>200</v>
      </c>
      <c r="BF211" s="49" t="str">
        <f t="shared" si="89"/>
        <v/>
      </c>
      <c r="BG211" s="7" t="str">
        <f t="shared" si="89"/>
        <v/>
      </c>
      <c r="BH211" s="43" t="str">
        <f t="shared" si="89"/>
        <v/>
      </c>
      <c r="BI211" s="7" t="str">
        <f t="shared" si="110"/>
        <v/>
      </c>
      <c r="BJ211" s="7" t="str">
        <f t="shared" si="111"/>
        <v/>
      </c>
      <c r="BL211" s="105" t="str">
        <f t="shared" si="112"/>
        <v/>
      </c>
      <c r="BN211" s="57" t="str">
        <f t="shared" si="113"/>
        <v/>
      </c>
      <c r="BP211" s="35" t="str">
        <f t="shared" si="114"/>
        <v/>
      </c>
    </row>
    <row r="212" spans="1:68" x14ac:dyDescent="0.25">
      <c r="A212" s="9"/>
      <c r="B212" s="7" t="str">
        <f t="shared" si="90"/>
        <v/>
      </c>
      <c r="C212" s="9"/>
      <c r="D212" s="31"/>
      <c r="E212" s="11"/>
      <c r="F212" s="14"/>
      <c r="G212" s="18"/>
      <c r="H212" s="39"/>
      <c r="I212" s="22"/>
      <c r="J212" s="9"/>
      <c r="K212" s="25"/>
      <c r="L212" s="25"/>
      <c r="M212" s="25"/>
      <c r="N212" s="25"/>
      <c r="O212" s="25"/>
      <c r="P212" s="25"/>
      <c r="Q212" s="25"/>
      <c r="R212" s="25"/>
      <c r="S212" s="25"/>
      <c r="V212" s="7" t="str">
        <f t="shared" si="95"/>
        <v/>
      </c>
      <c r="X212" s="29" t="str">
        <f t="shared" si="91"/>
        <v/>
      </c>
      <c r="Y212" s="29" t="str">
        <f t="shared" si="96"/>
        <v/>
      </c>
      <c r="AA212" s="7" t="str">
        <f t="shared" si="92"/>
        <v/>
      </c>
      <c r="AB212" s="33" t="str">
        <f t="shared" si="97"/>
        <v/>
      </c>
      <c r="AD212" s="35" t="str">
        <f t="shared" si="98"/>
        <v/>
      </c>
      <c r="AE212" s="35" t="str">
        <f t="shared" si="99"/>
        <v/>
      </c>
      <c r="AG212" s="7" t="str">
        <f t="shared" si="86"/>
        <v/>
      </c>
      <c r="AN212" s="98" t="str">
        <f t="shared" si="100"/>
        <v/>
      </c>
      <c r="AO212" s="99" t="str">
        <f t="shared" si="101"/>
        <v/>
      </c>
      <c r="AQ212" s="49" t="str">
        <f t="shared" si="102"/>
        <v/>
      </c>
      <c r="AR212" s="33" t="str">
        <f t="shared" si="103"/>
        <v/>
      </c>
      <c r="AS212" s="43" t="str">
        <f t="shared" si="104"/>
        <v/>
      </c>
      <c r="AT212" s="33" t="str">
        <f t="shared" si="105"/>
        <v/>
      </c>
      <c r="AU212" s="49" t="str">
        <f t="shared" si="93"/>
        <v/>
      </c>
      <c r="AV212" s="33" t="str">
        <f t="shared" si="94"/>
        <v/>
      </c>
      <c r="AW212" s="49" t="str">
        <f t="shared" si="106"/>
        <v/>
      </c>
      <c r="AX212" s="33" t="str">
        <f t="shared" si="107"/>
        <v/>
      </c>
      <c r="AZ212" s="7" t="str">
        <f t="shared" si="108"/>
        <v/>
      </c>
      <c r="BB212" s="7" t="str">
        <f t="shared" si="109"/>
        <v/>
      </c>
      <c r="BD212" s="7">
        <v>201</v>
      </c>
      <c r="BF212" s="49" t="str">
        <f t="shared" ref="BF212:BH231" si="115">IF(OR($E212="", $AD212=FALSE), "", IF(OR($BI$9=TRUE, BF$9=""), 0, IFERROR(INDEX($AQ$12:$AX$511, $BE212, MATCH(BF$9, $AQ$9:$AX$9, 0)), 0)))</f>
        <v/>
      </c>
      <c r="BG212" s="7" t="str">
        <f t="shared" si="115"/>
        <v/>
      </c>
      <c r="BH212" s="43" t="str">
        <f t="shared" si="115"/>
        <v/>
      </c>
      <c r="BI212" s="7" t="str">
        <f t="shared" si="110"/>
        <v/>
      </c>
      <c r="BJ212" s="7" t="str">
        <f t="shared" si="111"/>
        <v/>
      </c>
      <c r="BL212" s="105" t="str">
        <f t="shared" si="112"/>
        <v/>
      </c>
      <c r="BN212" s="57" t="str">
        <f t="shared" si="113"/>
        <v/>
      </c>
      <c r="BP212" s="35" t="str">
        <f t="shared" si="114"/>
        <v/>
      </c>
    </row>
    <row r="213" spans="1:68" x14ac:dyDescent="0.25">
      <c r="A213" s="9"/>
      <c r="B213" s="7" t="str">
        <f t="shared" si="90"/>
        <v/>
      </c>
      <c r="C213" s="9"/>
      <c r="D213" s="31"/>
      <c r="E213" s="11"/>
      <c r="F213" s="14"/>
      <c r="G213" s="18"/>
      <c r="H213" s="39"/>
      <c r="I213" s="22"/>
      <c r="J213" s="9"/>
      <c r="K213" s="25"/>
      <c r="L213" s="25"/>
      <c r="M213" s="25"/>
      <c r="N213" s="25"/>
      <c r="O213" s="25"/>
      <c r="P213" s="25"/>
      <c r="Q213" s="25"/>
      <c r="R213" s="25"/>
      <c r="S213" s="25"/>
      <c r="V213" s="7" t="str">
        <f t="shared" si="95"/>
        <v/>
      </c>
      <c r="X213" s="29" t="str">
        <f t="shared" si="91"/>
        <v/>
      </c>
      <c r="Y213" s="29" t="str">
        <f t="shared" si="96"/>
        <v/>
      </c>
      <c r="AA213" s="7" t="str">
        <f t="shared" si="92"/>
        <v/>
      </c>
      <c r="AB213" s="33" t="str">
        <f t="shared" si="97"/>
        <v/>
      </c>
      <c r="AD213" s="35" t="str">
        <f t="shared" si="98"/>
        <v/>
      </c>
      <c r="AE213" s="35" t="str">
        <f t="shared" si="99"/>
        <v/>
      </c>
      <c r="AG213" s="7" t="str">
        <f t="shared" ref="AG213:AG276" si="116">IF(OR($H213="", $I213=1), "", $H213-$AG$10)</f>
        <v/>
      </c>
      <c r="AN213" s="98" t="str">
        <f t="shared" si="100"/>
        <v/>
      </c>
      <c r="AO213" s="99" t="str">
        <f t="shared" si="101"/>
        <v/>
      </c>
      <c r="AQ213" s="49" t="str">
        <f t="shared" si="102"/>
        <v/>
      </c>
      <c r="AR213" s="33" t="str">
        <f t="shared" si="103"/>
        <v/>
      </c>
      <c r="AS213" s="43" t="str">
        <f t="shared" si="104"/>
        <v/>
      </c>
      <c r="AT213" s="33" t="str">
        <f t="shared" si="105"/>
        <v/>
      </c>
      <c r="AU213" s="49" t="str">
        <f t="shared" si="93"/>
        <v/>
      </c>
      <c r="AV213" s="33" t="str">
        <f t="shared" si="94"/>
        <v/>
      </c>
      <c r="AW213" s="49" t="str">
        <f t="shared" si="106"/>
        <v/>
      </c>
      <c r="AX213" s="33" t="str">
        <f t="shared" si="107"/>
        <v/>
      </c>
      <c r="AZ213" s="7" t="str">
        <f t="shared" si="108"/>
        <v/>
      </c>
      <c r="BB213" s="7" t="str">
        <f t="shared" si="109"/>
        <v/>
      </c>
      <c r="BD213" s="7">
        <v>202</v>
      </c>
      <c r="BF213" s="49" t="str">
        <f t="shared" si="115"/>
        <v/>
      </c>
      <c r="BG213" s="7" t="str">
        <f t="shared" si="115"/>
        <v/>
      </c>
      <c r="BH213" s="43" t="str">
        <f t="shared" si="115"/>
        <v/>
      </c>
      <c r="BI213" s="7" t="str">
        <f t="shared" si="110"/>
        <v/>
      </c>
      <c r="BJ213" s="7" t="str">
        <f t="shared" si="111"/>
        <v/>
      </c>
      <c r="BL213" s="105" t="str">
        <f t="shared" si="112"/>
        <v/>
      </c>
      <c r="BN213" s="57" t="str">
        <f t="shared" si="113"/>
        <v/>
      </c>
      <c r="BP213" s="35" t="str">
        <f t="shared" si="114"/>
        <v/>
      </c>
    </row>
    <row r="214" spans="1:68" x14ac:dyDescent="0.25">
      <c r="A214" s="9"/>
      <c r="B214" s="7" t="str">
        <f t="shared" si="90"/>
        <v/>
      </c>
      <c r="C214" s="9"/>
      <c r="D214" s="31"/>
      <c r="E214" s="11"/>
      <c r="F214" s="14"/>
      <c r="G214" s="18"/>
      <c r="H214" s="39"/>
      <c r="I214" s="22"/>
      <c r="J214" s="9"/>
      <c r="K214" s="25"/>
      <c r="L214" s="25"/>
      <c r="M214" s="25"/>
      <c r="N214" s="25"/>
      <c r="O214" s="25"/>
      <c r="P214" s="25"/>
      <c r="Q214" s="25"/>
      <c r="R214" s="25"/>
      <c r="S214" s="25"/>
      <c r="V214" s="7" t="str">
        <f t="shared" si="95"/>
        <v/>
      </c>
      <c r="X214" s="29" t="str">
        <f t="shared" si="91"/>
        <v/>
      </c>
      <c r="Y214" s="29" t="str">
        <f t="shared" si="96"/>
        <v/>
      </c>
      <c r="AA214" s="7" t="str">
        <f t="shared" si="92"/>
        <v/>
      </c>
      <c r="AB214" s="33" t="str">
        <f t="shared" si="97"/>
        <v/>
      </c>
      <c r="AD214" s="35" t="str">
        <f t="shared" si="98"/>
        <v/>
      </c>
      <c r="AE214" s="35" t="str">
        <f t="shared" si="99"/>
        <v/>
      </c>
      <c r="AG214" s="7" t="str">
        <f t="shared" si="116"/>
        <v/>
      </c>
      <c r="AN214" s="98" t="str">
        <f t="shared" si="100"/>
        <v/>
      </c>
      <c r="AO214" s="99" t="str">
        <f t="shared" si="101"/>
        <v/>
      </c>
      <c r="AQ214" s="49" t="str">
        <f t="shared" si="102"/>
        <v/>
      </c>
      <c r="AR214" s="33" t="str">
        <f t="shared" si="103"/>
        <v/>
      </c>
      <c r="AS214" s="43" t="str">
        <f t="shared" si="104"/>
        <v/>
      </c>
      <c r="AT214" s="33" t="str">
        <f t="shared" si="105"/>
        <v/>
      </c>
      <c r="AU214" s="49" t="str">
        <f t="shared" si="93"/>
        <v/>
      </c>
      <c r="AV214" s="33" t="str">
        <f t="shared" si="94"/>
        <v/>
      </c>
      <c r="AW214" s="49" t="str">
        <f t="shared" si="106"/>
        <v/>
      </c>
      <c r="AX214" s="33" t="str">
        <f t="shared" si="107"/>
        <v/>
      </c>
      <c r="AZ214" s="7" t="str">
        <f t="shared" si="108"/>
        <v/>
      </c>
      <c r="BB214" s="7" t="str">
        <f t="shared" si="109"/>
        <v/>
      </c>
      <c r="BD214" s="7">
        <v>203</v>
      </c>
      <c r="BF214" s="49" t="str">
        <f t="shared" si="115"/>
        <v/>
      </c>
      <c r="BG214" s="7" t="str">
        <f t="shared" si="115"/>
        <v/>
      </c>
      <c r="BH214" s="43" t="str">
        <f t="shared" si="115"/>
        <v/>
      </c>
      <c r="BI214" s="7" t="str">
        <f t="shared" si="110"/>
        <v/>
      </c>
      <c r="BJ214" s="7" t="str">
        <f t="shared" si="111"/>
        <v/>
      </c>
      <c r="BL214" s="105" t="str">
        <f t="shared" si="112"/>
        <v/>
      </c>
      <c r="BN214" s="57" t="str">
        <f t="shared" si="113"/>
        <v/>
      </c>
      <c r="BP214" s="35" t="str">
        <f t="shared" si="114"/>
        <v/>
      </c>
    </row>
    <row r="215" spans="1:68" x14ac:dyDescent="0.25">
      <c r="A215" s="9"/>
      <c r="B215" s="7" t="str">
        <f t="shared" si="90"/>
        <v/>
      </c>
      <c r="C215" s="9"/>
      <c r="D215" s="31"/>
      <c r="E215" s="11"/>
      <c r="F215" s="14"/>
      <c r="G215" s="18"/>
      <c r="H215" s="39"/>
      <c r="I215" s="22"/>
      <c r="J215" s="9"/>
      <c r="K215" s="25"/>
      <c r="L215" s="25"/>
      <c r="M215" s="25"/>
      <c r="N215" s="25"/>
      <c r="O215" s="25"/>
      <c r="P215" s="25"/>
      <c r="Q215" s="25"/>
      <c r="R215" s="25"/>
      <c r="S215" s="25"/>
      <c r="V215" s="7" t="str">
        <f t="shared" si="95"/>
        <v/>
      </c>
      <c r="X215" s="29" t="str">
        <f t="shared" si="91"/>
        <v/>
      </c>
      <c r="Y215" s="29" t="str">
        <f t="shared" si="96"/>
        <v/>
      </c>
      <c r="AA215" s="7" t="str">
        <f t="shared" si="92"/>
        <v/>
      </c>
      <c r="AB215" s="33" t="str">
        <f t="shared" si="97"/>
        <v/>
      </c>
      <c r="AD215" s="35" t="str">
        <f t="shared" si="98"/>
        <v/>
      </c>
      <c r="AE215" s="35" t="str">
        <f t="shared" si="99"/>
        <v/>
      </c>
      <c r="AG215" s="7" t="str">
        <f t="shared" si="116"/>
        <v/>
      </c>
      <c r="AN215" s="98" t="str">
        <f t="shared" si="100"/>
        <v/>
      </c>
      <c r="AO215" s="99" t="str">
        <f t="shared" si="101"/>
        <v/>
      </c>
      <c r="AQ215" s="49" t="str">
        <f t="shared" si="102"/>
        <v/>
      </c>
      <c r="AR215" s="33" t="str">
        <f t="shared" si="103"/>
        <v/>
      </c>
      <c r="AS215" s="43" t="str">
        <f t="shared" si="104"/>
        <v/>
      </c>
      <c r="AT215" s="33" t="str">
        <f t="shared" si="105"/>
        <v/>
      </c>
      <c r="AU215" s="49" t="str">
        <f t="shared" si="93"/>
        <v/>
      </c>
      <c r="AV215" s="33" t="str">
        <f t="shared" si="94"/>
        <v/>
      </c>
      <c r="AW215" s="49" t="str">
        <f t="shared" si="106"/>
        <v/>
      </c>
      <c r="AX215" s="33" t="str">
        <f t="shared" si="107"/>
        <v/>
      </c>
      <c r="AZ215" s="7" t="str">
        <f t="shared" si="108"/>
        <v/>
      </c>
      <c r="BB215" s="7" t="str">
        <f t="shared" si="109"/>
        <v/>
      </c>
      <c r="BD215" s="7">
        <v>204</v>
      </c>
      <c r="BF215" s="49" t="str">
        <f t="shared" si="115"/>
        <v/>
      </c>
      <c r="BG215" s="7" t="str">
        <f t="shared" si="115"/>
        <v/>
      </c>
      <c r="BH215" s="43" t="str">
        <f t="shared" si="115"/>
        <v/>
      </c>
      <c r="BI215" s="7" t="str">
        <f t="shared" si="110"/>
        <v/>
      </c>
      <c r="BJ215" s="7" t="str">
        <f t="shared" si="111"/>
        <v/>
      </c>
      <c r="BL215" s="105" t="str">
        <f t="shared" si="112"/>
        <v/>
      </c>
      <c r="BN215" s="57" t="str">
        <f t="shared" si="113"/>
        <v/>
      </c>
      <c r="BP215" s="35" t="str">
        <f t="shared" si="114"/>
        <v/>
      </c>
    </row>
    <row r="216" spans="1:68" x14ac:dyDescent="0.25">
      <c r="A216" s="9"/>
      <c r="B216" s="7" t="str">
        <f t="shared" si="90"/>
        <v/>
      </c>
      <c r="C216" s="9"/>
      <c r="D216" s="31"/>
      <c r="E216" s="11"/>
      <c r="F216" s="14"/>
      <c r="G216" s="18"/>
      <c r="H216" s="39"/>
      <c r="I216" s="22"/>
      <c r="J216" s="9"/>
      <c r="K216" s="25"/>
      <c r="L216" s="25"/>
      <c r="M216" s="25"/>
      <c r="N216" s="25"/>
      <c r="O216" s="25"/>
      <c r="P216" s="25"/>
      <c r="Q216" s="25"/>
      <c r="R216" s="25"/>
      <c r="S216" s="25"/>
      <c r="V216" s="7" t="str">
        <f t="shared" si="95"/>
        <v/>
      </c>
      <c r="X216" s="29" t="str">
        <f t="shared" si="91"/>
        <v/>
      </c>
      <c r="Y216" s="29" t="str">
        <f t="shared" si="96"/>
        <v/>
      </c>
      <c r="AA216" s="7" t="str">
        <f t="shared" si="92"/>
        <v/>
      </c>
      <c r="AB216" s="33" t="str">
        <f t="shared" si="97"/>
        <v/>
      </c>
      <c r="AD216" s="35" t="str">
        <f t="shared" si="98"/>
        <v/>
      </c>
      <c r="AE216" s="35" t="str">
        <f t="shared" si="99"/>
        <v/>
      </c>
      <c r="AG216" s="7" t="str">
        <f t="shared" si="116"/>
        <v/>
      </c>
      <c r="AN216" s="98" t="str">
        <f t="shared" si="100"/>
        <v/>
      </c>
      <c r="AO216" s="99" t="str">
        <f t="shared" si="101"/>
        <v/>
      </c>
      <c r="AQ216" s="49" t="str">
        <f t="shared" si="102"/>
        <v/>
      </c>
      <c r="AR216" s="33" t="str">
        <f t="shared" si="103"/>
        <v/>
      </c>
      <c r="AS216" s="43" t="str">
        <f t="shared" si="104"/>
        <v/>
      </c>
      <c r="AT216" s="33" t="str">
        <f t="shared" si="105"/>
        <v/>
      </c>
      <c r="AU216" s="49" t="str">
        <f t="shared" si="93"/>
        <v/>
      </c>
      <c r="AV216" s="33" t="str">
        <f t="shared" si="94"/>
        <v/>
      </c>
      <c r="AW216" s="49" t="str">
        <f t="shared" si="106"/>
        <v/>
      </c>
      <c r="AX216" s="33" t="str">
        <f t="shared" si="107"/>
        <v/>
      </c>
      <c r="AZ216" s="7" t="str">
        <f t="shared" si="108"/>
        <v/>
      </c>
      <c r="BB216" s="7" t="str">
        <f t="shared" si="109"/>
        <v/>
      </c>
      <c r="BD216" s="7">
        <v>205</v>
      </c>
      <c r="BF216" s="49" t="str">
        <f t="shared" si="115"/>
        <v/>
      </c>
      <c r="BG216" s="7" t="str">
        <f t="shared" si="115"/>
        <v/>
      </c>
      <c r="BH216" s="43" t="str">
        <f t="shared" si="115"/>
        <v/>
      </c>
      <c r="BI216" s="7" t="str">
        <f t="shared" si="110"/>
        <v/>
      </c>
      <c r="BJ216" s="7" t="str">
        <f t="shared" si="111"/>
        <v/>
      </c>
      <c r="BL216" s="105" t="str">
        <f t="shared" si="112"/>
        <v/>
      </c>
      <c r="BN216" s="57" t="str">
        <f t="shared" si="113"/>
        <v/>
      </c>
      <c r="BP216" s="35" t="str">
        <f t="shared" si="114"/>
        <v/>
      </c>
    </row>
    <row r="217" spans="1:68" x14ac:dyDescent="0.25">
      <c r="A217" s="9"/>
      <c r="B217" s="7" t="str">
        <f t="shared" si="90"/>
        <v/>
      </c>
      <c r="C217" s="9"/>
      <c r="D217" s="31"/>
      <c r="E217" s="11"/>
      <c r="F217" s="14"/>
      <c r="G217" s="18"/>
      <c r="H217" s="39"/>
      <c r="I217" s="22"/>
      <c r="J217" s="9"/>
      <c r="K217" s="25"/>
      <c r="L217" s="25"/>
      <c r="M217" s="25"/>
      <c r="N217" s="25"/>
      <c r="O217" s="25"/>
      <c r="P217" s="25"/>
      <c r="Q217" s="25"/>
      <c r="R217" s="25"/>
      <c r="S217" s="25"/>
      <c r="V217" s="7" t="str">
        <f t="shared" si="95"/>
        <v/>
      </c>
      <c r="X217" s="29" t="str">
        <f t="shared" si="91"/>
        <v/>
      </c>
      <c r="Y217" s="29" t="str">
        <f t="shared" si="96"/>
        <v/>
      </c>
      <c r="AA217" s="7" t="str">
        <f t="shared" si="92"/>
        <v/>
      </c>
      <c r="AB217" s="33" t="str">
        <f t="shared" si="97"/>
        <v/>
      </c>
      <c r="AD217" s="35" t="str">
        <f t="shared" si="98"/>
        <v/>
      </c>
      <c r="AE217" s="35" t="str">
        <f t="shared" si="99"/>
        <v/>
      </c>
      <c r="AG217" s="7" t="str">
        <f t="shared" si="116"/>
        <v/>
      </c>
      <c r="AN217" s="98" t="str">
        <f t="shared" si="100"/>
        <v/>
      </c>
      <c r="AO217" s="99" t="str">
        <f t="shared" si="101"/>
        <v/>
      </c>
      <c r="AQ217" s="49" t="str">
        <f t="shared" si="102"/>
        <v/>
      </c>
      <c r="AR217" s="33" t="str">
        <f t="shared" si="103"/>
        <v/>
      </c>
      <c r="AS217" s="43" t="str">
        <f t="shared" si="104"/>
        <v/>
      </c>
      <c r="AT217" s="33" t="str">
        <f t="shared" si="105"/>
        <v/>
      </c>
      <c r="AU217" s="49" t="str">
        <f t="shared" si="93"/>
        <v/>
      </c>
      <c r="AV217" s="33" t="str">
        <f t="shared" si="94"/>
        <v/>
      </c>
      <c r="AW217" s="49" t="str">
        <f t="shared" si="106"/>
        <v/>
      </c>
      <c r="AX217" s="33" t="str">
        <f t="shared" si="107"/>
        <v/>
      </c>
      <c r="AZ217" s="7" t="str">
        <f t="shared" si="108"/>
        <v/>
      </c>
      <c r="BB217" s="7" t="str">
        <f t="shared" si="109"/>
        <v/>
      </c>
      <c r="BD217" s="7">
        <v>206</v>
      </c>
      <c r="BF217" s="49" t="str">
        <f t="shared" si="115"/>
        <v/>
      </c>
      <c r="BG217" s="7" t="str">
        <f t="shared" si="115"/>
        <v/>
      </c>
      <c r="BH217" s="43" t="str">
        <f t="shared" si="115"/>
        <v/>
      </c>
      <c r="BI217" s="7" t="str">
        <f t="shared" si="110"/>
        <v/>
      </c>
      <c r="BJ217" s="7" t="str">
        <f t="shared" si="111"/>
        <v/>
      </c>
      <c r="BL217" s="105" t="str">
        <f t="shared" si="112"/>
        <v/>
      </c>
      <c r="BN217" s="57" t="str">
        <f t="shared" si="113"/>
        <v/>
      </c>
      <c r="BP217" s="35" t="str">
        <f t="shared" si="114"/>
        <v/>
      </c>
    </row>
    <row r="218" spans="1:68" x14ac:dyDescent="0.25">
      <c r="A218" s="9"/>
      <c r="B218" s="7" t="str">
        <f t="shared" si="90"/>
        <v/>
      </c>
      <c r="C218" s="9"/>
      <c r="D218" s="31"/>
      <c r="E218" s="11"/>
      <c r="F218" s="14"/>
      <c r="G218" s="18"/>
      <c r="H218" s="39"/>
      <c r="I218" s="22"/>
      <c r="J218" s="9"/>
      <c r="K218" s="25"/>
      <c r="L218" s="25"/>
      <c r="M218" s="25"/>
      <c r="N218" s="25"/>
      <c r="O218" s="25"/>
      <c r="P218" s="25"/>
      <c r="Q218" s="25"/>
      <c r="R218" s="25"/>
      <c r="S218" s="25"/>
      <c r="V218" s="7" t="str">
        <f t="shared" si="95"/>
        <v/>
      </c>
      <c r="X218" s="29" t="str">
        <f t="shared" si="91"/>
        <v/>
      </c>
      <c r="Y218" s="29" t="str">
        <f t="shared" si="96"/>
        <v/>
      </c>
      <c r="AA218" s="7" t="str">
        <f t="shared" si="92"/>
        <v/>
      </c>
      <c r="AB218" s="33" t="str">
        <f t="shared" si="97"/>
        <v/>
      </c>
      <c r="AD218" s="35" t="str">
        <f t="shared" si="98"/>
        <v/>
      </c>
      <c r="AE218" s="35" t="str">
        <f t="shared" si="99"/>
        <v/>
      </c>
      <c r="AG218" s="7" t="str">
        <f t="shared" si="116"/>
        <v/>
      </c>
      <c r="AN218" s="98" t="str">
        <f t="shared" si="100"/>
        <v/>
      </c>
      <c r="AO218" s="99" t="str">
        <f t="shared" si="101"/>
        <v/>
      </c>
      <c r="AQ218" s="49" t="str">
        <f t="shared" si="102"/>
        <v/>
      </c>
      <c r="AR218" s="33" t="str">
        <f t="shared" si="103"/>
        <v/>
      </c>
      <c r="AS218" s="43" t="str">
        <f t="shared" si="104"/>
        <v/>
      </c>
      <c r="AT218" s="33" t="str">
        <f t="shared" si="105"/>
        <v/>
      </c>
      <c r="AU218" s="49" t="str">
        <f t="shared" si="93"/>
        <v/>
      </c>
      <c r="AV218" s="33" t="str">
        <f t="shared" si="94"/>
        <v/>
      </c>
      <c r="AW218" s="49" t="str">
        <f t="shared" si="106"/>
        <v/>
      </c>
      <c r="AX218" s="33" t="str">
        <f t="shared" si="107"/>
        <v/>
      </c>
      <c r="AZ218" s="7" t="str">
        <f t="shared" si="108"/>
        <v/>
      </c>
      <c r="BB218" s="7" t="str">
        <f t="shared" si="109"/>
        <v/>
      </c>
      <c r="BD218" s="7">
        <v>207</v>
      </c>
      <c r="BF218" s="49" t="str">
        <f t="shared" si="115"/>
        <v/>
      </c>
      <c r="BG218" s="7" t="str">
        <f t="shared" si="115"/>
        <v/>
      </c>
      <c r="BH218" s="43" t="str">
        <f t="shared" si="115"/>
        <v/>
      </c>
      <c r="BI218" s="7" t="str">
        <f t="shared" si="110"/>
        <v/>
      </c>
      <c r="BJ218" s="7" t="str">
        <f t="shared" si="111"/>
        <v/>
      </c>
      <c r="BL218" s="105" t="str">
        <f t="shared" si="112"/>
        <v/>
      </c>
      <c r="BN218" s="57" t="str">
        <f t="shared" si="113"/>
        <v/>
      </c>
      <c r="BP218" s="35" t="str">
        <f t="shared" si="114"/>
        <v/>
      </c>
    </row>
    <row r="219" spans="1:68" x14ac:dyDescent="0.25">
      <c r="A219" s="9"/>
      <c r="B219" s="7" t="str">
        <f t="shared" si="90"/>
        <v/>
      </c>
      <c r="C219" s="9"/>
      <c r="D219" s="31"/>
      <c r="E219" s="11"/>
      <c r="F219" s="14"/>
      <c r="G219" s="18"/>
      <c r="H219" s="39"/>
      <c r="I219" s="22"/>
      <c r="J219" s="9"/>
      <c r="K219" s="25"/>
      <c r="L219" s="25"/>
      <c r="M219" s="25"/>
      <c r="N219" s="25"/>
      <c r="O219" s="25"/>
      <c r="P219" s="25"/>
      <c r="Q219" s="25"/>
      <c r="R219" s="25"/>
      <c r="S219" s="25"/>
      <c r="V219" s="7" t="str">
        <f t="shared" si="95"/>
        <v/>
      </c>
      <c r="X219" s="29" t="str">
        <f t="shared" si="91"/>
        <v/>
      </c>
      <c r="Y219" s="29" t="str">
        <f t="shared" si="96"/>
        <v/>
      </c>
      <c r="AA219" s="7" t="str">
        <f t="shared" si="92"/>
        <v/>
      </c>
      <c r="AB219" s="33" t="str">
        <f t="shared" si="97"/>
        <v/>
      </c>
      <c r="AD219" s="35" t="str">
        <f t="shared" si="98"/>
        <v/>
      </c>
      <c r="AE219" s="35" t="str">
        <f t="shared" si="99"/>
        <v/>
      </c>
      <c r="AG219" s="7" t="str">
        <f t="shared" si="116"/>
        <v/>
      </c>
      <c r="AN219" s="98" t="str">
        <f t="shared" si="100"/>
        <v/>
      </c>
      <c r="AO219" s="99" t="str">
        <f t="shared" si="101"/>
        <v/>
      </c>
      <c r="AQ219" s="49" t="str">
        <f t="shared" si="102"/>
        <v/>
      </c>
      <c r="AR219" s="33" t="str">
        <f t="shared" si="103"/>
        <v/>
      </c>
      <c r="AS219" s="43" t="str">
        <f t="shared" si="104"/>
        <v/>
      </c>
      <c r="AT219" s="33" t="str">
        <f t="shared" si="105"/>
        <v/>
      </c>
      <c r="AU219" s="49" t="str">
        <f t="shared" si="93"/>
        <v/>
      </c>
      <c r="AV219" s="33" t="str">
        <f t="shared" si="94"/>
        <v/>
      </c>
      <c r="AW219" s="49" t="str">
        <f t="shared" si="106"/>
        <v/>
      </c>
      <c r="AX219" s="33" t="str">
        <f t="shared" si="107"/>
        <v/>
      </c>
      <c r="AZ219" s="7" t="str">
        <f t="shared" si="108"/>
        <v/>
      </c>
      <c r="BB219" s="7" t="str">
        <f t="shared" si="109"/>
        <v/>
      </c>
      <c r="BD219" s="7">
        <v>208</v>
      </c>
      <c r="BF219" s="49" t="str">
        <f t="shared" si="115"/>
        <v/>
      </c>
      <c r="BG219" s="7" t="str">
        <f t="shared" si="115"/>
        <v/>
      </c>
      <c r="BH219" s="43" t="str">
        <f t="shared" si="115"/>
        <v/>
      </c>
      <c r="BI219" s="7" t="str">
        <f t="shared" si="110"/>
        <v/>
      </c>
      <c r="BJ219" s="7" t="str">
        <f t="shared" si="111"/>
        <v/>
      </c>
      <c r="BL219" s="105" t="str">
        <f t="shared" si="112"/>
        <v/>
      </c>
      <c r="BN219" s="57" t="str">
        <f t="shared" si="113"/>
        <v/>
      </c>
      <c r="BP219" s="35" t="str">
        <f t="shared" si="114"/>
        <v/>
      </c>
    </row>
    <row r="220" spans="1:68" x14ac:dyDescent="0.25">
      <c r="A220" s="9"/>
      <c r="B220" s="7" t="str">
        <f t="shared" si="90"/>
        <v/>
      </c>
      <c r="C220" s="9"/>
      <c r="D220" s="31"/>
      <c r="E220" s="11"/>
      <c r="F220" s="14"/>
      <c r="G220" s="18"/>
      <c r="H220" s="39"/>
      <c r="I220" s="22"/>
      <c r="J220" s="9"/>
      <c r="K220" s="25"/>
      <c r="L220" s="25"/>
      <c r="M220" s="25"/>
      <c r="N220" s="25"/>
      <c r="O220" s="25"/>
      <c r="P220" s="25"/>
      <c r="Q220" s="25"/>
      <c r="R220" s="25"/>
      <c r="S220" s="25"/>
      <c r="V220" s="7" t="str">
        <f t="shared" si="95"/>
        <v/>
      </c>
      <c r="X220" s="29" t="str">
        <f t="shared" si="91"/>
        <v/>
      </c>
      <c r="Y220" s="29" t="str">
        <f t="shared" si="96"/>
        <v/>
      </c>
      <c r="AA220" s="7" t="str">
        <f t="shared" si="92"/>
        <v/>
      </c>
      <c r="AB220" s="33" t="str">
        <f t="shared" si="97"/>
        <v/>
      </c>
      <c r="AD220" s="35" t="str">
        <f t="shared" si="98"/>
        <v/>
      </c>
      <c r="AE220" s="35" t="str">
        <f t="shared" si="99"/>
        <v/>
      </c>
      <c r="AG220" s="7" t="str">
        <f t="shared" si="116"/>
        <v/>
      </c>
      <c r="AN220" s="98" t="str">
        <f t="shared" si="100"/>
        <v/>
      </c>
      <c r="AO220" s="99" t="str">
        <f t="shared" si="101"/>
        <v/>
      </c>
      <c r="AQ220" s="49" t="str">
        <f t="shared" si="102"/>
        <v/>
      </c>
      <c r="AR220" s="33" t="str">
        <f t="shared" si="103"/>
        <v/>
      </c>
      <c r="AS220" s="43" t="str">
        <f t="shared" si="104"/>
        <v/>
      </c>
      <c r="AT220" s="33" t="str">
        <f t="shared" si="105"/>
        <v/>
      </c>
      <c r="AU220" s="49" t="str">
        <f t="shared" si="93"/>
        <v/>
      </c>
      <c r="AV220" s="33" t="str">
        <f t="shared" si="94"/>
        <v/>
      </c>
      <c r="AW220" s="49" t="str">
        <f t="shared" si="106"/>
        <v/>
      </c>
      <c r="AX220" s="33" t="str">
        <f t="shared" si="107"/>
        <v/>
      </c>
      <c r="AZ220" s="7" t="str">
        <f t="shared" si="108"/>
        <v/>
      </c>
      <c r="BB220" s="7" t="str">
        <f t="shared" si="109"/>
        <v/>
      </c>
      <c r="BD220" s="7">
        <v>209</v>
      </c>
      <c r="BF220" s="49" t="str">
        <f t="shared" si="115"/>
        <v/>
      </c>
      <c r="BG220" s="7" t="str">
        <f t="shared" si="115"/>
        <v/>
      </c>
      <c r="BH220" s="43" t="str">
        <f t="shared" si="115"/>
        <v/>
      </c>
      <c r="BI220" s="7" t="str">
        <f t="shared" si="110"/>
        <v/>
      </c>
      <c r="BJ220" s="7" t="str">
        <f t="shared" si="111"/>
        <v/>
      </c>
      <c r="BL220" s="105" t="str">
        <f t="shared" si="112"/>
        <v/>
      </c>
      <c r="BN220" s="57" t="str">
        <f t="shared" si="113"/>
        <v/>
      </c>
      <c r="BP220" s="35" t="str">
        <f t="shared" si="114"/>
        <v/>
      </c>
    </row>
    <row r="221" spans="1:68" x14ac:dyDescent="0.25">
      <c r="A221" s="9"/>
      <c r="B221" s="7" t="str">
        <f t="shared" si="90"/>
        <v/>
      </c>
      <c r="C221" s="9"/>
      <c r="D221" s="31"/>
      <c r="E221" s="11"/>
      <c r="F221" s="14"/>
      <c r="G221" s="18"/>
      <c r="H221" s="39"/>
      <c r="I221" s="22"/>
      <c r="J221" s="9"/>
      <c r="K221" s="25"/>
      <c r="L221" s="25"/>
      <c r="M221" s="25"/>
      <c r="N221" s="25"/>
      <c r="O221" s="25"/>
      <c r="P221" s="25"/>
      <c r="Q221" s="25"/>
      <c r="R221" s="25"/>
      <c r="S221" s="25"/>
      <c r="V221" s="7" t="str">
        <f t="shared" si="95"/>
        <v/>
      </c>
      <c r="X221" s="29" t="str">
        <f t="shared" si="91"/>
        <v/>
      </c>
      <c r="Y221" s="29" t="str">
        <f t="shared" si="96"/>
        <v/>
      </c>
      <c r="AA221" s="7" t="str">
        <f t="shared" si="92"/>
        <v/>
      </c>
      <c r="AB221" s="33" t="str">
        <f t="shared" si="97"/>
        <v/>
      </c>
      <c r="AD221" s="35" t="str">
        <f t="shared" si="98"/>
        <v/>
      </c>
      <c r="AE221" s="35" t="str">
        <f t="shared" si="99"/>
        <v/>
      </c>
      <c r="AG221" s="7" t="str">
        <f t="shared" si="116"/>
        <v/>
      </c>
      <c r="AN221" s="98" t="str">
        <f t="shared" si="100"/>
        <v/>
      </c>
      <c r="AO221" s="99" t="str">
        <f t="shared" si="101"/>
        <v/>
      </c>
      <c r="AQ221" s="49" t="str">
        <f t="shared" si="102"/>
        <v/>
      </c>
      <c r="AR221" s="33" t="str">
        <f t="shared" si="103"/>
        <v/>
      </c>
      <c r="AS221" s="43" t="str">
        <f t="shared" si="104"/>
        <v/>
      </c>
      <c r="AT221" s="33" t="str">
        <f t="shared" si="105"/>
        <v/>
      </c>
      <c r="AU221" s="49" t="str">
        <f t="shared" si="93"/>
        <v/>
      </c>
      <c r="AV221" s="33" t="str">
        <f t="shared" si="94"/>
        <v/>
      </c>
      <c r="AW221" s="49" t="str">
        <f t="shared" si="106"/>
        <v/>
      </c>
      <c r="AX221" s="33" t="str">
        <f t="shared" si="107"/>
        <v/>
      </c>
      <c r="AZ221" s="7" t="str">
        <f t="shared" si="108"/>
        <v/>
      </c>
      <c r="BB221" s="7" t="str">
        <f t="shared" si="109"/>
        <v/>
      </c>
      <c r="BD221" s="7">
        <v>210</v>
      </c>
      <c r="BF221" s="49" t="str">
        <f t="shared" si="115"/>
        <v/>
      </c>
      <c r="BG221" s="7" t="str">
        <f t="shared" si="115"/>
        <v/>
      </c>
      <c r="BH221" s="43" t="str">
        <f t="shared" si="115"/>
        <v/>
      </c>
      <c r="BI221" s="7" t="str">
        <f t="shared" si="110"/>
        <v/>
      </c>
      <c r="BJ221" s="7" t="str">
        <f t="shared" si="111"/>
        <v/>
      </c>
      <c r="BL221" s="105" t="str">
        <f t="shared" si="112"/>
        <v/>
      </c>
      <c r="BN221" s="57" t="str">
        <f t="shared" si="113"/>
        <v/>
      </c>
      <c r="BP221" s="35" t="str">
        <f t="shared" si="114"/>
        <v/>
      </c>
    </row>
    <row r="222" spans="1:68" x14ac:dyDescent="0.25">
      <c r="A222" s="9"/>
      <c r="B222" s="7" t="str">
        <f t="shared" si="90"/>
        <v/>
      </c>
      <c r="C222" s="9"/>
      <c r="D222" s="31"/>
      <c r="E222" s="11"/>
      <c r="F222" s="14"/>
      <c r="G222" s="18"/>
      <c r="H222" s="39"/>
      <c r="I222" s="22"/>
      <c r="J222" s="9"/>
      <c r="K222" s="25"/>
      <c r="L222" s="25"/>
      <c r="M222" s="25"/>
      <c r="N222" s="25"/>
      <c r="O222" s="25"/>
      <c r="P222" s="25"/>
      <c r="Q222" s="25"/>
      <c r="R222" s="25"/>
      <c r="S222" s="25"/>
      <c r="V222" s="7" t="str">
        <f t="shared" si="95"/>
        <v/>
      </c>
      <c r="X222" s="29" t="str">
        <f t="shared" si="91"/>
        <v/>
      </c>
      <c r="Y222" s="29" t="str">
        <f t="shared" si="96"/>
        <v/>
      </c>
      <c r="AA222" s="7" t="str">
        <f t="shared" si="92"/>
        <v/>
      </c>
      <c r="AB222" s="33" t="str">
        <f t="shared" si="97"/>
        <v/>
      </c>
      <c r="AD222" s="35" t="str">
        <f t="shared" si="98"/>
        <v/>
      </c>
      <c r="AE222" s="35" t="str">
        <f t="shared" si="99"/>
        <v/>
      </c>
      <c r="AG222" s="7" t="str">
        <f t="shared" si="116"/>
        <v/>
      </c>
      <c r="AN222" s="98" t="str">
        <f t="shared" si="100"/>
        <v/>
      </c>
      <c r="AO222" s="99" t="str">
        <f t="shared" si="101"/>
        <v/>
      </c>
      <c r="AQ222" s="49" t="str">
        <f t="shared" si="102"/>
        <v/>
      </c>
      <c r="AR222" s="33" t="str">
        <f t="shared" si="103"/>
        <v/>
      </c>
      <c r="AS222" s="43" t="str">
        <f t="shared" si="104"/>
        <v/>
      </c>
      <c r="AT222" s="33" t="str">
        <f t="shared" si="105"/>
        <v/>
      </c>
      <c r="AU222" s="49" t="str">
        <f t="shared" si="93"/>
        <v/>
      </c>
      <c r="AV222" s="33" t="str">
        <f t="shared" si="94"/>
        <v/>
      </c>
      <c r="AW222" s="49" t="str">
        <f t="shared" si="106"/>
        <v/>
      </c>
      <c r="AX222" s="33" t="str">
        <f t="shared" si="107"/>
        <v/>
      </c>
      <c r="AZ222" s="7" t="str">
        <f t="shared" si="108"/>
        <v/>
      </c>
      <c r="BB222" s="7" t="str">
        <f t="shared" si="109"/>
        <v/>
      </c>
      <c r="BD222" s="7">
        <v>211</v>
      </c>
      <c r="BF222" s="49" t="str">
        <f t="shared" si="115"/>
        <v/>
      </c>
      <c r="BG222" s="7" t="str">
        <f t="shared" si="115"/>
        <v/>
      </c>
      <c r="BH222" s="43" t="str">
        <f t="shared" si="115"/>
        <v/>
      </c>
      <c r="BI222" s="7" t="str">
        <f t="shared" si="110"/>
        <v/>
      </c>
      <c r="BJ222" s="7" t="str">
        <f t="shared" si="111"/>
        <v/>
      </c>
      <c r="BL222" s="105" t="str">
        <f t="shared" si="112"/>
        <v/>
      </c>
      <c r="BN222" s="57" t="str">
        <f t="shared" si="113"/>
        <v/>
      </c>
      <c r="BP222" s="35" t="str">
        <f t="shared" si="114"/>
        <v/>
      </c>
    </row>
    <row r="223" spans="1:68" x14ac:dyDescent="0.25">
      <c r="A223" s="9"/>
      <c r="B223" s="7" t="str">
        <f t="shared" si="90"/>
        <v/>
      </c>
      <c r="C223" s="9"/>
      <c r="D223" s="31"/>
      <c r="E223" s="11"/>
      <c r="F223" s="14"/>
      <c r="G223" s="18"/>
      <c r="H223" s="39"/>
      <c r="I223" s="22"/>
      <c r="J223" s="9"/>
      <c r="K223" s="25"/>
      <c r="L223" s="25"/>
      <c r="M223" s="25"/>
      <c r="N223" s="25"/>
      <c r="O223" s="25"/>
      <c r="P223" s="25"/>
      <c r="Q223" s="25"/>
      <c r="R223" s="25"/>
      <c r="S223" s="25"/>
      <c r="V223" s="7" t="str">
        <f t="shared" si="95"/>
        <v/>
      </c>
      <c r="X223" s="29" t="str">
        <f t="shared" si="91"/>
        <v/>
      </c>
      <c r="Y223" s="29" t="str">
        <f t="shared" si="96"/>
        <v/>
      </c>
      <c r="AA223" s="7" t="str">
        <f t="shared" si="92"/>
        <v/>
      </c>
      <c r="AB223" s="33" t="str">
        <f t="shared" si="97"/>
        <v/>
      </c>
      <c r="AD223" s="35" t="str">
        <f t="shared" si="98"/>
        <v/>
      </c>
      <c r="AE223" s="35" t="str">
        <f t="shared" si="99"/>
        <v/>
      </c>
      <c r="AG223" s="7" t="str">
        <f t="shared" si="116"/>
        <v/>
      </c>
      <c r="AN223" s="98" t="str">
        <f t="shared" si="100"/>
        <v/>
      </c>
      <c r="AO223" s="99" t="str">
        <f t="shared" si="101"/>
        <v/>
      </c>
      <c r="AQ223" s="49" t="str">
        <f t="shared" si="102"/>
        <v/>
      </c>
      <c r="AR223" s="33" t="str">
        <f t="shared" si="103"/>
        <v/>
      </c>
      <c r="AS223" s="43" t="str">
        <f t="shared" si="104"/>
        <v/>
      </c>
      <c r="AT223" s="33" t="str">
        <f t="shared" si="105"/>
        <v/>
      </c>
      <c r="AU223" s="49" t="str">
        <f t="shared" si="93"/>
        <v/>
      </c>
      <c r="AV223" s="33" t="str">
        <f t="shared" si="94"/>
        <v/>
      </c>
      <c r="AW223" s="49" t="str">
        <f t="shared" si="106"/>
        <v/>
      </c>
      <c r="AX223" s="33" t="str">
        <f t="shared" si="107"/>
        <v/>
      </c>
      <c r="AZ223" s="7" t="str">
        <f t="shared" si="108"/>
        <v/>
      </c>
      <c r="BB223" s="7" t="str">
        <f t="shared" si="109"/>
        <v/>
      </c>
      <c r="BD223" s="7">
        <v>212</v>
      </c>
      <c r="BF223" s="49" t="str">
        <f t="shared" si="115"/>
        <v/>
      </c>
      <c r="BG223" s="7" t="str">
        <f t="shared" si="115"/>
        <v/>
      </c>
      <c r="BH223" s="43" t="str">
        <f t="shared" si="115"/>
        <v/>
      </c>
      <c r="BI223" s="7" t="str">
        <f t="shared" si="110"/>
        <v/>
      </c>
      <c r="BJ223" s="7" t="str">
        <f t="shared" si="111"/>
        <v/>
      </c>
      <c r="BL223" s="105" t="str">
        <f t="shared" si="112"/>
        <v/>
      </c>
      <c r="BN223" s="57" t="str">
        <f t="shared" si="113"/>
        <v/>
      </c>
      <c r="BP223" s="35" t="str">
        <f t="shared" si="114"/>
        <v/>
      </c>
    </row>
    <row r="224" spans="1:68" x14ac:dyDescent="0.25">
      <c r="A224" s="9"/>
      <c r="B224" s="7" t="str">
        <f t="shared" si="90"/>
        <v/>
      </c>
      <c r="C224" s="9"/>
      <c r="D224" s="31"/>
      <c r="E224" s="11"/>
      <c r="F224" s="14"/>
      <c r="G224" s="18"/>
      <c r="H224" s="39"/>
      <c r="I224" s="22"/>
      <c r="J224" s="9"/>
      <c r="K224" s="25"/>
      <c r="L224" s="25"/>
      <c r="M224" s="25"/>
      <c r="N224" s="25"/>
      <c r="O224" s="25"/>
      <c r="P224" s="25"/>
      <c r="Q224" s="25"/>
      <c r="R224" s="25"/>
      <c r="S224" s="25"/>
      <c r="V224" s="7" t="str">
        <f t="shared" si="95"/>
        <v/>
      </c>
      <c r="X224" s="29" t="str">
        <f t="shared" si="91"/>
        <v/>
      </c>
      <c r="Y224" s="29" t="str">
        <f t="shared" si="96"/>
        <v/>
      </c>
      <c r="AA224" s="7" t="str">
        <f t="shared" si="92"/>
        <v/>
      </c>
      <c r="AB224" s="33" t="str">
        <f t="shared" si="97"/>
        <v/>
      </c>
      <c r="AD224" s="35" t="str">
        <f t="shared" si="98"/>
        <v/>
      </c>
      <c r="AE224" s="35" t="str">
        <f t="shared" si="99"/>
        <v/>
      </c>
      <c r="AG224" s="7" t="str">
        <f t="shared" si="116"/>
        <v/>
      </c>
      <c r="AN224" s="98" t="str">
        <f t="shared" si="100"/>
        <v/>
      </c>
      <c r="AO224" s="99" t="str">
        <f t="shared" si="101"/>
        <v/>
      </c>
      <c r="AQ224" s="49" t="str">
        <f t="shared" si="102"/>
        <v/>
      </c>
      <c r="AR224" s="33" t="str">
        <f t="shared" si="103"/>
        <v/>
      </c>
      <c r="AS224" s="43" t="str">
        <f t="shared" si="104"/>
        <v/>
      </c>
      <c r="AT224" s="33" t="str">
        <f t="shared" si="105"/>
        <v/>
      </c>
      <c r="AU224" s="49" t="str">
        <f t="shared" si="93"/>
        <v/>
      </c>
      <c r="AV224" s="33" t="str">
        <f t="shared" si="94"/>
        <v/>
      </c>
      <c r="AW224" s="49" t="str">
        <f t="shared" si="106"/>
        <v/>
      </c>
      <c r="AX224" s="33" t="str">
        <f t="shared" si="107"/>
        <v/>
      </c>
      <c r="AZ224" s="7" t="str">
        <f t="shared" si="108"/>
        <v/>
      </c>
      <c r="BB224" s="7" t="str">
        <f t="shared" si="109"/>
        <v/>
      </c>
      <c r="BD224" s="7">
        <v>213</v>
      </c>
      <c r="BF224" s="49" t="str">
        <f t="shared" si="115"/>
        <v/>
      </c>
      <c r="BG224" s="7" t="str">
        <f t="shared" si="115"/>
        <v/>
      </c>
      <c r="BH224" s="43" t="str">
        <f t="shared" si="115"/>
        <v/>
      </c>
      <c r="BI224" s="7" t="str">
        <f t="shared" si="110"/>
        <v/>
      </c>
      <c r="BJ224" s="7" t="str">
        <f t="shared" si="111"/>
        <v/>
      </c>
      <c r="BL224" s="105" t="str">
        <f t="shared" si="112"/>
        <v/>
      </c>
      <c r="BN224" s="57" t="str">
        <f t="shared" si="113"/>
        <v/>
      </c>
      <c r="BP224" s="35" t="str">
        <f t="shared" si="114"/>
        <v/>
      </c>
    </row>
    <row r="225" spans="1:68" x14ac:dyDescent="0.25">
      <c r="A225" s="9"/>
      <c r="B225" s="7" t="str">
        <f t="shared" si="90"/>
        <v/>
      </c>
      <c r="C225" s="9"/>
      <c r="D225" s="31"/>
      <c r="E225" s="11"/>
      <c r="F225" s="14"/>
      <c r="G225" s="18"/>
      <c r="H225" s="39"/>
      <c r="I225" s="22"/>
      <c r="J225" s="9"/>
      <c r="K225" s="25"/>
      <c r="L225" s="25"/>
      <c r="M225" s="25"/>
      <c r="N225" s="25"/>
      <c r="O225" s="25"/>
      <c r="P225" s="25"/>
      <c r="Q225" s="25"/>
      <c r="R225" s="25"/>
      <c r="S225" s="25"/>
      <c r="V225" s="7" t="str">
        <f t="shared" si="95"/>
        <v/>
      </c>
      <c r="X225" s="29" t="str">
        <f t="shared" si="91"/>
        <v/>
      </c>
      <c r="Y225" s="29" t="str">
        <f t="shared" si="96"/>
        <v/>
      </c>
      <c r="AA225" s="7" t="str">
        <f t="shared" si="92"/>
        <v/>
      </c>
      <c r="AB225" s="33" t="str">
        <f t="shared" si="97"/>
        <v/>
      </c>
      <c r="AD225" s="35" t="str">
        <f t="shared" si="98"/>
        <v/>
      </c>
      <c r="AE225" s="35" t="str">
        <f t="shared" si="99"/>
        <v/>
      </c>
      <c r="AG225" s="7" t="str">
        <f t="shared" si="116"/>
        <v/>
      </c>
      <c r="AN225" s="98" t="str">
        <f t="shared" si="100"/>
        <v/>
      </c>
      <c r="AO225" s="99" t="str">
        <f t="shared" si="101"/>
        <v/>
      </c>
      <c r="AQ225" s="49" t="str">
        <f t="shared" si="102"/>
        <v/>
      </c>
      <c r="AR225" s="33" t="str">
        <f t="shared" si="103"/>
        <v/>
      </c>
      <c r="AS225" s="43" t="str">
        <f t="shared" si="104"/>
        <v/>
      </c>
      <c r="AT225" s="33" t="str">
        <f t="shared" si="105"/>
        <v/>
      </c>
      <c r="AU225" s="49" t="str">
        <f t="shared" si="93"/>
        <v/>
      </c>
      <c r="AV225" s="33" t="str">
        <f t="shared" si="94"/>
        <v/>
      </c>
      <c r="AW225" s="49" t="str">
        <f t="shared" si="106"/>
        <v/>
      </c>
      <c r="AX225" s="33" t="str">
        <f t="shared" si="107"/>
        <v/>
      </c>
      <c r="AZ225" s="7" t="str">
        <f t="shared" si="108"/>
        <v/>
      </c>
      <c r="BB225" s="7" t="str">
        <f t="shared" si="109"/>
        <v/>
      </c>
      <c r="BD225" s="7">
        <v>214</v>
      </c>
      <c r="BF225" s="49" t="str">
        <f t="shared" si="115"/>
        <v/>
      </c>
      <c r="BG225" s="7" t="str">
        <f t="shared" si="115"/>
        <v/>
      </c>
      <c r="BH225" s="43" t="str">
        <f t="shared" si="115"/>
        <v/>
      </c>
      <c r="BI225" s="7" t="str">
        <f t="shared" si="110"/>
        <v/>
      </c>
      <c r="BJ225" s="7" t="str">
        <f t="shared" si="111"/>
        <v/>
      </c>
      <c r="BL225" s="105" t="str">
        <f t="shared" si="112"/>
        <v/>
      </c>
      <c r="BN225" s="57" t="str">
        <f t="shared" si="113"/>
        <v/>
      </c>
      <c r="BP225" s="35" t="str">
        <f t="shared" si="114"/>
        <v/>
      </c>
    </row>
    <row r="226" spans="1:68" x14ac:dyDescent="0.25">
      <c r="A226" s="9"/>
      <c r="B226" s="7" t="str">
        <f t="shared" si="90"/>
        <v/>
      </c>
      <c r="C226" s="9"/>
      <c r="D226" s="31"/>
      <c r="E226" s="11"/>
      <c r="F226" s="14"/>
      <c r="G226" s="18"/>
      <c r="H226" s="39"/>
      <c r="I226" s="22"/>
      <c r="J226" s="9"/>
      <c r="K226" s="25"/>
      <c r="L226" s="25"/>
      <c r="M226" s="25"/>
      <c r="N226" s="25"/>
      <c r="O226" s="25"/>
      <c r="P226" s="25"/>
      <c r="Q226" s="25"/>
      <c r="R226" s="25"/>
      <c r="S226" s="25"/>
      <c r="V226" s="7" t="str">
        <f t="shared" si="95"/>
        <v/>
      </c>
      <c r="X226" s="29" t="str">
        <f t="shared" si="91"/>
        <v/>
      </c>
      <c r="Y226" s="29" t="str">
        <f t="shared" si="96"/>
        <v/>
      </c>
      <c r="AA226" s="7" t="str">
        <f t="shared" si="92"/>
        <v/>
      </c>
      <c r="AB226" s="33" t="str">
        <f t="shared" si="97"/>
        <v/>
      </c>
      <c r="AD226" s="35" t="str">
        <f t="shared" si="98"/>
        <v/>
      </c>
      <c r="AE226" s="35" t="str">
        <f t="shared" si="99"/>
        <v/>
      </c>
      <c r="AG226" s="7" t="str">
        <f t="shared" si="116"/>
        <v/>
      </c>
      <c r="AN226" s="98" t="str">
        <f t="shared" si="100"/>
        <v/>
      </c>
      <c r="AO226" s="99" t="str">
        <f t="shared" si="101"/>
        <v/>
      </c>
      <c r="AQ226" s="49" t="str">
        <f t="shared" si="102"/>
        <v/>
      </c>
      <c r="AR226" s="33" t="str">
        <f t="shared" si="103"/>
        <v/>
      </c>
      <c r="AS226" s="43" t="str">
        <f t="shared" si="104"/>
        <v/>
      </c>
      <c r="AT226" s="33" t="str">
        <f t="shared" si="105"/>
        <v/>
      </c>
      <c r="AU226" s="49" t="str">
        <f t="shared" si="93"/>
        <v/>
      </c>
      <c r="AV226" s="33" t="str">
        <f t="shared" si="94"/>
        <v/>
      </c>
      <c r="AW226" s="49" t="str">
        <f t="shared" si="106"/>
        <v/>
      </c>
      <c r="AX226" s="33" t="str">
        <f t="shared" si="107"/>
        <v/>
      </c>
      <c r="AZ226" s="7" t="str">
        <f t="shared" si="108"/>
        <v/>
      </c>
      <c r="BB226" s="7" t="str">
        <f t="shared" si="109"/>
        <v/>
      </c>
      <c r="BD226" s="7">
        <v>215</v>
      </c>
      <c r="BF226" s="49" t="str">
        <f t="shared" si="115"/>
        <v/>
      </c>
      <c r="BG226" s="7" t="str">
        <f t="shared" si="115"/>
        <v/>
      </c>
      <c r="BH226" s="43" t="str">
        <f t="shared" si="115"/>
        <v/>
      </c>
      <c r="BI226" s="7" t="str">
        <f t="shared" si="110"/>
        <v/>
      </c>
      <c r="BJ226" s="7" t="str">
        <f t="shared" si="111"/>
        <v/>
      </c>
      <c r="BL226" s="105" t="str">
        <f t="shared" si="112"/>
        <v/>
      </c>
      <c r="BN226" s="57" t="str">
        <f t="shared" si="113"/>
        <v/>
      </c>
      <c r="BP226" s="35" t="str">
        <f t="shared" si="114"/>
        <v/>
      </c>
    </row>
    <row r="227" spans="1:68" x14ac:dyDescent="0.25">
      <c r="A227" s="9"/>
      <c r="B227" s="7" t="str">
        <f t="shared" si="90"/>
        <v/>
      </c>
      <c r="C227" s="9"/>
      <c r="D227" s="31"/>
      <c r="E227" s="11"/>
      <c r="F227" s="14"/>
      <c r="G227" s="18"/>
      <c r="H227" s="39"/>
      <c r="I227" s="22"/>
      <c r="J227" s="9"/>
      <c r="K227" s="25"/>
      <c r="L227" s="25"/>
      <c r="M227" s="25"/>
      <c r="N227" s="25"/>
      <c r="O227" s="25"/>
      <c r="P227" s="25"/>
      <c r="Q227" s="25"/>
      <c r="R227" s="25"/>
      <c r="S227" s="25"/>
      <c r="V227" s="7" t="str">
        <f t="shared" si="95"/>
        <v/>
      </c>
      <c r="X227" s="29" t="str">
        <f t="shared" si="91"/>
        <v/>
      </c>
      <c r="Y227" s="29" t="str">
        <f t="shared" si="96"/>
        <v/>
      </c>
      <c r="AA227" s="7" t="str">
        <f t="shared" si="92"/>
        <v/>
      </c>
      <c r="AB227" s="33" t="str">
        <f t="shared" si="97"/>
        <v/>
      </c>
      <c r="AD227" s="35" t="str">
        <f t="shared" si="98"/>
        <v/>
      </c>
      <c r="AE227" s="35" t="str">
        <f t="shared" si="99"/>
        <v/>
      </c>
      <c r="AG227" s="7" t="str">
        <f t="shared" si="116"/>
        <v/>
      </c>
      <c r="AN227" s="98" t="str">
        <f t="shared" si="100"/>
        <v/>
      </c>
      <c r="AO227" s="99" t="str">
        <f t="shared" si="101"/>
        <v/>
      </c>
      <c r="AQ227" s="49" t="str">
        <f t="shared" si="102"/>
        <v/>
      </c>
      <c r="AR227" s="33" t="str">
        <f t="shared" si="103"/>
        <v/>
      </c>
      <c r="AS227" s="43" t="str">
        <f t="shared" si="104"/>
        <v/>
      </c>
      <c r="AT227" s="33" t="str">
        <f t="shared" si="105"/>
        <v/>
      </c>
      <c r="AU227" s="49" t="str">
        <f t="shared" si="93"/>
        <v/>
      </c>
      <c r="AV227" s="33" t="str">
        <f t="shared" si="94"/>
        <v/>
      </c>
      <c r="AW227" s="49" t="str">
        <f t="shared" si="106"/>
        <v/>
      </c>
      <c r="AX227" s="33" t="str">
        <f t="shared" si="107"/>
        <v/>
      </c>
      <c r="AZ227" s="7" t="str">
        <f t="shared" si="108"/>
        <v/>
      </c>
      <c r="BB227" s="7" t="str">
        <f t="shared" si="109"/>
        <v/>
      </c>
      <c r="BD227" s="7">
        <v>216</v>
      </c>
      <c r="BF227" s="49" t="str">
        <f t="shared" si="115"/>
        <v/>
      </c>
      <c r="BG227" s="7" t="str">
        <f t="shared" si="115"/>
        <v/>
      </c>
      <c r="BH227" s="43" t="str">
        <f t="shared" si="115"/>
        <v/>
      </c>
      <c r="BI227" s="7" t="str">
        <f t="shared" si="110"/>
        <v/>
      </c>
      <c r="BJ227" s="7" t="str">
        <f t="shared" si="111"/>
        <v/>
      </c>
      <c r="BL227" s="105" t="str">
        <f t="shared" si="112"/>
        <v/>
      </c>
      <c r="BN227" s="57" t="str">
        <f t="shared" si="113"/>
        <v/>
      </c>
      <c r="BP227" s="35" t="str">
        <f t="shared" si="114"/>
        <v/>
      </c>
    </row>
    <row r="228" spans="1:68" x14ac:dyDescent="0.25">
      <c r="A228" s="9"/>
      <c r="B228" s="7" t="str">
        <f t="shared" si="90"/>
        <v/>
      </c>
      <c r="C228" s="9"/>
      <c r="D228" s="31"/>
      <c r="E228" s="11"/>
      <c r="F228" s="14"/>
      <c r="G228" s="18"/>
      <c r="H228" s="39"/>
      <c r="I228" s="22"/>
      <c r="J228" s="9"/>
      <c r="K228" s="25"/>
      <c r="L228" s="25"/>
      <c r="M228" s="25"/>
      <c r="N228" s="25"/>
      <c r="O228" s="25"/>
      <c r="P228" s="25"/>
      <c r="Q228" s="25"/>
      <c r="R228" s="25"/>
      <c r="S228" s="25"/>
      <c r="V228" s="7" t="str">
        <f t="shared" si="95"/>
        <v/>
      </c>
      <c r="X228" s="29" t="str">
        <f t="shared" si="91"/>
        <v/>
      </c>
      <c r="Y228" s="29" t="str">
        <f t="shared" si="96"/>
        <v/>
      </c>
      <c r="AA228" s="7" t="str">
        <f t="shared" si="92"/>
        <v/>
      </c>
      <c r="AB228" s="33" t="str">
        <f t="shared" si="97"/>
        <v/>
      </c>
      <c r="AD228" s="35" t="str">
        <f t="shared" si="98"/>
        <v/>
      </c>
      <c r="AE228" s="35" t="str">
        <f t="shared" si="99"/>
        <v/>
      </c>
      <c r="AG228" s="7" t="str">
        <f t="shared" si="116"/>
        <v/>
      </c>
      <c r="AN228" s="98" t="str">
        <f t="shared" si="100"/>
        <v/>
      </c>
      <c r="AO228" s="99" t="str">
        <f t="shared" si="101"/>
        <v/>
      </c>
      <c r="AQ228" s="49" t="str">
        <f t="shared" si="102"/>
        <v/>
      </c>
      <c r="AR228" s="33" t="str">
        <f t="shared" si="103"/>
        <v/>
      </c>
      <c r="AS228" s="43" t="str">
        <f t="shared" si="104"/>
        <v/>
      </c>
      <c r="AT228" s="33" t="str">
        <f t="shared" si="105"/>
        <v/>
      </c>
      <c r="AU228" s="49" t="str">
        <f t="shared" si="93"/>
        <v/>
      </c>
      <c r="AV228" s="33" t="str">
        <f t="shared" si="94"/>
        <v/>
      </c>
      <c r="AW228" s="49" t="str">
        <f t="shared" si="106"/>
        <v/>
      </c>
      <c r="AX228" s="33" t="str">
        <f t="shared" si="107"/>
        <v/>
      </c>
      <c r="AZ228" s="7" t="str">
        <f t="shared" si="108"/>
        <v/>
      </c>
      <c r="BB228" s="7" t="str">
        <f t="shared" si="109"/>
        <v/>
      </c>
      <c r="BD228" s="7">
        <v>217</v>
      </c>
      <c r="BF228" s="49" t="str">
        <f t="shared" si="115"/>
        <v/>
      </c>
      <c r="BG228" s="7" t="str">
        <f t="shared" si="115"/>
        <v/>
      </c>
      <c r="BH228" s="43" t="str">
        <f t="shared" si="115"/>
        <v/>
      </c>
      <c r="BI228" s="7" t="str">
        <f t="shared" si="110"/>
        <v/>
      </c>
      <c r="BJ228" s="7" t="str">
        <f t="shared" si="111"/>
        <v/>
      </c>
      <c r="BL228" s="105" t="str">
        <f t="shared" si="112"/>
        <v/>
      </c>
      <c r="BN228" s="57" t="str">
        <f t="shared" si="113"/>
        <v/>
      </c>
      <c r="BP228" s="35" t="str">
        <f t="shared" si="114"/>
        <v/>
      </c>
    </row>
    <row r="229" spans="1:68" x14ac:dyDescent="0.25">
      <c r="A229" s="9"/>
      <c r="B229" s="7" t="str">
        <f t="shared" si="90"/>
        <v/>
      </c>
      <c r="C229" s="9"/>
      <c r="D229" s="31"/>
      <c r="E229" s="11"/>
      <c r="F229" s="14"/>
      <c r="G229" s="18"/>
      <c r="H229" s="39"/>
      <c r="I229" s="22"/>
      <c r="J229" s="9"/>
      <c r="K229" s="25"/>
      <c r="L229" s="25"/>
      <c r="M229" s="25"/>
      <c r="N229" s="25"/>
      <c r="O229" s="25"/>
      <c r="P229" s="25"/>
      <c r="Q229" s="25"/>
      <c r="R229" s="25"/>
      <c r="S229" s="25"/>
      <c r="V229" s="7" t="str">
        <f t="shared" si="95"/>
        <v/>
      </c>
      <c r="X229" s="29" t="str">
        <f t="shared" si="91"/>
        <v/>
      </c>
      <c r="Y229" s="29" t="str">
        <f t="shared" si="96"/>
        <v/>
      </c>
      <c r="AA229" s="7" t="str">
        <f t="shared" si="92"/>
        <v/>
      </c>
      <c r="AB229" s="33" t="str">
        <f t="shared" si="97"/>
        <v/>
      </c>
      <c r="AD229" s="35" t="str">
        <f t="shared" si="98"/>
        <v/>
      </c>
      <c r="AE229" s="35" t="str">
        <f t="shared" si="99"/>
        <v/>
      </c>
      <c r="AG229" s="7" t="str">
        <f t="shared" si="116"/>
        <v/>
      </c>
      <c r="AN229" s="98" t="str">
        <f t="shared" si="100"/>
        <v/>
      </c>
      <c r="AO229" s="99" t="str">
        <f t="shared" si="101"/>
        <v/>
      </c>
      <c r="AQ229" s="49" t="str">
        <f t="shared" si="102"/>
        <v/>
      </c>
      <c r="AR229" s="33" t="str">
        <f t="shared" si="103"/>
        <v/>
      </c>
      <c r="AS229" s="43" t="str">
        <f t="shared" si="104"/>
        <v/>
      </c>
      <c r="AT229" s="33" t="str">
        <f t="shared" si="105"/>
        <v/>
      </c>
      <c r="AU229" s="49" t="str">
        <f t="shared" si="93"/>
        <v/>
      </c>
      <c r="AV229" s="33" t="str">
        <f t="shared" si="94"/>
        <v/>
      </c>
      <c r="AW229" s="49" t="str">
        <f t="shared" si="106"/>
        <v/>
      </c>
      <c r="AX229" s="33" t="str">
        <f t="shared" si="107"/>
        <v/>
      </c>
      <c r="AZ229" s="7" t="str">
        <f t="shared" si="108"/>
        <v/>
      </c>
      <c r="BB229" s="7" t="str">
        <f t="shared" si="109"/>
        <v/>
      </c>
      <c r="BD229" s="7">
        <v>218</v>
      </c>
      <c r="BF229" s="49" t="str">
        <f t="shared" si="115"/>
        <v/>
      </c>
      <c r="BG229" s="7" t="str">
        <f t="shared" si="115"/>
        <v/>
      </c>
      <c r="BH229" s="43" t="str">
        <f t="shared" si="115"/>
        <v/>
      </c>
      <c r="BI229" s="7" t="str">
        <f t="shared" si="110"/>
        <v/>
      </c>
      <c r="BJ229" s="7" t="str">
        <f t="shared" si="111"/>
        <v/>
      </c>
      <c r="BL229" s="105" t="str">
        <f t="shared" si="112"/>
        <v/>
      </c>
      <c r="BN229" s="57" t="str">
        <f t="shared" si="113"/>
        <v/>
      </c>
      <c r="BP229" s="35" t="str">
        <f t="shared" si="114"/>
        <v/>
      </c>
    </row>
    <row r="230" spans="1:68" x14ac:dyDescent="0.25">
      <c r="A230" s="9"/>
      <c r="B230" s="7" t="str">
        <f t="shared" si="90"/>
        <v/>
      </c>
      <c r="C230" s="9"/>
      <c r="D230" s="31"/>
      <c r="E230" s="11"/>
      <c r="F230" s="14"/>
      <c r="G230" s="18"/>
      <c r="H230" s="39"/>
      <c r="I230" s="22"/>
      <c r="J230" s="9"/>
      <c r="K230" s="25"/>
      <c r="L230" s="25"/>
      <c r="M230" s="25"/>
      <c r="N230" s="25"/>
      <c r="O230" s="25"/>
      <c r="P230" s="25"/>
      <c r="Q230" s="25"/>
      <c r="R230" s="25"/>
      <c r="S230" s="25"/>
      <c r="V230" s="7" t="str">
        <f t="shared" si="95"/>
        <v/>
      </c>
      <c r="X230" s="29" t="str">
        <f t="shared" si="91"/>
        <v/>
      </c>
      <c r="Y230" s="29" t="str">
        <f t="shared" si="96"/>
        <v/>
      </c>
      <c r="AA230" s="7" t="str">
        <f t="shared" si="92"/>
        <v/>
      </c>
      <c r="AB230" s="33" t="str">
        <f t="shared" si="97"/>
        <v/>
      </c>
      <c r="AD230" s="35" t="str">
        <f t="shared" si="98"/>
        <v/>
      </c>
      <c r="AE230" s="35" t="str">
        <f t="shared" si="99"/>
        <v/>
      </c>
      <c r="AG230" s="7" t="str">
        <f t="shared" si="116"/>
        <v/>
      </c>
      <c r="AN230" s="98" t="str">
        <f t="shared" si="100"/>
        <v/>
      </c>
      <c r="AO230" s="99" t="str">
        <f t="shared" si="101"/>
        <v/>
      </c>
      <c r="AQ230" s="49" t="str">
        <f t="shared" si="102"/>
        <v/>
      </c>
      <c r="AR230" s="33" t="str">
        <f t="shared" si="103"/>
        <v/>
      </c>
      <c r="AS230" s="43" t="str">
        <f t="shared" si="104"/>
        <v/>
      </c>
      <c r="AT230" s="33" t="str">
        <f t="shared" si="105"/>
        <v/>
      </c>
      <c r="AU230" s="49" t="str">
        <f t="shared" si="93"/>
        <v/>
      </c>
      <c r="AV230" s="33" t="str">
        <f t="shared" si="94"/>
        <v/>
      </c>
      <c r="AW230" s="49" t="str">
        <f t="shared" si="106"/>
        <v/>
      </c>
      <c r="AX230" s="33" t="str">
        <f t="shared" si="107"/>
        <v/>
      </c>
      <c r="AZ230" s="7" t="str">
        <f t="shared" si="108"/>
        <v/>
      </c>
      <c r="BB230" s="7" t="str">
        <f t="shared" si="109"/>
        <v/>
      </c>
      <c r="BD230" s="7">
        <v>219</v>
      </c>
      <c r="BF230" s="49" t="str">
        <f t="shared" si="115"/>
        <v/>
      </c>
      <c r="BG230" s="7" t="str">
        <f t="shared" si="115"/>
        <v/>
      </c>
      <c r="BH230" s="43" t="str">
        <f t="shared" si="115"/>
        <v/>
      </c>
      <c r="BI230" s="7" t="str">
        <f t="shared" si="110"/>
        <v/>
      </c>
      <c r="BJ230" s="7" t="str">
        <f t="shared" si="111"/>
        <v/>
      </c>
      <c r="BL230" s="105" t="str">
        <f t="shared" si="112"/>
        <v/>
      </c>
      <c r="BN230" s="57" t="str">
        <f t="shared" si="113"/>
        <v/>
      </c>
      <c r="BP230" s="35" t="str">
        <f t="shared" si="114"/>
        <v/>
      </c>
    </row>
    <row r="231" spans="1:68" x14ac:dyDescent="0.25">
      <c r="A231" s="9"/>
      <c r="B231" s="7" t="str">
        <f t="shared" si="90"/>
        <v/>
      </c>
      <c r="C231" s="9"/>
      <c r="D231" s="31"/>
      <c r="E231" s="11"/>
      <c r="F231" s="14"/>
      <c r="G231" s="18"/>
      <c r="H231" s="39"/>
      <c r="I231" s="22"/>
      <c r="J231" s="9"/>
      <c r="K231" s="25"/>
      <c r="L231" s="25"/>
      <c r="M231" s="25"/>
      <c r="N231" s="25"/>
      <c r="O231" s="25"/>
      <c r="P231" s="25"/>
      <c r="Q231" s="25"/>
      <c r="R231" s="25"/>
      <c r="S231" s="25"/>
      <c r="V231" s="7" t="str">
        <f t="shared" si="95"/>
        <v/>
      </c>
      <c r="X231" s="29" t="str">
        <f t="shared" si="91"/>
        <v/>
      </c>
      <c r="Y231" s="29" t="str">
        <f t="shared" si="96"/>
        <v/>
      </c>
      <c r="AA231" s="7" t="str">
        <f t="shared" si="92"/>
        <v/>
      </c>
      <c r="AB231" s="33" t="str">
        <f t="shared" si="97"/>
        <v/>
      </c>
      <c r="AD231" s="35" t="str">
        <f t="shared" si="98"/>
        <v/>
      </c>
      <c r="AE231" s="35" t="str">
        <f t="shared" si="99"/>
        <v/>
      </c>
      <c r="AG231" s="7" t="str">
        <f t="shared" si="116"/>
        <v/>
      </c>
      <c r="AN231" s="98" t="str">
        <f t="shared" si="100"/>
        <v/>
      </c>
      <c r="AO231" s="99" t="str">
        <f t="shared" si="101"/>
        <v/>
      </c>
      <c r="AQ231" s="49" t="str">
        <f t="shared" si="102"/>
        <v/>
      </c>
      <c r="AR231" s="33" t="str">
        <f t="shared" si="103"/>
        <v/>
      </c>
      <c r="AS231" s="43" t="str">
        <f t="shared" si="104"/>
        <v/>
      </c>
      <c r="AT231" s="33" t="str">
        <f t="shared" si="105"/>
        <v/>
      </c>
      <c r="AU231" s="49" t="str">
        <f t="shared" si="93"/>
        <v/>
      </c>
      <c r="AV231" s="33" t="str">
        <f t="shared" si="94"/>
        <v/>
      </c>
      <c r="AW231" s="49" t="str">
        <f t="shared" si="106"/>
        <v/>
      </c>
      <c r="AX231" s="33" t="str">
        <f t="shared" si="107"/>
        <v/>
      </c>
      <c r="AZ231" s="7" t="str">
        <f t="shared" si="108"/>
        <v/>
      </c>
      <c r="BB231" s="7" t="str">
        <f t="shared" si="109"/>
        <v/>
      </c>
      <c r="BD231" s="7">
        <v>220</v>
      </c>
      <c r="BF231" s="49" t="str">
        <f t="shared" si="115"/>
        <v/>
      </c>
      <c r="BG231" s="7" t="str">
        <f t="shared" si="115"/>
        <v/>
      </c>
      <c r="BH231" s="43" t="str">
        <f t="shared" si="115"/>
        <v/>
      </c>
      <c r="BI231" s="7" t="str">
        <f t="shared" si="110"/>
        <v/>
      </c>
      <c r="BJ231" s="7" t="str">
        <f t="shared" si="111"/>
        <v/>
      </c>
      <c r="BL231" s="105" t="str">
        <f t="shared" si="112"/>
        <v/>
      </c>
      <c r="BN231" s="57" t="str">
        <f t="shared" si="113"/>
        <v/>
      </c>
      <c r="BP231" s="35" t="str">
        <f t="shared" si="114"/>
        <v/>
      </c>
    </row>
    <row r="232" spans="1:68" x14ac:dyDescent="0.25">
      <c r="A232" s="9"/>
      <c r="B232" s="7" t="str">
        <f t="shared" si="90"/>
        <v/>
      </c>
      <c r="C232" s="9"/>
      <c r="D232" s="31"/>
      <c r="E232" s="11"/>
      <c r="F232" s="14"/>
      <c r="G232" s="18"/>
      <c r="H232" s="39"/>
      <c r="I232" s="22"/>
      <c r="J232" s="9"/>
      <c r="K232" s="25"/>
      <c r="L232" s="25"/>
      <c r="M232" s="25"/>
      <c r="N232" s="25"/>
      <c r="O232" s="25"/>
      <c r="P232" s="25"/>
      <c r="Q232" s="25"/>
      <c r="R232" s="25"/>
      <c r="S232" s="25"/>
      <c r="V232" s="7" t="str">
        <f t="shared" si="95"/>
        <v/>
      </c>
      <c r="X232" s="29" t="str">
        <f t="shared" si="91"/>
        <v/>
      </c>
      <c r="Y232" s="29" t="str">
        <f t="shared" si="96"/>
        <v/>
      </c>
      <c r="AA232" s="7" t="str">
        <f t="shared" si="92"/>
        <v/>
      </c>
      <c r="AB232" s="33" t="str">
        <f t="shared" si="97"/>
        <v/>
      </c>
      <c r="AD232" s="35" t="str">
        <f t="shared" si="98"/>
        <v/>
      </c>
      <c r="AE232" s="35" t="str">
        <f t="shared" si="99"/>
        <v/>
      </c>
      <c r="AG232" s="7" t="str">
        <f t="shared" si="116"/>
        <v/>
      </c>
      <c r="AN232" s="98" t="str">
        <f t="shared" si="100"/>
        <v/>
      </c>
      <c r="AO232" s="99" t="str">
        <f t="shared" si="101"/>
        <v/>
      </c>
      <c r="AQ232" s="49" t="str">
        <f t="shared" si="102"/>
        <v/>
      </c>
      <c r="AR232" s="33" t="str">
        <f t="shared" si="103"/>
        <v/>
      </c>
      <c r="AS232" s="43" t="str">
        <f t="shared" si="104"/>
        <v/>
      </c>
      <c r="AT232" s="33" t="str">
        <f t="shared" si="105"/>
        <v/>
      </c>
      <c r="AU232" s="49" t="str">
        <f t="shared" si="93"/>
        <v/>
      </c>
      <c r="AV232" s="33" t="str">
        <f t="shared" si="94"/>
        <v/>
      </c>
      <c r="AW232" s="49" t="str">
        <f t="shared" si="106"/>
        <v/>
      </c>
      <c r="AX232" s="33" t="str">
        <f t="shared" si="107"/>
        <v/>
      </c>
      <c r="AZ232" s="7" t="str">
        <f t="shared" si="108"/>
        <v/>
      </c>
      <c r="BB232" s="7" t="str">
        <f t="shared" si="109"/>
        <v/>
      </c>
      <c r="BD232" s="7">
        <v>221</v>
      </c>
      <c r="BF232" s="49" t="str">
        <f t="shared" ref="BF232:BH251" si="117">IF(OR($E232="", $AD232=FALSE), "", IF(OR($BI$9=TRUE, BF$9=""), 0, IFERROR(INDEX($AQ$12:$AX$511, $BE232, MATCH(BF$9, $AQ$9:$AX$9, 0)), 0)))</f>
        <v/>
      </c>
      <c r="BG232" s="7" t="str">
        <f t="shared" si="117"/>
        <v/>
      </c>
      <c r="BH232" s="43" t="str">
        <f t="shared" si="117"/>
        <v/>
      </c>
      <c r="BI232" s="7" t="str">
        <f t="shared" si="110"/>
        <v/>
      </c>
      <c r="BJ232" s="7" t="str">
        <f t="shared" si="111"/>
        <v/>
      </c>
      <c r="BL232" s="105" t="str">
        <f t="shared" si="112"/>
        <v/>
      </c>
      <c r="BN232" s="57" t="str">
        <f t="shared" si="113"/>
        <v/>
      </c>
      <c r="BP232" s="35" t="str">
        <f t="shared" si="114"/>
        <v/>
      </c>
    </row>
    <row r="233" spans="1:68" x14ac:dyDescent="0.25">
      <c r="A233" s="9"/>
      <c r="B233" s="7" t="str">
        <f t="shared" si="90"/>
        <v/>
      </c>
      <c r="C233" s="9"/>
      <c r="D233" s="31"/>
      <c r="E233" s="11"/>
      <c r="F233" s="14"/>
      <c r="G233" s="18"/>
      <c r="H233" s="39"/>
      <c r="I233" s="22"/>
      <c r="J233" s="9"/>
      <c r="K233" s="25"/>
      <c r="L233" s="25"/>
      <c r="M233" s="25"/>
      <c r="N233" s="25"/>
      <c r="O233" s="25"/>
      <c r="P233" s="25"/>
      <c r="Q233" s="25"/>
      <c r="R233" s="25"/>
      <c r="S233" s="25"/>
      <c r="V233" s="7" t="str">
        <f t="shared" si="95"/>
        <v/>
      </c>
      <c r="X233" s="29" t="str">
        <f t="shared" si="91"/>
        <v/>
      </c>
      <c r="Y233" s="29" t="str">
        <f t="shared" si="96"/>
        <v/>
      </c>
      <c r="AA233" s="7" t="str">
        <f t="shared" si="92"/>
        <v/>
      </c>
      <c r="AB233" s="33" t="str">
        <f t="shared" si="97"/>
        <v/>
      </c>
      <c r="AD233" s="35" t="str">
        <f t="shared" si="98"/>
        <v/>
      </c>
      <c r="AE233" s="35" t="str">
        <f t="shared" si="99"/>
        <v/>
      </c>
      <c r="AG233" s="7" t="str">
        <f t="shared" si="116"/>
        <v/>
      </c>
      <c r="AN233" s="98" t="str">
        <f t="shared" si="100"/>
        <v/>
      </c>
      <c r="AO233" s="99" t="str">
        <f t="shared" si="101"/>
        <v/>
      </c>
      <c r="AQ233" s="49" t="str">
        <f t="shared" si="102"/>
        <v/>
      </c>
      <c r="AR233" s="33" t="str">
        <f t="shared" si="103"/>
        <v/>
      </c>
      <c r="AS233" s="43" t="str">
        <f t="shared" si="104"/>
        <v/>
      </c>
      <c r="AT233" s="33" t="str">
        <f t="shared" si="105"/>
        <v/>
      </c>
      <c r="AU233" s="49" t="str">
        <f t="shared" si="93"/>
        <v/>
      </c>
      <c r="AV233" s="33" t="str">
        <f t="shared" si="94"/>
        <v/>
      </c>
      <c r="AW233" s="49" t="str">
        <f t="shared" si="106"/>
        <v/>
      </c>
      <c r="AX233" s="33" t="str">
        <f t="shared" si="107"/>
        <v/>
      </c>
      <c r="AZ233" s="7" t="str">
        <f t="shared" si="108"/>
        <v/>
      </c>
      <c r="BB233" s="7" t="str">
        <f t="shared" si="109"/>
        <v/>
      </c>
      <c r="BD233" s="7">
        <v>222</v>
      </c>
      <c r="BF233" s="49" t="str">
        <f t="shared" si="117"/>
        <v/>
      </c>
      <c r="BG233" s="7" t="str">
        <f t="shared" si="117"/>
        <v/>
      </c>
      <c r="BH233" s="43" t="str">
        <f t="shared" si="117"/>
        <v/>
      </c>
      <c r="BI233" s="7" t="str">
        <f t="shared" si="110"/>
        <v/>
      </c>
      <c r="BJ233" s="7" t="str">
        <f t="shared" si="111"/>
        <v/>
      </c>
      <c r="BL233" s="105" t="str">
        <f t="shared" si="112"/>
        <v/>
      </c>
      <c r="BN233" s="57" t="str">
        <f t="shared" si="113"/>
        <v/>
      </c>
      <c r="BP233" s="35" t="str">
        <f t="shared" si="114"/>
        <v/>
      </c>
    </row>
    <row r="234" spans="1:68" x14ac:dyDescent="0.25">
      <c r="A234" s="9"/>
      <c r="B234" s="7" t="str">
        <f t="shared" si="90"/>
        <v/>
      </c>
      <c r="C234" s="9"/>
      <c r="D234" s="31"/>
      <c r="E234" s="11"/>
      <c r="F234" s="14"/>
      <c r="G234" s="18"/>
      <c r="H234" s="39"/>
      <c r="I234" s="22"/>
      <c r="J234" s="9"/>
      <c r="K234" s="25"/>
      <c r="L234" s="25"/>
      <c r="M234" s="25"/>
      <c r="N234" s="25"/>
      <c r="O234" s="25"/>
      <c r="P234" s="25"/>
      <c r="Q234" s="25"/>
      <c r="R234" s="25"/>
      <c r="S234" s="25"/>
      <c r="V234" s="7" t="str">
        <f t="shared" si="95"/>
        <v/>
      </c>
      <c r="X234" s="29" t="str">
        <f t="shared" si="91"/>
        <v/>
      </c>
      <c r="Y234" s="29" t="str">
        <f t="shared" si="96"/>
        <v/>
      </c>
      <c r="AA234" s="7" t="str">
        <f t="shared" si="92"/>
        <v/>
      </c>
      <c r="AB234" s="33" t="str">
        <f t="shared" si="97"/>
        <v/>
      </c>
      <c r="AD234" s="35" t="str">
        <f t="shared" si="98"/>
        <v/>
      </c>
      <c r="AE234" s="35" t="str">
        <f t="shared" si="99"/>
        <v/>
      </c>
      <c r="AG234" s="7" t="str">
        <f t="shared" si="116"/>
        <v/>
      </c>
      <c r="AN234" s="98" t="str">
        <f t="shared" si="100"/>
        <v/>
      </c>
      <c r="AO234" s="99" t="str">
        <f t="shared" si="101"/>
        <v/>
      </c>
      <c r="AQ234" s="49" t="str">
        <f t="shared" si="102"/>
        <v/>
      </c>
      <c r="AR234" s="33" t="str">
        <f t="shared" si="103"/>
        <v/>
      </c>
      <c r="AS234" s="43" t="str">
        <f t="shared" si="104"/>
        <v/>
      </c>
      <c r="AT234" s="33" t="str">
        <f t="shared" si="105"/>
        <v/>
      </c>
      <c r="AU234" s="49" t="str">
        <f t="shared" si="93"/>
        <v/>
      </c>
      <c r="AV234" s="33" t="str">
        <f t="shared" si="94"/>
        <v/>
      </c>
      <c r="AW234" s="49" t="str">
        <f t="shared" si="106"/>
        <v/>
      </c>
      <c r="AX234" s="33" t="str">
        <f t="shared" si="107"/>
        <v/>
      </c>
      <c r="AZ234" s="7" t="str">
        <f t="shared" si="108"/>
        <v/>
      </c>
      <c r="BB234" s="7" t="str">
        <f t="shared" si="109"/>
        <v/>
      </c>
      <c r="BD234" s="7">
        <v>223</v>
      </c>
      <c r="BF234" s="49" t="str">
        <f t="shared" si="117"/>
        <v/>
      </c>
      <c r="BG234" s="7" t="str">
        <f t="shared" si="117"/>
        <v/>
      </c>
      <c r="BH234" s="43" t="str">
        <f t="shared" si="117"/>
        <v/>
      </c>
      <c r="BI234" s="7" t="str">
        <f t="shared" si="110"/>
        <v/>
      </c>
      <c r="BJ234" s="7" t="str">
        <f t="shared" si="111"/>
        <v/>
      </c>
      <c r="BL234" s="105" t="str">
        <f t="shared" si="112"/>
        <v/>
      </c>
      <c r="BN234" s="57" t="str">
        <f t="shared" si="113"/>
        <v/>
      </c>
      <c r="BP234" s="35" t="str">
        <f t="shared" si="114"/>
        <v/>
      </c>
    </row>
    <row r="235" spans="1:68" x14ac:dyDescent="0.25">
      <c r="A235" s="9"/>
      <c r="B235" s="7" t="str">
        <f t="shared" si="90"/>
        <v/>
      </c>
      <c r="C235" s="9"/>
      <c r="D235" s="31"/>
      <c r="E235" s="11"/>
      <c r="F235" s="14"/>
      <c r="G235" s="18"/>
      <c r="H235" s="39"/>
      <c r="I235" s="22"/>
      <c r="J235" s="9"/>
      <c r="K235" s="25"/>
      <c r="L235" s="25"/>
      <c r="M235" s="25"/>
      <c r="N235" s="25"/>
      <c r="O235" s="25"/>
      <c r="P235" s="25"/>
      <c r="Q235" s="25"/>
      <c r="R235" s="25"/>
      <c r="S235" s="25"/>
      <c r="V235" s="7" t="str">
        <f t="shared" si="95"/>
        <v/>
      </c>
      <c r="X235" s="29" t="str">
        <f t="shared" si="91"/>
        <v/>
      </c>
      <c r="Y235" s="29" t="str">
        <f t="shared" si="96"/>
        <v/>
      </c>
      <c r="AA235" s="7" t="str">
        <f t="shared" si="92"/>
        <v/>
      </c>
      <c r="AB235" s="33" t="str">
        <f t="shared" si="97"/>
        <v/>
      </c>
      <c r="AD235" s="35" t="str">
        <f t="shared" si="98"/>
        <v/>
      </c>
      <c r="AE235" s="35" t="str">
        <f t="shared" si="99"/>
        <v/>
      </c>
      <c r="AG235" s="7" t="str">
        <f t="shared" si="116"/>
        <v/>
      </c>
      <c r="AN235" s="98" t="str">
        <f t="shared" si="100"/>
        <v/>
      </c>
      <c r="AO235" s="99" t="str">
        <f t="shared" si="101"/>
        <v/>
      </c>
      <c r="AQ235" s="49" t="str">
        <f t="shared" si="102"/>
        <v/>
      </c>
      <c r="AR235" s="33" t="str">
        <f t="shared" si="103"/>
        <v/>
      </c>
      <c r="AS235" s="43" t="str">
        <f t="shared" si="104"/>
        <v/>
      </c>
      <c r="AT235" s="33" t="str">
        <f t="shared" si="105"/>
        <v/>
      </c>
      <c r="AU235" s="49" t="str">
        <f t="shared" si="93"/>
        <v/>
      </c>
      <c r="AV235" s="33" t="str">
        <f t="shared" si="94"/>
        <v/>
      </c>
      <c r="AW235" s="49" t="str">
        <f t="shared" si="106"/>
        <v/>
      </c>
      <c r="AX235" s="33" t="str">
        <f t="shared" si="107"/>
        <v/>
      </c>
      <c r="AZ235" s="7" t="str">
        <f t="shared" si="108"/>
        <v/>
      </c>
      <c r="BB235" s="7" t="str">
        <f t="shared" si="109"/>
        <v/>
      </c>
      <c r="BD235" s="7">
        <v>224</v>
      </c>
      <c r="BF235" s="49" t="str">
        <f t="shared" si="117"/>
        <v/>
      </c>
      <c r="BG235" s="7" t="str">
        <f t="shared" si="117"/>
        <v/>
      </c>
      <c r="BH235" s="43" t="str">
        <f t="shared" si="117"/>
        <v/>
      </c>
      <c r="BI235" s="7" t="str">
        <f t="shared" si="110"/>
        <v/>
      </c>
      <c r="BJ235" s="7" t="str">
        <f t="shared" si="111"/>
        <v/>
      </c>
      <c r="BL235" s="105" t="str">
        <f t="shared" si="112"/>
        <v/>
      </c>
      <c r="BN235" s="57" t="str">
        <f t="shared" si="113"/>
        <v/>
      </c>
      <c r="BP235" s="35" t="str">
        <f t="shared" si="114"/>
        <v/>
      </c>
    </row>
    <row r="236" spans="1:68" x14ac:dyDescent="0.25">
      <c r="A236" s="9"/>
      <c r="B236" s="7" t="str">
        <f t="shared" si="90"/>
        <v/>
      </c>
      <c r="C236" s="9"/>
      <c r="D236" s="31"/>
      <c r="E236" s="11"/>
      <c r="F236" s="14"/>
      <c r="G236" s="18"/>
      <c r="H236" s="39"/>
      <c r="I236" s="22"/>
      <c r="J236" s="9"/>
      <c r="K236" s="25"/>
      <c r="L236" s="25"/>
      <c r="M236" s="25"/>
      <c r="N236" s="25"/>
      <c r="O236" s="25"/>
      <c r="P236" s="25"/>
      <c r="Q236" s="25"/>
      <c r="R236" s="25"/>
      <c r="S236" s="25"/>
      <c r="V236" s="7" t="str">
        <f t="shared" si="95"/>
        <v/>
      </c>
      <c r="X236" s="29" t="str">
        <f t="shared" si="91"/>
        <v/>
      </c>
      <c r="Y236" s="29" t="str">
        <f t="shared" si="96"/>
        <v/>
      </c>
      <c r="AA236" s="7" t="str">
        <f t="shared" si="92"/>
        <v/>
      </c>
      <c r="AB236" s="33" t="str">
        <f t="shared" si="97"/>
        <v/>
      </c>
      <c r="AD236" s="35" t="str">
        <f t="shared" si="98"/>
        <v/>
      </c>
      <c r="AE236" s="35" t="str">
        <f t="shared" si="99"/>
        <v/>
      </c>
      <c r="AG236" s="7" t="str">
        <f t="shared" si="116"/>
        <v/>
      </c>
      <c r="AN236" s="98" t="str">
        <f t="shared" si="100"/>
        <v/>
      </c>
      <c r="AO236" s="99" t="str">
        <f t="shared" si="101"/>
        <v/>
      </c>
      <c r="AQ236" s="49" t="str">
        <f t="shared" si="102"/>
        <v/>
      </c>
      <c r="AR236" s="33" t="str">
        <f t="shared" si="103"/>
        <v/>
      </c>
      <c r="AS236" s="43" t="str">
        <f t="shared" si="104"/>
        <v/>
      </c>
      <c r="AT236" s="33" t="str">
        <f t="shared" si="105"/>
        <v/>
      </c>
      <c r="AU236" s="49" t="str">
        <f t="shared" si="93"/>
        <v/>
      </c>
      <c r="AV236" s="33" t="str">
        <f t="shared" si="94"/>
        <v/>
      </c>
      <c r="AW236" s="49" t="str">
        <f t="shared" si="106"/>
        <v/>
      </c>
      <c r="AX236" s="33" t="str">
        <f t="shared" si="107"/>
        <v/>
      </c>
      <c r="AZ236" s="7" t="str">
        <f t="shared" si="108"/>
        <v/>
      </c>
      <c r="BB236" s="7" t="str">
        <f t="shared" si="109"/>
        <v/>
      </c>
      <c r="BD236" s="7">
        <v>225</v>
      </c>
      <c r="BF236" s="49" t="str">
        <f t="shared" si="117"/>
        <v/>
      </c>
      <c r="BG236" s="7" t="str">
        <f t="shared" si="117"/>
        <v/>
      </c>
      <c r="BH236" s="43" t="str">
        <f t="shared" si="117"/>
        <v/>
      </c>
      <c r="BI236" s="7" t="str">
        <f t="shared" si="110"/>
        <v/>
      </c>
      <c r="BJ236" s="7" t="str">
        <f t="shared" si="111"/>
        <v/>
      </c>
      <c r="BL236" s="105" t="str">
        <f t="shared" si="112"/>
        <v/>
      </c>
      <c r="BN236" s="57" t="str">
        <f t="shared" si="113"/>
        <v/>
      </c>
      <c r="BP236" s="35" t="str">
        <f t="shared" si="114"/>
        <v/>
      </c>
    </row>
    <row r="237" spans="1:68" x14ac:dyDescent="0.25">
      <c r="A237" s="9"/>
      <c r="B237" s="7" t="str">
        <f t="shared" si="90"/>
        <v/>
      </c>
      <c r="C237" s="9"/>
      <c r="D237" s="31"/>
      <c r="E237" s="11"/>
      <c r="F237" s="14"/>
      <c r="G237" s="18"/>
      <c r="H237" s="39"/>
      <c r="I237" s="22"/>
      <c r="J237" s="9"/>
      <c r="K237" s="25"/>
      <c r="L237" s="25"/>
      <c r="M237" s="25"/>
      <c r="N237" s="25"/>
      <c r="O237" s="25"/>
      <c r="P237" s="25"/>
      <c r="Q237" s="25"/>
      <c r="R237" s="25"/>
      <c r="S237" s="25"/>
      <c r="V237" s="7" t="str">
        <f t="shared" si="95"/>
        <v/>
      </c>
      <c r="X237" s="29" t="str">
        <f t="shared" si="91"/>
        <v/>
      </c>
      <c r="Y237" s="29" t="str">
        <f t="shared" si="96"/>
        <v/>
      </c>
      <c r="AA237" s="7" t="str">
        <f t="shared" si="92"/>
        <v/>
      </c>
      <c r="AB237" s="33" t="str">
        <f t="shared" si="97"/>
        <v/>
      </c>
      <c r="AD237" s="35" t="str">
        <f t="shared" si="98"/>
        <v/>
      </c>
      <c r="AE237" s="35" t="str">
        <f t="shared" si="99"/>
        <v/>
      </c>
      <c r="AG237" s="7" t="str">
        <f t="shared" si="116"/>
        <v/>
      </c>
      <c r="AN237" s="98" t="str">
        <f t="shared" si="100"/>
        <v/>
      </c>
      <c r="AO237" s="99" t="str">
        <f t="shared" si="101"/>
        <v/>
      </c>
      <c r="AQ237" s="49" t="str">
        <f t="shared" si="102"/>
        <v/>
      </c>
      <c r="AR237" s="33" t="str">
        <f t="shared" si="103"/>
        <v/>
      </c>
      <c r="AS237" s="43" t="str">
        <f t="shared" si="104"/>
        <v/>
      </c>
      <c r="AT237" s="33" t="str">
        <f t="shared" si="105"/>
        <v/>
      </c>
      <c r="AU237" s="49" t="str">
        <f t="shared" si="93"/>
        <v/>
      </c>
      <c r="AV237" s="33" t="str">
        <f t="shared" si="94"/>
        <v/>
      </c>
      <c r="AW237" s="49" t="str">
        <f t="shared" si="106"/>
        <v/>
      </c>
      <c r="AX237" s="33" t="str">
        <f t="shared" si="107"/>
        <v/>
      </c>
      <c r="AZ237" s="7" t="str">
        <f t="shared" si="108"/>
        <v/>
      </c>
      <c r="BB237" s="7" t="str">
        <f t="shared" si="109"/>
        <v/>
      </c>
      <c r="BD237" s="7">
        <v>226</v>
      </c>
      <c r="BF237" s="49" t="str">
        <f t="shared" si="117"/>
        <v/>
      </c>
      <c r="BG237" s="7" t="str">
        <f t="shared" si="117"/>
        <v/>
      </c>
      <c r="BH237" s="43" t="str">
        <f t="shared" si="117"/>
        <v/>
      </c>
      <c r="BI237" s="7" t="str">
        <f t="shared" si="110"/>
        <v/>
      </c>
      <c r="BJ237" s="7" t="str">
        <f t="shared" si="111"/>
        <v/>
      </c>
      <c r="BL237" s="105" t="str">
        <f t="shared" si="112"/>
        <v/>
      </c>
      <c r="BN237" s="57" t="str">
        <f t="shared" si="113"/>
        <v/>
      </c>
      <c r="BP237" s="35" t="str">
        <f t="shared" si="114"/>
        <v/>
      </c>
    </row>
    <row r="238" spans="1:68" x14ac:dyDescent="0.25">
      <c r="A238" s="9"/>
      <c r="B238" s="7" t="str">
        <f t="shared" si="90"/>
        <v/>
      </c>
      <c r="C238" s="9"/>
      <c r="D238" s="31"/>
      <c r="E238" s="11"/>
      <c r="F238" s="14"/>
      <c r="G238" s="18"/>
      <c r="H238" s="39"/>
      <c r="I238" s="22"/>
      <c r="J238" s="9"/>
      <c r="K238" s="25"/>
      <c r="L238" s="25"/>
      <c r="M238" s="25"/>
      <c r="N238" s="25"/>
      <c r="O238" s="25"/>
      <c r="P238" s="25"/>
      <c r="Q238" s="25"/>
      <c r="R238" s="25"/>
      <c r="S238" s="25"/>
      <c r="V238" s="7" t="str">
        <f t="shared" si="95"/>
        <v/>
      </c>
      <c r="X238" s="29" t="str">
        <f t="shared" si="91"/>
        <v/>
      </c>
      <c r="Y238" s="29" t="str">
        <f t="shared" si="96"/>
        <v/>
      </c>
      <c r="AA238" s="7" t="str">
        <f t="shared" si="92"/>
        <v/>
      </c>
      <c r="AB238" s="33" t="str">
        <f t="shared" si="97"/>
        <v/>
      </c>
      <c r="AD238" s="35" t="str">
        <f t="shared" si="98"/>
        <v/>
      </c>
      <c r="AE238" s="35" t="str">
        <f t="shared" si="99"/>
        <v/>
      </c>
      <c r="AG238" s="7" t="str">
        <f t="shared" si="116"/>
        <v/>
      </c>
      <c r="AN238" s="98" t="str">
        <f t="shared" si="100"/>
        <v/>
      </c>
      <c r="AO238" s="99" t="str">
        <f t="shared" si="101"/>
        <v/>
      </c>
      <c r="AQ238" s="49" t="str">
        <f t="shared" si="102"/>
        <v/>
      </c>
      <c r="AR238" s="33" t="str">
        <f t="shared" si="103"/>
        <v/>
      </c>
      <c r="AS238" s="43" t="str">
        <f t="shared" si="104"/>
        <v/>
      </c>
      <c r="AT238" s="33" t="str">
        <f t="shared" si="105"/>
        <v/>
      </c>
      <c r="AU238" s="49" t="str">
        <f t="shared" si="93"/>
        <v/>
      </c>
      <c r="AV238" s="33" t="str">
        <f t="shared" si="94"/>
        <v/>
      </c>
      <c r="AW238" s="49" t="str">
        <f t="shared" si="106"/>
        <v/>
      </c>
      <c r="AX238" s="33" t="str">
        <f t="shared" si="107"/>
        <v/>
      </c>
      <c r="AZ238" s="7" t="str">
        <f t="shared" si="108"/>
        <v/>
      </c>
      <c r="BB238" s="7" t="str">
        <f t="shared" si="109"/>
        <v/>
      </c>
      <c r="BD238" s="7">
        <v>227</v>
      </c>
      <c r="BF238" s="49" t="str">
        <f t="shared" si="117"/>
        <v/>
      </c>
      <c r="BG238" s="7" t="str">
        <f t="shared" si="117"/>
        <v/>
      </c>
      <c r="BH238" s="43" t="str">
        <f t="shared" si="117"/>
        <v/>
      </c>
      <c r="BI238" s="7" t="str">
        <f t="shared" si="110"/>
        <v/>
      </c>
      <c r="BJ238" s="7" t="str">
        <f t="shared" si="111"/>
        <v/>
      </c>
      <c r="BL238" s="105" t="str">
        <f t="shared" si="112"/>
        <v/>
      </c>
      <c r="BN238" s="57" t="str">
        <f t="shared" si="113"/>
        <v/>
      </c>
      <c r="BP238" s="35" t="str">
        <f t="shared" si="114"/>
        <v/>
      </c>
    </row>
    <row r="239" spans="1:68" x14ac:dyDescent="0.25">
      <c r="A239" s="9"/>
      <c r="B239" s="7" t="str">
        <f t="shared" si="90"/>
        <v/>
      </c>
      <c r="C239" s="9"/>
      <c r="D239" s="31"/>
      <c r="E239" s="11"/>
      <c r="F239" s="14"/>
      <c r="G239" s="18"/>
      <c r="H239" s="39"/>
      <c r="I239" s="22"/>
      <c r="J239" s="9"/>
      <c r="K239" s="25"/>
      <c r="L239" s="25"/>
      <c r="M239" s="25"/>
      <c r="N239" s="25"/>
      <c r="O239" s="25"/>
      <c r="P239" s="25"/>
      <c r="Q239" s="25"/>
      <c r="R239" s="25"/>
      <c r="S239" s="25"/>
      <c r="V239" s="7" t="str">
        <f t="shared" si="95"/>
        <v/>
      </c>
      <c r="X239" s="29" t="str">
        <f t="shared" si="91"/>
        <v/>
      </c>
      <c r="Y239" s="29" t="str">
        <f t="shared" si="96"/>
        <v/>
      </c>
      <c r="AA239" s="7" t="str">
        <f t="shared" si="92"/>
        <v/>
      </c>
      <c r="AB239" s="33" t="str">
        <f t="shared" si="97"/>
        <v/>
      </c>
      <c r="AD239" s="35" t="str">
        <f t="shared" si="98"/>
        <v/>
      </c>
      <c r="AE239" s="35" t="str">
        <f t="shared" si="99"/>
        <v/>
      </c>
      <c r="AG239" s="7" t="str">
        <f t="shared" si="116"/>
        <v/>
      </c>
      <c r="AN239" s="98" t="str">
        <f t="shared" si="100"/>
        <v/>
      </c>
      <c r="AO239" s="99" t="str">
        <f t="shared" si="101"/>
        <v/>
      </c>
      <c r="AQ239" s="49" t="str">
        <f t="shared" si="102"/>
        <v/>
      </c>
      <c r="AR239" s="33" t="str">
        <f t="shared" si="103"/>
        <v/>
      </c>
      <c r="AS239" s="43" t="str">
        <f t="shared" si="104"/>
        <v/>
      </c>
      <c r="AT239" s="33" t="str">
        <f t="shared" si="105"/>
        <v/>
      </c>
      <c r="AU239" s="49" t="str">
        <f t="shared" si="93"/>
        <v/>
      </c>
      <c r="AV239" s="33" t="str">
        <f t="shared" si="94"/>
        <v/>
      </c>
      <c r="AW239" s="49" t="str">
        <f t="shared" si="106"/>
        <v/>
      </c>
      <c r="AX239" s="33" t="str">
        <f t="shared" si="107"/>
        <v/>
      </c>
      <c r="AZ239" s="7" t="str">
        <f t="shared" si="108"/>
        <v/>
      </c>
      <c r="BB239" s="7" t="str">
        <f t="shared" si="109"/>
        <v/>
      </c>
      <c r="BD239" s="7">
        <v>228</v>
      </c>
      <c r="BF239" s="49" t="str">
        <f t="shared" si="117"/>
        <v/>
      </c>
      <c r="BG239" s="7" t="str">
        <f t="shared" si="117"/>
        <v/>
      </c>
      <c r="BH239" s="43" t="str">
        <f t="shared" si="117"/>
        <v/>
      </c>
      <c r="BI239" s="7" t="str">
        <f t="shared" si="110"/>
        <v/>
      </c>
      <c r="BJ239" s="7" t="str">
        <f t="shared" si="111"/>
        <v/>
      </c>
      <c r="BL239" s="105" t="str">
        <f t="shared" si="112"/>
        <v/>
      </c>
      <c r="BN239" s="57" t="str">
        <f t="shared" si="113"/>
        <v/>
      </c>
      <c r="BP239" s="35" t="str">
        <f t="shared" si="114"/>
        <v/>
      </c>
    </row>
    <row r="240" spans="1:68" x14ac:dyDescent="0.25">
      <c r="A240" s="9"/>
      <c r="B240" s="7" t="str">
        <f t="shared" si="90"/>
        <v/>
      </c>
      <c r="C240" s="9"/>
      <c r="D240" s="31"/>
      <c r="E240" s="11"/>
      <c r="F240" s="14"/>
      <c r="G240" s="18"/>
      <c r="H240" s="39"/>
      <c r="I240" s="22"/>
      <c r="J240" s="9"/>
      <c r="K240" s="25"/>
      <c r="L240" s="25"/>
      <c r="M240" s="25"/>
      <c r="N240" s="25"/>
      <c r="O240" s="25"/>
      <c r="P240" s="25"/>
      <c r="Q240" s="25"/>
      <c r="R240" s="25"/>
      <c r="S240" s="25"/>
      <c r="V240" s="7" t="str">
        <f t="shared" si="95"/>
        <v/>
      </c>
      <c r="X240" s="29" t="str">
        <f t="shared" si="91"/>
        <v/>
      </c>
      <c r="Y240" s="29" t="str">
        <f t="shared" si="96"/>
        <v/>
      </c>
      <c r="AA240" s="7" t="str">
        <f t="shared" si="92"/>
        <v/>
      </c>
      <c r="AB240" s="33" t="str">
        <f t="shared" si="97"/>
        <v/>
      </c>
      <c r="AD240" s="35" t="str">
        <f t="shared" si="98"/>
        <v/>
      </c>
      <c r="AE240" s="35" t="str">
        <f t="shared" si="99"/>
        <v/>
      </c>
      <c r="AG240" s="7" t="str">
        <f t="shared" si="116"/>
        <v/>
      </c>
      <c r="AN240" s="98" t="str">
        <f t="shared" si="100"/>
        <v/>
      </c>
      <c r="AO240" s="99" t="str">
        <f t="shared" si="101"/>
        <v/>
      </c>
      <c r="AQ240" s="49" t="str">
        <f t="shared" si="102"/>
        <v/>
      </c>
      <c r="AR240" s="33" t="str">
        <f t="shared" si="103"/>
        <v/>
      </c>
      <c r="AS240" s="43" t="str">
        <f t="shared" si="104"/>
        <v/>
      </c>
      <c r="AT240" s="33" t="str">
        <f t="shared" si="105"/>
        <v/>
      </c>
      <c r="AU240" s="49" t="str">
        <f t="shared" si="93"/>
        <v/>
      </c>
      <c r="AV240" s="33" t="str">
        <f t="shared" si="94"/>
        <v/>
      </c>
      <c r="AW240" s="49" t="str">
        <f t="shared" si="106"/>
        <v/>
      </c>
      <c r="AX240" s="33" t="str">
        <f t="shared" si="107"/>
        <v/>
      </c>
      <c r="AZ240" s="7" t="str">
        <f t="shared" si="108"/>
        <v/>
      </c>
      <c r="BB240" s="7" t="str">
        <f t="shared" si="109"/>
        <v/>
      </c>
      <c r="BD240" s="7">
        <v>229</v>
      </c>
      <c r="BF240" s="49" t="str">
        <f t="shared" si="117"/>
        <v/>
      </c>
      <c r="BG240" s="7" t="str">
        <f t="shared" si="117"/>
        <v/>
      </c>
      <c r="BH240" s="43" t="str">
        <f t="shared" si="117"/>
        <v/>
      </c>
      <c r="BI240" s="7" t="str">
        <f t="shared" si="110"/>
        <v/>
      </c>
      <c r="BJ240" s="7" t="str">
        <f t="shared" si="111"/>
        <v/>
      </c>
      <c r="BL240" s="105" t="str">
        <f t="shared" si="112"/>
        <v/>
      </c>
      <c r="BN240" s="57" t="str">
        <f t="shared" si="113"/>
        <v/>
      </c>
      <c r="BP240" s="35" t="str">
        <f t="shared" si="114"/>
        <v/>
      </c>
    </row>
    <row r="241" spans="1:68" x14ac:dyDescent="0.25">
      <c r="A241" s="9"/>
      <c r="B241" s="7" t="str">
        <f t="shared" si="90"/>
        <v/>
      </c>
      <c r="C241" s="9"/>
      <c r="D241" s="31"/>
      <c r="E241" s="11"/>
      <c r="F241" s="14"/>
      <c r="G241" s="18"/>
      <c r="H241" s="39"/>
      <c r="I241" s="22"/>
      <c r="J241" s="9"/>
      <c r="K241" s="25"/>
      <c r="L241" s="25"/>
      <c r="M241" s="25"/>
      <c r="N241" s="25"/>
      <c r="O241" s="25"/>
      <c r="P241" s="25"/>
      <c r="Q241" s="25"/>
      <c r="R241" s="25"/>
      <c r="S241" s="25"/>
      <c r="V241" s="7" t="str">
        <f t="shared" si="95"/>
        <v/>
      </c>
      <c r="X241" s="29" t="str">
        <f t="shared" si="91"/>
        <v/>
      </c>
      <c r="Y241" s="29" t="str">
        <f t="shared" si="96"/>
        <v/>
      </c>
      <c r="AA241" s="7" t="str">
        <f t="shared" si="92"/>
        <v/>
      </c>
      <c r="AB241" s="33" t="str">
        <f t="shared" si="97"/>
        <v/>
      </c>
      <c r="AD241" s="35" t="str">
        <f t="shared" si="98"/>
        <v/>
      </c>
      <c r="AE241" s="35" t="str">
        <f t="shared" si="99"/>
        <v/>
      </c>
      <c r="AG241" s="7" t="str">
        <f t="shared" si="116"/>
        <v/>
      </c>
      <c r="AN241" s="98" t="str">
        <f t="shared" si="100"/>
        <v/>
      </c>
      <c r="AO241" s="99" t="str">
        <f t="shared" si="101"/>
        <v/>
      </c>
      <c r="AQ241" s="49" t="str">
        <f t="shared" si="102"/>
        <v/>
      </c>
      <c r="AR241" s="33" t="str">
        <f t="shared" si="103"/>
        <v/>
      </c>
      <c r="AS241" s="43" t="str">
        <f t="shared" si="104"/>
        <v/>
      </c>
      <c r="AT241" s="33" t="str">
        <f t="shared" si="105"/>
        <v/>
      </c>
      <c r="AU241" s="49" t="str">
        <f t="shared" si="93"/>
        <v/>
      </c>
      <c r="AV241" s="33" t="str">
        <f t="shared" si="94"/>
        <v/>
      </c>
      <c r="AW241" s="49" t="str">
        <f t="shared" si="106"/>
        <v/>
      </c>
      <c r="AX241" s="33" t="str">
        <f t="shared" si="107"/>
        <v/>
      </c>
      <c r="AZ241" s="7" t="str">
        <f t="shared" si="108"/>
        <v/>
      </c>
      <c r="BB241" s="7" t="str">
        <f t="shared" si="109"/>
        <v/>
      </c>
      <c r="BD241" s="7">
        <v>230</v>
      </c>
      <c r="BF241" s="49" t="str">
        <f t="shared" si="117"/>
        <v/>
      </c>
      <c r="BG241" s="7" t="str">
        <f t="shared" si="117"/>
        <v/>
      </c>
      <c r="BH241" s="43" t="str">
        <f t="shared" si="117"/>
        <v/>
      </c>
      <c r="BI241" s="7" t="str">
        <f t="shared" si="110"/>
        <v/>
      </c>
      <c r="BJ241" s="7" t="str">
        <f t="shared" si="111"/>
        <v/>
      </c>
      <c r="BL241" s="105" t="str">
        <f t="shared" si="112"/>
        <v/>
      </c>
      <c r="BN241" s="57" t="str">
        <f t="shared" si="113"/>
        <v/>
      </c>
      <c r="BP241" s="35" t="str">
        <f t="shared" si="114"/>
        <v/>
      </c>
    </row>
    <row r="242" spans="1:68" x14ac:dyDescent="0.25">
      <c r="A242" s="9"/>
      <c r="B242" s="7" t="str">
        <f t="shared" si="90"/>
        <v/>
      </c>
      <c r="C242" s="9"/>
      <c r="D242" s="31"/>
      <c r="E242" s="11"/>
      <c r="F242" s="14"/>
      <c r="G242" s="18"/>
      <c r="H242" s="39"/>
      <c r="I242" s="22"/>
      <c r="J242" s="9"/>
      <c r="K242" s="25"/>
      <c r="L242" s="25"/>
      <c r="M242" s="25"/>
      <c r="N242" s="25"/>
      <c r="O242" s="25"/>
      <c r="P242" s="25"/>
      <c r="Q242" s="25"/>
      <c r="R242" s="25"/>
      <c r="S242" s="25"/>
      <c r="V242" s="7" t="str">
        <f t="shared" si="95"/>
        <v/>
      </c>
      <c r="X242" s="29" t="str">
        <f t="shared" si="91"/>
        <v/>
      </c>
      <c r="Y242" s="29" t="str">
        <f t="shared" si="96"/>
        <v/>
      </c>
      <c r="AA242" s="7" t="str">
        <f t="shared" si="92"/>
        <v/>
      </c>
      <c r="AB242" s="33" t="str">
        <f t="shared" si="97"/>
        <v/>
      </c>
      <c r="AD242" s="35" t="str">
        <f t="shared" si="98"/>
        <v/>
      </c>
      <c r="AE242" s="35" t="str">
        <f t="shared" si="99"/>
        <v/>
      </c>
      <c r="AG242" s="7" t="str">
        <f t="shared" si="116"/>
        <v/>
      </c>
      <c r="AN242" s="98" t="str">
        <f t="shared" si="100"/>
        <v/>
      </c>
      <c r="AO242" s="99" t="str">
        <f t="shared" si="101"/>
        <v/>
      </c>
      <c r="AQ242" s="49" t="str">
        <f t="shared" si="102"/>
        <v/>
      </c>
      <c r="AR242" s="33" t="str">
        <f t="shared" si="103"/>
        <v/>
      </c>
      <c r="AS242" s="43" t="str">
        <f t="shared" si="104"/>
        <v/>
      </c>
      <c r="AT242" s="33" t="str">
        <f t="shared" si="105"/>
        <v/>
      </c>
      <c r="AU242" s="49" t="str">
        <f t="shared" si="93"/>
        <v/>
      </c>
      <c r="AV242" s="33" t="str">
        <f t="shared" si="94"/>
        <v/>
      </c>
      <c r="AW242" s="49" t="str">
        <f t="shared" si="106"/>
        <v/>
      </c>
      <c r="AX242" s="33" t="str">
        <f t="shared" si="107"/>
        <v/>
      </c>
      <c r="AZ242" s="7" t="str">
        <f t="shared" si="108"/>
        <v/>
      </c>
      <c r="BB242" s="7" t="str">
        <f t="shared" si="109"/>
        <v/>
      </c>
      <c r="BD242" s="7">
        <v>231</v>
      </c>
      <c r="BF242" s="49" t="str">
        <f t="shared" si="117"/>
        <v/>
      </c>
      <c r="BG242" s="7" t="str">
        <f t="shared" si="117"/>
        <v/>
      </c>
      <c r="BH242" s="43" t="str">
        <f t="shared" si="117"/>
        <v/>
      </c>
      <c r="BI242" s="7" t="str">
        <f t="shared" si="110"/>
        <v/>
      </c>
      <c r="BJ242" s="7" t="str">
        <f t="shared" si="111"/>
        <v/>
      </c>
      <c r="BL242" s="105" t="str">
        <f t="shared" si="112"/>
        <v/>
      </c>
      <c r="BN242" s="57" t="str">
        <f t="shared" si="113"/>
        <v/>
      </c>
      <c r="BP242" s="35" t="str">
        <f t="shared" si="114"/>
        <v/>
      </c>
    </row>
    <row r="243" spans="1:68" x14ac:dyDescent="0.25">
      <c r="A243" s="9"/>
      <c r="B243" s="7" t="str">
        <f t="shared" si="90"/>
        <v/>
      </c>
      <c r="C243" s="9"/>
      <c r="D243" s="31"/>
      <c r="E243" s="11"/>
      <c r="F243" s="14"/>
      <c r="G243" s="18"/>
      <c r="H243" s="39"/>
      <c r="I243" s="22"/>
      <c r="J243" s="9"/>
      <c r="K243" s="25"/>
      <c r="L243" s="25"/>
      <c r="M243" s="25"/>
      <c r="N243" s="25"/>
      <c r="O243" s="25"/>
      <c r="P243" s="25"/>
      <c r="Q243" s="25"/>
      <c r="R243" s="25"/>
      <c r="S243" s="25"/>
      <c r="V243" s="7" t="str">
        <f t="shared" si="95"/>
        <v/>
      </c>
      <c r="X243" s="29" t="str">
        <f t="shared" si="91"/>
        <v/>
      </c>
      <c r="Y243" s="29" t="str">
        <f t="shared" si="96"/>
        <v/>
      </c>
      <c r="AA243" s="7" t="str">
        <f t="shared" si="92"/>
        <v/>
      </c>
      <c r="AB243" s="33" t="str">
        <f t="shared" si="97"/>
        <v/>
      </c>
      <c r="AD243" s="35" t="str">
        <f t="shared" si="98"/>
        <v/>
      </c>
      <c r="AE243" s="35" t="str">
        <f t="shared" si="99"/>
        <v/>
      </c>
      <c r="AG243" s="7" t="str">
        <f t="shared" si="116"/>
        <v/>
      </c>
      <c r="AN243" s="98" t="str">
        <f t="shared" si="100"/>
        <v/>
      </c>
      <c r="AO243" s="99" t="str">
        <f t="shared" si="101"/>
        <v/>
      </c>
      <c r="AQ243" s="49" t="str">
        <f t="shared" si="102"/>
        <v/>
      </c>
      <c r="AR243" s="33" t="str">
        <f t="shared" si="103"/>
        <v/>
      </c>
      <c r="AS243" s="43" t="str">
        <f t="shared" si="104"/>
        <v/>
      </c>
      <c r="AT243" s="33" t="str">
        <f t="shared" si="105"/>
        <v/>
      </c>
      <c r="AU243" s="49" t="str">
        <f t="shared" si="93"/>
        <v/>
      </c>
      <c r="AV243" s="33" t="str">
        <f t="shared" si="94"/>
        <v/>
      </c>
      <c r="AW243" s="49" t="str">
        <f t="shared" si="106"/>
        <v/>
      </c>
      <c r="AX243" s="33" t="str">
        <f t="shared" si="107"/>
        <v/>
      </c>
      <c r="AZ243" s="7" t="str">
        <f t="shared" si="108"/>
        <v/>
      </c>
      <c r="BB243" s="7" t="str">
        <f t="shared" si="109"/>
        <v/>
      </c>
      <c r="BD243" s="7">
        <v>232</v>
      </c>
      <c r="BF243" s="49" t="str">
        <f t="shared" si="117"/>
        <v/>
      </c>
      <c r="BG243" s="7" t="str">
        <f t="shared" si="117"/>
        <v/>
      </c>
      <c r="BH243" s="43" t="str">
        <f t="shared" si="117"/>
        <v/>
      </c>
      <c r="BI243" s="7" t="str">
        <f t="shared" si="110"/>
        <v/>
      </c>
      <c r="BJ243" s="7" t="str">
        <f t="shared" si="111"/>
        <v/>
      </c>
      <c r="BL243" s="105" t="str">
        <f t="shared" si="112"/>
        <v/>
      </c>
      <c r="BN243" s="57" t="str">
        <f t="shared" si="113"/>
        <v/>
      </c>
      <c r="BP243" s="35" t="str">
        <f t="shared" si="114"/>
        <v/>
      </c>
    </row>
    <row r="244" spans="1:68" x14ac:dyDescent="0.25">
      <c r="A244" s="9"/>
      <c r="B244" s="7" t="str">
        <f t="shared" si="90"/>
        <v/>
      </c>
      <c r="C244" s="9"/>
      <c r="D244" s="31"/>
      <c r="E244" s="11"/>
      <c r="F244" s="14"/>
      <c r="G244" s="18"/>
      <c r="H244" s="39"/>
      <c r="I244" s="22"/>
      <c r="J244" s="9"/>
      <c r="K244" s="25"/>
      <c r="L244" s="25"/>
      <c r="M244" s="25"/>
      <c r="N244" s="25"/>
      <c r="O244" s="25"/>
      <c r="P244" s="25"/>
      <c r="Q244" s="25"/>
      <c r="R244" s="25"/>
      <c r="S244" s="25"/>
      <c r="V244" s="7" t="str">
        <f t="shared" si="95"/>
        <v/>
      </c>
      <c r="X244" s="29" t="str">
        <f t="shared" si="91"/>
        <v/>
      </c>
      <c r="Y244" s="29" t="str">
        <f t="shared" si="96"/>
        <v/>
      </c>
      <c r="AA244" s="7" t="str">
        <f t="shared" si="92"/>
        <v/>
      </c>
      <c r="AB244" s="33" t="str">
        <f t="shared" si="97"/>
        <v/>
      </c>
      <c r="AD244" s="35" t="str">
        <f t="shared" si="98"/>
        <v/>
      </c>
      <c r="AE244" s="35" t="str">
        <f t="shared" si="99"/>
        <v/>
      </c>
      <c r="AG244" s="7" t="str">
        <f t="shared" si="116"/>
        <v/>
      </c>
      <c r="AN244" s="98" t="str">
        <f t="shared" si="100"/>
        <v/>
      </c>
      <c r="AO244" s="99" t="str">
        <f t="shared" si="101"/>
        <v/>
      </c>
      <c r="AQ244" s="49" t="str">
        <f t="shared" si="102"/>
        <v/>
      </c>
      <c r="AR244" s="33" t="str">
        <f t="shared" si="103"/>
        <v/>
      </c>
      <c r="AS244" s="43" t="str">
        <f t="shared" si="104"/>
        <v/>
      </c>
      <c r="AT244" s="33" t="str">
        <f t="shared" si="105"/>
        <v/>
      </c>
      <c r="AU244" s="49" t="str">
        <f t="shared" si="93"/>
        <v/>
      </c>
      <c r="AV244" s="33" t="str">
        <f t="shared" si="94"/>
        <v/>
      </c>
      <c r="AW244" s="49" t="str">
        <f t="shared" si="106"/>
        <v/>
      </c>
      <c r="AX244" s="33" t="str">
        <f t="shared" si="107"/>
        <v/>
      </c>
      <c r="AZ244" s="7" t="str">
        <f t="shared" si="108"/>
        <v/>
      </c>
      <c r="BB244" s="7" t="str">
        <f t="shared" si="109"/>
        <v/>
      </c>
      <c r="BD244" s="7">
        <v>233</v>
      </c>
      <c r="BF244" s="49" t="str">
        <f t="shared" si="117"/>
        <v/>
      </c>
      <c r="BG244" s="7" t="str">
        <f t="shared" si="117"/>
        <v/>
      </c>
      <c r="BH244" s="43" t="str">
        <f t="shared" si="117"/>
        <v/>
      </c>
      <c r="BI244" s="7" t="str">
        <f t="shared" si="110"/>
        <v/>
      </c>
      <c r="BJ244" s="7" t="str">
        <f t="shared" si="111"/>
        <v/>
      </c>
      <c r="BL244" s="105" t="str">
        <f t="shared" si="112"/>
        <v/>
      </c>
      <c r="BN244" s="57" t="str">
        <f t="shared" si="113"/>
        <v/>
      </c>
      <c r="BP244" s="35" t="str">
        <f t="shared" si="114"/>
        <v/>
      </c>
    </row>
    <row r="245" spans="1:68" x14ac:dyDescent="0.25">
      <c r="A245" s="9"/>
      <c r="B245" s="7" t="str">
        <f t="shared" si="90"/>
        <v/>
      </c>
      <c r="C245" s="9"/>
      <c r="D245" s="31"/>
      <c r="E245" s="11"/>
      <c r="F245" s="14"/>
      <c r="G245" s="18"/>
      <c r="H245" s="39"/>
      <c r="I245" s="22"/>
      <c r="J245" s="9"/>
      <c r="K245" s="25"/>
      <c r="L245" s="25"/>
      <c r="M245" s="25"/>
      <c r="N245" s="25"/>
      <c r="O245" s="25"/>
      <c r="P245" s="25"/>
      <c r="Q245" s="25"/>
      <c r="R245" s="25"/>
      <c r="S245" s="25"/>
      <c r="V245" s="7" t="str">
        <f t="shared" si="95"/>
        <v/>
      </c>
      <c r="X245" s="29" t="str">
        <f t="shared" si="91"/>
        <v/>
      </c>
      <c r="Y245" s="29" t="str">
        <f t="shared" si="96"/>
        <v/>
      </c>
      <c r="AA245" s="7" t="str">
        <f t="shared" si="92"/>
        <v/>
      </c>
      <c r="AB245" s="33" t="str">
        <f t="shared" si="97"/>
        <v/>
      </c>
      <c r="AD245" s="35" t="str">
        <f t="shared" si="98"/>
        <v/>
      </c>
      <c r="AE245" s="35" t="str">
        <f t="shared" si="99"/>
        <v/>
      </c>
      <c r="AG245" s="7" t="str">
        <f t="shared" si="116"/>
        <v/>
      </c>
      <c r="AN245" s="98" t="str">
        <f t="shared" si="100"/>
        <v/>
      </c>
      <c r="AO245" s="99" t="str">
        <f t="shared" si="101"/>
        <v/>
      </c>
      <c r="AQ245" s="49" t="str">
        <f t="shared" si="102"/>
        <v/>
      </c>
      <c r="AR245" s="33" t="str">
        <f t="shared" si="103"/>
        <v/>
      </c>
      <c r="AS245" s="43" t="str">
        <f t="shared" si="104"/>
        <v/>
      </c>
      <c r="AT245" s="33" t="str">
        <f t="shared" si="105"/>
        <v/>
      </c>
      <c r="AU245" s="49" t="str">
        <f t="shared" si="93"/>
        <v/>
      </c>
      <c r="AV245" s="33" t="str">
        <f t="shared" si="94"/>
        <v/>
      </c>
      <c r="AW245" s="49" t="str">
        <f t="shared" si="106"/>
        <v/>
      </c>
      <c r="AX245" s="33" t="str">
        <f t="shared" si="107"/>
        <v/>
      </c>
      <c r="AZ245" s="7" t="str">
        <f t="shared" si="108"/>
        <v/>
      </c>
      <c r="BB245" s="7" t="str">
        <f t="shared" si="109"/>
        <v/>
      </c>
      <c r="BD245" s="7">
        <v>234</v>
      </c>
      <c r="BF245" s="49" t="str">
        <f t="shared" si="117"/>
        <v/>
      </c>
      <c r="BG245" s="7" t="str">
        <f t="shared" si="117"/>
        <v/>
      </c>
      <c r="BH245" s="43" t="str">
        <f t="shared" si="117"/>
        <v/>
      </c>
      <c r="BI245" s="7" t="str">
        <f t="shared" si="110"/>
        <v/>
      </c>
      <c r="BJ245" s="7" t="str">
        <f t="shared" si="111"/>
        <v/>
      </c>
      <c r="BL245" s="105" t="str">
        <f t="shared" si="112"/>
        <v/>
      </c>
      <c r="BN245" s="57" t="str">
        <f t="shared" si="113"/>
        <v/>
      </c>
      <c r="BP245" s="35" t="str">
        <f t="shared" si="114"/>
        <v/>
      </c>
    </row>
    <row r="246" spans="1:68" x14ac:dyDescent="0.25">
      <c r="A246" s="9"/>
      <c r="B246" s="7" t="str">
        <f t="shared" si="90"/>
        <v/>
      </c>
      <c r="C246" s="9"/>
      <c r="D246" s="31"/>
      <c r="E246" s="11"/>
      <c r="F246" s="14"/>
      <c r="G246" s="18"/>
      <c r="H246" s="39"/>
      <c r="I246" s="22"/>
      <c r="J246" s="9"/>
      <c r="K246" s="25"/>
      <c r="L246" s="25"/>
      <c r="M246" s="25"/>
      <c r="N246" s="25"/>
      <c r="O246" s="25"/>
      <c r="P246" s="25"/>
      <c r="Q246" s="25"/>
      <c r="R246" s="25"/>
      <c r="S246" s="25"/>
      <c r="V246" s="7" t="str">
        <f t="shared" si="95"/>
        <v/>
      </c>
      <c r="X246" s="29" t="str">
        <f t="shared" si="91"/>
        <v/>
      </c>
      <c r="Y246" s="29" t="str">
        <f t="shared" si="96"/>
        <v/>
      </c>
      <c r="AA246" s="7" t="str">
        <f t="shared" si="92"/>
        <v/>
      </c>
      <c r="AB246" s="33" t="str">
        <f t="shared" si="97"/>
        <v/>
      </c>
      <c r="AD246" s="35" t="str">
        <f t="shared" si="98"/>
        <v/>
      </c>
      <c r="AE246" s="35" t="str">
        <f t="shared" si="99"/>
        <v/>
      </c>
      <c r="AG246" s="7" t="str">
        <f t="shared" si="116"/>
        <v/>
      </c>
      <c r="AN246" s="98" t="str">
        <f t="shared" si="100"/>
        <v/>
      </c>
      <c r="AO246" s="99" t="str">
        <f t="shared" si="101"/>
        <v/>
      </c>
      <c r="AQ246" s="49" t="str">
        <f t="shared" si="102"/>
        <v/>
      </c>
      <c r="AR246" s="33" t="str">
        <f t="shared" si="103"/>
        <v/>
      </c>
      <c r="AS246" s="43" t="str">
        <f t="shared" si="104"/>
        <v/>
      </c>
      <c r="AT246" s="33" t="str">
        <f t="shared" si="105"/>
        <v/>
      </c>
      <c r="AU246" s="49" t="str">
        <f t="shared" si="93"/>
        <v/>
      </c>
      <c r="AV246" s="33" t="str">
        <f t="shared" si="94"/>
        <v/>
      </c>
      <c r="AW246" s="49" t="str">
        <f t="shared" si="106"/>
        <v/>
      </c>
      <c r="AX246" s="33" t="str">
        <f t="shared" si="107"/>
        <v/>
      </c>
      <c r="AZ246" s="7" t="str">
        <f t="shared" si="108"/>
        <v/>
      </c>
      <c r="BB246" s="7" t="str">
        <f t="shared" si="109"/>
        <v/>
      </c>
      <c r="BD246" s="7">
        <v>235</v>
      </c>
      <c r="BF246" s="49" t="str">
        <f t="shared" si="117"/>
        <v/>
      </c>
      <c r="BG246" s="7" t="str">
        <f t="shared" si="117"/>
        <v/>
      </c>
      <c r="BH246" s="43" t="str">
        <f t="shared" si="117"/>
        <v/>
      </c>
      <c r="BI246" s="7" t="str">
        <f t="shared" si="110"/>
        <v/>
      </c>
      <c r="BJ246" s="7" t="str">
        <f t="shared" si="111"/>
        <v/>
      </c>
      <c r="BL246" s="105" t="str">
        <f t="shared" si="112"/>
        <v/>
      </c>
      <c r="BN246" s="57" t="str">
        <f t="shared" si="113"/>
        <v/>
      </c>
      <c r="BP246" s="35" t="str">
        <f t="shared" si="114"/>
        <v/>
      </c>
    </row>
    <row r="247" spans="1:68" x14ac:dyDescent="0.25">
      <c r="A247" s="9"/>
      <c r="B247" s="7" t="str">
        <f t="shared" si="90"/>
        <v/>
      </c>
      <c r="C247" s="9"/>
      <c r="D247" s="31"/>
      <c r="E247" s="11"/>
      <c r="F247" s="14"/>
      <c r="G247" s="18"/>
      <c r="H247" s="39"/>
      <c r="I247" s="22"/>
      <c r="J247" s="9"/>
      <c r="K247" s="25"/>
      <c r="L247" s="25"/>
      <c r="M247" s="25"/>
      <c r="N247" s="25"/>
      <c r="O247" s="25"/>
      <c r="P247" s="25"/>
      <c r="Q247" s="25"/>
      <c r="R247" s="25"/>
      <c r="S247" s="25"/>
      <c r="V247" s="7" t="str">
        <f t="shared" si="95"/>
        <v/>
      </c>
      <c r="X247" s="29" t="str">
        <f t="shared" si="91"/>
        <v/>
      </c>
      <c r="Y247" s="29" t="str">
        <f t="shared" si="96"/>
        <v/>
      </c>
      <c r="AA247" s="7" t="str">
        <f t="shared" si="92"/>
        <v/>
      </c>
      <c r="AB247" s="33" t="str">
        <f t="shared" si="97"/>
        <v/>
      </c>
      <c r="AD247" s="35" t="str">
        <f t="shared" si="98"/>
        <v/>
      </c>
      <c r="AE247" s="35" t="str">
        <f t="shared" si="99"/>
        <v/>
      </c>
      <c r="AG247" s="7" t="str">
        <f t="shared" si="116"/>
        <v/>
      </c>
      <c r="AN247" s="98" t="str">
        <f t="shared" si="100"/>
        <v/>
      </c>
      <c r="AO247" s="99" t="str">
        <f t="shared" si="101"/>
        <v/>
      </c>
      <c r="AQ247" s="49" t="str">
        <f t="shared" si="102"/>
        <v/>
      </c>
      <c r="AR247" s="33" t="str">
        <f t="shared" si="103"/>
        <v/>
      </c>
      <c r="AS247" s="43" t="str">
        <f t="shared" si="104"/>
        <v/>
      </c>
      <c r="AT247" s="33" t="str">
        <f t="shared" si="105"/>
        <v/>
      </c>
      <c r="AU247" s="49" t="str">
        <f t="shared" si="93"/>
        <v/>
      </c>
      <c r="AV247" s="33" t="str">
        <f t="shared" si="94"/>
        <v/>
      </c>
      <c r="AW247" s="49" t="str">
        <f t="shared" si="106"/>
        <v/>
      </c>
      <c r="AX247" s="33" t="str">
        <f t="shared" si="107"/>
        <v/>
      </c>
      <c r="AZ247" s="7" t="str">
        <f t="shared" si="108"/>
        <v/>
      </c>
      <c r="BB247" s="7" t="str">
        <f t="shared" si="109"/>
        <v/>
      </c>
      <c r="BD247" s="7">
        <v>236</v>
      </c>
      <c r="BF247" s="49" t="str">
        <f t="shared" si="117"/>
        <v/>
      </c>
      <c r="BG247" s="7" t="str">
        <f t="shared" si="117"/>
        <v/>
      </c>
      <c r="BH247" s="43" t="str">
        <f t="shared" si="117"/>
        <v/>
      </c>
      <c r="BI247" s="7" t="str">
        <f t="shared" si="110"/>
        <v/>
      </c>
      <c r="BJ247" s="7" t="str">
        <f t="shared" si="111"/>
        <v/>
      </c>
      <c r="BL247" s="105" t="str">
        <f t="shared" si="112"/>
        <v/>
      </c>
      <c r="BN247" s="57" t="str">
        <f t="shared" si="113"/>
        <v/>
      </c>
      <c r="BP247" s="35" t="str">
        <f t="shared" si="114"/>
        <v/>
      </c>
    </row>
    <row r="248" spans="1:68" x14ac:dyDescent="0.25">
      <c r="A248" s="9"/>
      <c r="B248" s="7" t="str">
        <f t="shared" si="90"/>
        <v/>
      </c>
      <c r="C248" s="9"/>
      <c r="D248" s="31"/>
      <c r="E248" s="11"/>
      <c r="F248" s="14"/>
      <c r="G248" s="18"/>
      <c r="H248" s="39"/>
      <c r="I248" s="22"/>
      <c r="J248" s="9"/>
      <c r="K248" s="25"/>
      <c r="L248" s="25"/>
      <c r="M248" s="25"/>
      <c r="N248" s="25"/>
      <c r="O248" s="25"/>
      <c r="P248" s="25"/>
      <c r="Q248" s="25"/>
      <c r="R248" s="25"/>
      <c r="S248" s="25"/>
      <c r="V248" s="7" t="str">
        <f t="shared" si="95"/>
        <v/>
      </c>
      <c r="X248" s="29" t="str">
        <f t="shared" si="91"/>
        <v/>
      </c>
      <c r="Y248" s="29" t="str">
        <f t="shared" si="96"/>
        <v/>
      </c>
      <c r="AA248" s="7" t="str">
        <f t="shared" si="92"/>
        <v/>
      </c>
      <c r="AB248" s="33" t="str">
        <f t="shared" si="97"/>
        <v/>
      </c>
      <c r="AD248" s="35" t="str">
        <f t="shared" si="98"/>
        <v/>
      </c>
      <c r="AE248" s="35" t="str">
        <f t="shared" si="99"/>
        <v/>
      </c>
      <c r="AG248" s="7" t="str">
        <f t="shared" si="116"/>
        <v/>
      </c>
      <c r="AN248" s="98" t="str">
        <f t="shared" si="100"/>
        <v/>
      </c>
      <c r="AO248" s="99" t="str">
        <f t="shared" si="101"/>
        <v/>
      </c>
      <c r="AQ248" s="49" t="str">
        <f t="shared" si="102"/>
        <v/>
      </c>
      <c r="AR248" s="33" t="str">
        <f t="shared" si="103"/>
        <v/>
      </c>
      <c r="AS248" s="43" t="str">
        <f t="shared" si="104"/>
        <v/>
      </c>
      <c r="AT248" s="33" t="str">
        <f t="shared" si="105"/>
        <v/>
      </c>
      <c r="AU248" s="49" t="str">
        <f t="shared" si="93"/>
        <v/>
      </c>
      <c r="AV248" s="33" t="str">
        <f t="shared" si="94"/>
        <v/>
      </c>
      <c r="AW248" s="49" t="str">
        <f t="shared" si="106"/>
        <v/>
      </c>
      <c r="AX248" s="33" t="str">
        <f t="shared" si="107"/>
        <v/>
      </c>
      <c r="AZ248" s="7" t="str">
        <f t="shared" si="108"/>
        <v/>
      </c>
      <c r="BB248" s="7" t="str">
        <f t="shared" si="109"/>
        <v/>
      </c>
      <c r="BD248" s="7">
        <v>237</v>
      </c>
      <c r="BF248" s="49" t="str">
        <f t="shared" si="117"/>
        <v/>
      </c>
      <c r="BG248" s="7" t="str">
        <f t="shared" si="117"/>
        <v/>
      </c>
      <c r="BH248" s="43" t="str">
        <f t="shared" si="117"/>
        <v/>
      </c>
      <c r="BI248" s="7" t="str">
        <f t="shared" si="110"/>
        <v/>
      </c>
      <c r="BJ248" s="7" t="str">
        <f t="shared" si="111"/>
        <v/>
      </c>
      <c r="BL248" s="105" t="str">
        <f t="shared" si="112"/>
        <v/>
      </c>
      <c r="BN248" s="57" t="str">
        <f t="shared" si="113"/>
        <v/>
      </c>
      <c r="BP248" s="35" t="str">
        <f t="shared" si="114"/>
        <v/>
      </c>
    </row>
    <row r="249" spans="1:68" x14ac:dyDescent="0.25">
      <c r="A249" s="9"/>
      <c r="B249" s="7" t="str">
        <f t="shared" si="90"/>
        <v/>
      </c>
      <c r="C249" s="9"/>
      <c r="D249" s="31"/>
      <c r="E249" s="11"/>
      <c r="F249" s="14"/>
      <c r="G249" s="18"/>
      <c r="H249" s="39"/>
      <c r="I249" s="22"/>
      <c r="J249" s="9"/>
      <c r="K249" s="25"/>
      <c r="L249" s="25"/>
      <c r="M249" s="25"/>
      <c r="N249" s="25"/>
      <c r="O249" s="25"/>
      <c r="P249" s="25"/>
      <c r="Q249" s="25"/>
      <c r="R249" s="25"/>
      <c r="S249" s="25"/>
      <c r="V249" s="7" t="str">
        <f t="shared" si="95"/>
        <v/>
      </c>
      <c r="X249" s="29" t="str">
        <f t="shared" si="91"/>
        <v/>
      </c>
      <c r="Y249" s="29" t="str">
        <f t="shared" si="96"/>
        <v/>
      </c>
      <c r="AA249" s="7" t="str">
        <f t="shared" si="92"/>
        <v/>
      </c>
      <c r="AB249" s="33" t="str">
        <f t="shared" si="97"/>
        <v/>
      </c>
      <c r="AD249" s="35" t="str">
        <f t="shared" si="98"/>
        <v/>
      </c>
      <c r="AE249" s="35" t="str">
        <f t="shared" si="99"/>
        <v/>
      </c>
      <c r="AG249" s="7" t="str">
        <f t="shared" si="116"/>
        <v/>
      </c>
      <c r="AN249" s="98" t="str">
        <f t="shared" si="100"/>
        <v/>
      </c>
      <c r="AO249" s="99" t="str">
        <f t="shared" si="101"/>
        <v/>
      </c>
      <c r="AQ249" s="49" t="str">
        <f t="shared" si="102"/>
        <v/>
      </c>
      <c r="AR249" s="33" t="str">
        <f t="shared" si="103"/>
        <v/>
      </c>
      <c r="AS249" s="43" t="str">
        <f t="shared" si="104"/>
        <v/>
      </c>
      <c r="AT249" s="33" t="str">
        <f t="shared" si="105"/>
        <v/>
      </c>
      <c r="AU249" s="49" t="str">
        <f t="shared" si="93"/>
        <v/>
      </c>
      <c r="AV249" s="33" t="str">
        <f t="shared" si="94"/>
        <v/>
      </c>
      <c r="AW249" s="49" t="str">
        <f t="shared" si="106"/>
        <v/>
      </c>
      <c r="AX249" s="33" t="str">
        <f t="shared" si="107"/>
        <v/>
      </c>
      <c r="AZ249" s="7" t="str">
        <f t="shared" si="108"/>
        <v/>
      </c>
      <c r="BB249" s="7" t="str">
        <f t="shared" si="109"/>
        <v/>
      </c>
      <c r="BD249" s="7">
        <v>238</v>
      </c>
      <c r="BF249" s="49" t="str">
        <f t="shared" si="117"/>
        <v/>
      </c>
      <c r="BG249" s="7" t="str">
        <f t="shared" si="117"/>
        <v/>
      </c>
      <c r="BH249" s="43" t="str">
        <f t="shared" si="117"/>
        <v/>
      </c>
      <c r="BI249" s="7" t="str">
        <f t="shared" si="110"/>
        <v/>
      </c>
      <c r="BJ249" s="7" t="str">
        <f t="shared" si="111"/>
        <v/>
      </c>
      <c r="BL249" s="105" t="str">
        <f t="shared" si="112"/>
        <v/>
      </c>
      <c r="BN249" s="57" t="str">
        <f t="shared" si="113"/>
        <v/>
      </c>
      <c r="BP249" s="35" t="str">
        <f t="shared" si="114"/>
        <v/>
      </c>
    </row>
    <row r="250" spans="1:68" x14ac:dyDescent="0.25">
      <c r="A250" s="9"/>
      <c r="B250" s="7" t="str">
        <f t="shared" si="90"/>
        <v/>
      </c>
      <c r="C250" s="9"/>
      <c r="D250" s="31"/>
      <c r="E250" s="11"/>
      <c r="F250" s="14"/>
      <c r="G250" s="18"/>
      <c r="H250" s="39"/>
      <c r="I250" s="22"/>
      <c r="J250" s="9"/>
      <c r="K250" s="25"/>
      <c r="L250" s="25"/>
      <c r="M250" s="25"/>
      <c r="N250" s="25"/>
      <c r="O250" s="25"/>
      <c r="P250" s="25"/>
      <c r="Q250" s="25"/>
      <c r="R250" s="25"/>
      <c r="S250" s="25"/>
      <c r="V250" s="7" t="str">
        <f t="shared" si="95"/>
        <v/>
      </c>
      <c r="X250" s="29" t="str">
        <f t="shared" si="91"/>
        <v/>
      </c>
      <c r="Y250" s="29" t="str">
        <f t="shared" si="96"/>
        <v/>
      </c>
      <c r="AA250" s="7" t="str">
        <f t="shared" si="92"/>
        <v/>
      </c>
      <c r="AB250" s="33" t="str">
        <f t="shared" si="97"/>
        <v/>
      </c>
      <c r="AD250" s="35" t="str">
        <f t="shared" si="98"/>
        <v/>
      </c>
      <c r="AE250" s="35" t="str">
        <f t="shared" si="99"/>
        <v/>
      </c>
      <c r="AG250" s="7" t="str">
        <f t="shared" si="116"/>
        <v/>
      </c>
      <c r="AN250" s="98" t="str">
        <f t="shared" si="100"/>
        <v/>
      </c>
      <c r="AO250" s="99" t="str">
        <f t="shared" si="101"/>
        <v/>
      </c>
      <c r="AQ250" s="49" t="str">
        <f t="shared" si="102"/>
        <v/>
      </c>
      <c r="AR250" s="33" t="str">
        <f t="shared" si="103"/>
        <v/>
      </c>
      <c r="AS250" s="43" t="str">
        <f t="shared" si="104"/>
        <v/>
      </c>
      <c r="AT250" s="33" t="str">
        <f t="shared" si="105"/>
        <v/>
      </c>
      <c r="AU250" s="49" t="str">
        <f t="shared" si="93"/>
        <v/>
      </c>
      <c r="AV250" s="33" t="str">
        <f t="shared" si="94"/>
        <v/>
      </c>
      <c r="AW250" s="49" t="str">
        <f t="shared" si="106"/>
        <v/>
      </c>
      <c r="AX250" s="33" t="str">
        <f t="shared" si="107"/>
        <v/>
      </c>
      <c r="AZ250" s="7" t="str">
        <f t="shared" si="108"/>
        <v/>
      </c>
      <c r="BB250" s="7" t="str">
        <f t="shared" si="109"/>
        <v/>
      </c>
      <c r="BD250" s="7">
        <v>239</v>
      </c>
      <c r="BF250" s="49" t="str">
        <f t="shared" si="117"/>
        <v/>
      </c>
      <c r="BG250" s="7" t="str">
        <f t="shared" si="117"/>
        <v/>
      </c>
      <c r="BH250" s="43" t="str">
        <f t="shared" si="117"/>
        <v/>
      </c>
      <c r="BI250" s="7" t="str">
        <f t="shared" si="110"/>
        <v/>
      </c>
      <c r="BJ250" s="7" t="str">
        <f t="shared" si="111"/>
        <v/>
      </c>
      <c r="BL250" s="105" t="str">
        <f t="shared" si="112"/>
        <v/>
      </c>
      <c r="BN250" s="57" t="str">
        <f t="shared" si="113"/>
        <v/>
      </c>
      <c r="BP250" s="35" t="str">
        <f t="shared" si="114"/>
        <v/>
      </c>
    </row>
    <row r="251" spans="1:68" x14ac:dyDescent="0.25">
      <c r="A251" s="9"/>
      <c r="B251" s="7" t="str">
        <f t="shared" si="90"/>
        <v/>
      </c>
      <c r="C251" s="9"/>
      <c r="D251" s="31"/>
      <c r="E251" s="11"/>
      <c r="F251" s="14"/>
      <c r="G251" s="18"/>
      <c r="H251" s="39"/>
      <c r="I251" s="22"/>
      <c r="J251" s="9"/>
      <c r="K251" s="25"/>
      <c r="L251" s="25"/>
      <c r="M251" s="25"/>
      <c r="N251" s="25"/>
      <c r="O251" s="25"/>
      <c r="P251" s="25"/>
      <c r="Q251" s="25"/>
      <c r="R251" s="25"/>
      <c r="S251" s="25"/>
      <c r="V251" s="7" t="str">
        <f t="shared" si="95"/>
        <v/>
      </c>
      <c r="X251" s="29" t="str">
        <f t="shared" si="91"/>
        <v/>
      </c>
      <c r="Y251" s="29" t="str">
        <f t="shared" si="96"/>
        <v/>
      </c>
      <c r="AA251" s="7" t="str">
        <f t="shared" si="92"/>
        <v/>
      </c>
      <c r="AB251" s="33" t="str">
        <f t="shared" si="97"/>
        <v/>
      </c>
      <c r="AD251" s="35" t="str">
        <f t="shared" si="98"/>
        <v/>
      </c>
      <c r="AE251" s="35" t="str">
        <f t="shared" si="99"/>
        <v/>
      </c>
      <c r="AG251" s="7" t="str">
        <f t="shared" si="116"/>
        <v/>
      </c>
      <c r="AN251" s="98" t="str">
        <f t="shared" si="100"/>
        <v/>
      </c>
      <c r="AO251" s="99" t="str">
        <f t="shared" si="101"/>
        <v/>
      </c>
      <c r="AQ251" s="49" t="str">
        <f t="shared" si="102"/>
        <v/>
      </c>
      <c r="AR251" s="33" t="str">
        <f t="shared" si="103"/>
        <v/>
      </c>
      <c r="AS251" s="43" t="str">
        <f t="shared" si="104"/>
        <v/>
      </c>
      <c r="AT251" s="33" t="str">
        <f t="shared" si="105"/>
        <v/>
      </c>
      <c r="AU251" s="49" t="str">
        <f t="shared" si="93"/>
        <v/>
      </c>
      <c r="AV251" s="33" t="str">
        <f t="shared" si="94"/>
        <v/>
      </c>
      <c r="AW251" s="49" t="str">
        <f t="shared" si="106"/>
        <v/>
      </c>
      <c r="AX251" s="33" t="str">
        <f t="shared" si="107"/>
        <v/>
      </c>
      <c r="AZ251" s="7" t="str">
        <f t="shared" si="108"/>
        <v/>
      </c>
      <c r="BB251" s="7" t="str">
        <f t="shared" si="109"/>
        <v/>
      </c>
      <c r="BD251" s="7">
        <v>240</v>
      </c>
      <c r="BF251" s="49" t="str">
        <f t="shared" si="117"/>
        <v/>
      </c>
      <c r="BG251" s="7" t="str">
        <f t="shared" si="117"/>
        <v/>
      </c>
      <c r="BH251" s="43" t="str">
        <f t="shared" si="117"/>
        <v/>
      </c>
      <c r="BI251" s="7" t="str">
        <f t="shared" si="110"/>
        <v/>
      </c>
      <c r="BJ251" s="7" t="str">
        <f t="shared" si="111"/>
        <v/>
      </c>
      <c r="BL251" s="105" t="str">
        <f t="shared" si="112"/>
        <v/>
      </c>
      <c r="BN251" s="57" t="str">
        <f t="shared" si="113"/>
        <v/>
      </c>
      <c r="BP251" s="35" t="str">
        <f t="shared" si="114"/>
        <v/>
      </c>
    </row>
    <row r="252" spans="1:68" x14ac:dyDescent="0.25">
      <c r="A252" s="9"/>
      <c r="B252" s="7" t="str">
        <f t="shared" si="90"/>
        <v/>
      </c>
      <c r="C252" s="9"/>
      <c r="D252" s="31"/>
      <c r="E252" s="11"/>
      <c r="F252" s="14"/>
      <c r="G252" s="18"/>
      <c r="H252" s="39"/>
      <c r="I252" s="22"/>
      <c r="J252" s="9"/>
      <c r="K252" s="25"/>
      <c r="L252" s="25"/>
      <c r="M252" s="25"/>
      <c r="N252" s="25"/>
      <c r="O252" s="25"/>
      <c r="P252" s="25"/>
      <c r="Q252" s="25"/>
      <c r="R252" s="25"/>
      <c r="S252" s="25"/>
      <c r="V252" s="7" t="str">
        <f t="shared" si="95"/>
        <v/>
      </c>
      <c r="X252" s="29" t="str">
        <f t="shared" si="91"/>
        <v/>
      </c>
      <c r="Y252" s="29" t="str">
        <f t="shared" si="96"/>
        <v/>
      </c>
      <c r="AA252" s="7" t="str">
        <f t="shared" si="92"/>
        <v/>
      </c>
      <c r="AB252" s="33" t="str">
        <f t="shared" si="97"/>
        <v/>
      </c>
      <c r="AD252" s="35" t="str">
        <f t="shared" si="98"/>
        <v/>
      </c>
      <c r="AE252" s="35" t="str">
        <f t="shared" si="99"/>
        <v/>
      </c>
      <c r="AG252" s="7" t="str">
        <f t="shared" si="116"/>
        <v/>
      </c>
      <c r="AN252" s="98" t="str">
        <f t="shared" si="100"/>
        <v/>
      </c>
      <c r="AO252" s="99" t="str">
        <f t="shared" si="101"/>
        <v/>
      </c>
      <c r="AQ252" s="49" t="str">
        <f t="shared" si="102"/>
        <v/>
      </c>
      <c r="AR252" s="33" t="str">
        <f t="shared" si="103"/>
        <v/>
      </c>
      <c r="AS252" s="43" t="str">
        <f t="shared" si="104"/>
        <v/>
      </c>
      <c r="AT252" s="33" t="str">
        <f t="shared" si="105"/>
        <v/>
      </c>
      <c r="AU252" s="49" t="str">
        <f t="shared" si="93"/>
        <v/>
      </c>
      <c r="AV252" s="33" t="str">
        <f t="shared" si="94"/>
        <v/>
      </c>
      <c r="AW252" s="49" t="str">
        <f t="shared" si="106"/>
        <v/>
      </c>
      <c r="AX252" s="33" t="str">
        <f t="shared" si="107"/>
        <v/>
      </c>
      <c r="AZ252" s="7" t="str">
        <f t="shared" si="108"/>
        <v/>
      </c>
      <c r="BB252" s="7" t="str">
        <f t="shared" si="109"/>
        <v/>
      </c>
      <c r="BD252" s="7">
        <v>241</v>
      </c>
      <c r="BF252" s="49" t="str">
        <f t="shared" ref="BF252:BH271" si="118">IF(OR($E252="", $AD252=FALSE), "", IF(OR($BI$9=TRUE, BF$9=""), 0, IFERROR(INDEX($AQ$12:$AX$511, $BE252, MATCH(BF$9, $AQ$9:$AX$9, 0)), 0)))</f>
        <v/>
      </c>
      <c r="BG252" s="7" t="str">
        <f t="shared" si="118"/>
        <v/>
      </c>
      <c r="BH252" s="43" t="str">
        <f t="shared" si="118"/>
        <v/>
      </c>
      <c r="BI252" s="7" t="str">
        <f t="shared" si="110"/>
        <v/>
      </c>
      <c r="BJ252" s="7" t="str">
        <f t="shared" si="111"/>
        <v/>
      </c>
      <c r="BL252" s="105" t="str">
        <f t="shared" si="112"/>
        <v/>
      </c>
      <c r="BN252" s="57" t="str">
        <f t="shared" si="113"/>
        <v/>
      </c>
      <c r="BP252" s="35" t="str">
        <f t="shared" si="114"/>
        <v/>
      </c>
    </row>
    <row r="253" spans="1:68" x14ac:dyDescent="0.25">
      <c r="A253" s="9"/>
      <c r="B253" s="7" t="str">
        <f t="shared" si="90"/>
        <v/>
      </c>
      <c r="C253" s="9"/>
      <c r="D253" s="31"/>
      <c r="E253" s="11"/>
      <c r="F253" s="14"/>
      <c r="G253" s="18"/>
      <c r="H253" s="39"/>
      <c r="I253" s="22"/>
      <c r="J253" s="9"/>
      <c r="K253" s="25"/>
      <c r="L253" s="25"/>
      <c r="M253" s="25"/>
      <c r="N253" s="25"/>
      <c r="O253" s="25"/>
      <c r="P253" s="25"/>
      <c r="Q253" s="25"/>
      <c r="R253" s="25"/>
      <c r="S253" s="25"/>
      <c r="V253" s="7" t="str">
        <f t="shared" si="95"/>
        <v/>
      </c>
      <c r="X253" s="29" t="str">
        <f t="shared" si="91"/>
        <v/>
      </c>
      <c r="Y253" s="29" t="str">
        <f t="shared" si="96"/>
        <v/>
      </c>
      <c r="AA253" s="7" t="str">
        <f t="shared" si="92"/>
        <v/>
      </c>
      <c r="AB253" s="33" t="str">
        <f t="shared" si="97"/>
        <v/>
      </c>
      <c r="AD253" s="35" t="str">
        <f t="shared" si="98"/>
        <v/>
      </c>
      <c r="AE253" s="35" t="str">
        <f t="shared" si="99"/>
        <v/>
      </c>
      <c r="AG253" s="7" t="str">
        <f t="shared" si="116"/>
        <v/>
      </c>
      <c r="AN253" s="98" t="str">
        <f t="shared" si="100"/>
        <v/>
      </c>
      <c r="AO253" s="99" t="str">
        <f t="shared" si="101"/>
        <v/>
      </c>
      <c r="AQ253" s="49" t="str">
        <f t="shared" si="102"/>
        <v/>
      </c>
      <c r="AR253" s="33" t="str">
        <f t="shared" si="103"/>
        <v/>
      </c>
      <c r="AS253" s="43" t="str">
        <f t="shared" si="104"/>
        <v/>
      </c>
      <c r="AT253" s="33" t="str">
        <f t="shared" si="105"/>
        <v/>
      </c>
      <c r="AU253" s="49" t="str">
        <f t="shared" si="93"/>
        <v/>
      </c>
      <c r="AV253" s="33" t="str">
        <f t="shared" si="94"/>
        <v/>
      </c>
      <c r="AW253" s="49" t="str">
        <f t="shared" si="106"/>
        <v/>
      </c>
      <c r="AX253" s="33" t="str">
        <f t="shared" si="107"/>
        <v/>
      </c>
      <c r="AZ253" s="7" t="str">
        <f t="shared" si="108"/>
        <v/>
      </c>
      <c r="BB253" s="7" t="str">
        <f t="shared" si="109"/>
        <v/>
      </c>
      <c r="BD253" s="7">
        <v>242</v>
      </c>
      <c r="BF253" s="49" t="str">
        <f t="shared" si="118"/>
        <v/>
      </c>
      <c r="BG253" s="7" t="str">
        <f t="shared" si="118"/>
        <v/>
      </c>
      <c r="BH253" s="43" t="str">
        <f t="shared" si="118"/>
        <v/>
      </c>
      <c r="BI253" s="7" t="str">
        <f t="shared" si="110"/>
        <v/>
      </c>
      <c r="BJ253" s="7" t="str">
        <f t="shared" si="111"/>
        <v/>
      </c>
      <c r="BL253" s="105" t="str">
        <f t="shared" si="112"/>
        <v/>
      </c>
      <c r="BN253" s="57" t="str">
        <f t="shared" si="113"/>
        <v/>
      </c>
      <c r="BP253" s="35" t="str">
        <f t="shared" si="114"/>
        <v/>
      </c>
    </row>
    <row r="254" spans="1:68" x14ac:dyDescent="0.25">
      <c r="A254" s="9"/>
      <c r="B254" s="7" t="str">
        <f t="shared" si="90"/>
        <v/>
      </c>
      <c r="C254" s="9"/>
      <c r="D254" s="31"/>
      <c r="E254" s="11"/>
      <c r="F254" s="14"/>
      <c r="G254" s="18"/>
      <c r="H254" s="39"/>
      <c r="I254" s="22"/>
      <c r="J254" s="9"/>
      <c r="K254" s="25"/>
      <c r="L254" s="25"/>
      <c r="M254" s="25"/>
      <c r="N254" s="25"/>
      <c r="O254" s="25"/>
      <c r="P254" s="25"/>
      <c r="Q254" s="25"/>
      <c r="R254" s="25"/>
      <c r="S254" s="25"/>
      <c r="V254" s="7" t="str">
        <f t="shared" si="95"/>
        <v/>
      </c>
      <c r="X254" s="29" t="str">
        <f t="shared" si="91"/>
        <v/>
      </c>
      <c r="Y254" s="29" t="str">
        <f t="shared" si="96"/>
        <v/>
      </c>
      <c r="AA254" s="7" t="str">
        <f t="shared" si="92"/>
        <v/>
      </c>
      <c r="AB254" s="33" t="str">
        <f t="shared" si="97"/>
        <v/>
      </c>
      <c r="AD254" s="35" t="str">
        <f t="shared" si="98"/>
        <v/>
      </c>
      <c r="AE254" s="35" t="str">
        <f t="shared" si="99"/>
        <v/>
      </c>
      <c r="AG254" s="7" t="str">
        <f t="shared" si="116"/>
        <v/>
      </c>
      <c r="AN254" s="98" t="str">
        <f t="shared" si="100"/>
        <v/>
      </c>
      <c r="AO254" s="99" t="str">
        <f t="shared" si="101"/>
        <v/>
      </c>
      <c r="AQ254" s="49" t="str">
        <f t="shared" si="102"/>
        <v/>
      </c>
      <c r="AR254" s="33" t="str">
        <f t="shared" si="103"/>
        <v/>
      </c>
      <c r="AS254" s="43" t="str">
        <f t="shared" si="104"/>
        <v/>
      </c>
      <c r="AT254" s="33" t="str">
        <f t="shared" si="105"/>
        <v/>
      </c>
      <c r="AU254" s="49" t="str">
        <f t="shared" si="93"/>
        <v/>
      </c>
      <c r="AV254" s="33" t="str">
        <f t="shared" si="94"/>
        <v/>
      </c>
      <c r="AW254" s="49" t="str">
        <f t="shared" si="106"/>
        <v/>
      </c>
      <c r="AX254" s="33" t="str">
        <f t="shared" si="107"/>
        <v/>
      </c>
      <c r="AZ254" s="7" t="str">
        <f t="shared" si="108"/>
        <v/>
      </c>
      <c r="BB254" s="7" t="str">
        <f t="shared" si="109"/>
        <v/>
      </c>
      <c r="BD254" s="7">
        <v>243</v>
      </c>
      <c r="BF254" s="49" t="str">
        <f t="shared" si="118"/>
        <v/>
      </c>
      <c r="BG254" s="7" t="str">
        <f t="shared" si="118"/>
        <v/>
      </c>
      <c r="BH254" s="43" t="str">
        <f t="shared" si="118"/>
        <v/>
      </c>
      <c r="BI254" s="7" t="str">
        <f t="shared" si="110"/>
        <v/>
      </c>
      <c r="BJ254" s="7" t="str">
        <f t="shared" si="111"/>
        <v/>
      </c>
      <c r="BL254" s="105" t="str">
        <f t="shared" si="112"/>
        <v/>
      </c>
      <c r="BN254" s="57" t="str">
        <f t="shared" si="113"/>
        <v/>
      </c>
      <c r="BP254" s="35" t="str">
        <f t="shared" si="114"/>
        <v/>
      </c>
    </row>
    <row r="255" spans="1:68" x14ac:dyDescent="0.25">
      <c r="A255" s="9"/>
      <c r="B255" s="7" t="str">
        <f t="shared" si="90"/>
        <v/>
      </c>
      <c r="C255" s="9"/>
      <c r="D255" s="31"/>
      <c r="E255" s="11"/>
      <c r="F255" s="14"/>
      <c r="G255" s="18"/>
      <c r="H255" s="39"/>
      <c r="I255" s="22"/>
      <c r="J255" s="9"/>
      <c r="K255" s="25"/>
      <c r="L255" s="25"/>
      <c r="M255" s="25"/>
      <c r="N255" s="25"/>
      <c r="O255" s="25"/>
      <c r="P255" s="25"/>
      <c r="Q255" s="25"/>
      <c r="R255" s="25"/>
      <c r="S255" s="25"/>
      <c r="V255" s="7" t="str">
        <f t="shared" si="95"/>
        <v/>
      </c>
      <c r="X255" s="29" t="str">
        <f t="shared" si="91"/>
        <v/>
      </c>
      <c r="Y255" s="29" t="str">
        <f t="shared" si="96"/>
        <v/>
      </c>
      <c r="AA255" s="7" t="str">
        <f t="shared" si="92"/>
        <v/>
      </c>
      <c r="AB255" s="33" t="str">
        <f t="shared" si="97"/>
        <v/>
      </c>
      <c r="AD255" s="35" t="str">
        <f t="shared" si="98"/>
        <v/>
      </c>
      <c r="AE255" s="35" t="str">
        <f t="shared" si="99"/>
        <v/>
      </c>
      <c r="AG255" s="7" t="str">
        <f t="shared" si="116"/>
        <v/>
      </c>
      <c r="AN255" s="98" t="str">
        <f t="shared" si="100"/>
        <v/>
      </c>
      <c r="AO255" s="99" t="str">
        <f t="shared" si="101"/>
        <v/>
      </c>
      <c r="AQ255" s="49" t="str">
        <f t="shared" si="102"/>
        <v/>
      </c>
      <c r="AR255" s="33" t="str">
        <f t="shared" si="103"/>
        <v/>
      </c>
      <c r="AS255" s="43" t="str">
        <f t="shared" si="104"/>
        <v/>
      </c>
      <c r="AT255" s="33" t="str">
        <f t="shared" si="105"/>
        <v/>
      </c>
      <c r="AU255" s="49" t="str">
        <f t="shared" si="93"/>
        <v/>
      </c>
      <c r="AV255" s="33" t="str">
        <f t="shared" si="94"/>
        <v/>
      </c>
      <c r="AW255" s="49" t="str">
        <f t="shared" si="106"/>
        <v/>
      </c>
      <c r="AX255" s="33" t="str">
        <f t="shared" si="107"/>
        <v/>
      </c>
      <c r="AZ255" s="7" t="str">
        <f t="shared" si="108"/>
        <v/>
      </c>
      <c r="BB255" s="7" t="str">
        <f t="shared" si="109"/>
        <v/>
      </c>
      <c r="BD255" s="7">
        <v>244</v>
      </c>
      <c r="BF255" s="49" t="str">
        <f t="shared" si="118"/>
        <v/>
      </c>
      <c r="BG255" s="7" t="str">
        <f t="shared" si="118"/>
        <v/>
      </c>
      <c r="BH255" s="43" t="str">
        <f t="shared" si="118"/>
        <v/>
      </c>
      <c r="BI255" s="7" t="str">
        <f t="shared" si="110"/>
        <v/>
      </c>
      <c r="BJ255" s="7" t="str">
        <f t="shared" si="111"/>
        <v/>
      </c>
      <c r="BL255" s="105" t="str">
        <f t="shared" si="112"/>
        <v/>
      </c>
      <c r="BN255" s="57" t="str">
        <f t="shared" si="113"/>
        <v/>
      </c>
      <c r="BP255" s="35" t="str">
        <f t="shared" si="114"/>
        <v/>
      </c>
    </row>
    <row r="256" spans="1:68" x14ac:dyDescent="0.25">
      <c r="A256" s="9"/>
      <c r="B256" s="7" t="str">
        <f t="shared" si="90"/>
        <v/>
      </c>
      <c r="C256" s="9"/>
      <c r="D256" s="31"/>
      <c r="E256" s="11"/>
      <c r="F256" s="14"/>
      <c r="G256" s="18"/>
      <c r="H256" s="39"/>
      <c r="I256" s="22"/>
      <c r="J256" s="9"/>
      <c r="K256" s="25"/>
      <c r="L256" s="25"/>
      <c r="M256" s="25"/>
      <c r="N256" s="25"/>
      <c r="O256" s="25"/>
      <c r="P256" s="25"/>
      <c r="Q256" s="25"/>
      <c r="R256" s="25"/>
      <c r="S256" s="25"/>
      <c r="V256" s="7" t="str">
        <f t="shared" si="95"/>
        <v/>
      </c>
      <c r="X256" s="29" t="str">
        <f t="shared" si="91"/>
        <v/>
      </c>
      <c r="Y256" s="29" t="str">
        <f t="shared" si="96"/>
        <v/>
      </c>
      <c r="AA256" s="7" t="str">
        <f t="shared" si="92"/>
        <v/>
      </c>
      <c r="AB256" s="33" t="str">
        <f t="shared" si="97"/>
        <v/>
      </c>
      <c r="AD256" s="35" t="str">
        <f t="shared" si="98"/>
        <v/>
      </c>
      <c r="AE256" s="35" t="str">
        <f t="shared" si="99"/>
        <v/>
      </c>
      <c r="AG256" s="7" t="str">
        <f t="shared" si="116"/>
        <v/>
      </c>
      <c r="AN256" s="98" t="str">
        <f t="shared" si="100"/>
        <v/>
      </c>
      <c r="AO256" s="99" t="str">
        <f t="shared" si="101"/>
        <v/>
      </c>
      <c r="AQ256" s="49" t="str">
        <f t="shared" si="102"/>
        <v/>
      </c>
      <c r="AR256" s="33" t="str">
        <f t="shared" si="103"/>
        <v/>
      </c>
      <c r="AS256" s="43" t="str">
        <f t="shared" si="104"/>
        <v/>
      </c>
      <c r="AT256" s="33" t="str">
        <f t="shared" si="105"/>
        <v/>
      </c>
      <c r="AU256" s="49" t="str">
        <f t="shared" si="93"/>
        <v/>
      </c>
      <c r="AV256" s="33" t="str">
        <f t="shared" si="94"/>
        <v/>
      </c>
      <c r="AW256" s="49" t="str">
        <f t="shared" si="106"/>
        <v/>
      </c>
      <c r="AX256" s="33" t="str">
        <f t="shared" si="107"/>
        <v/>
      </c>
      <c r="AZ256" s="7" t="str">
        <f t="shared" si="108"/>
        <v/>
      </c>
      <c r="BB256" s="7" t="str">
        <f t="shared" si="109"/>
        <v/>
      </c>
      <c r="BD256" s="7">
        <v>245</v>
      </c>
      <c r="BF256" s="49" t="str">
        <f t="shared" si="118"/>
        <v/>
      </c>
      <c r="BG256" s="7" t="str">
        <f t="shared" si="118"/>
        <v/>
      </c>
      <c r="BH256" s="43" t="str">
        <f t="shared" si="118"/>
        <v/>
      </c>
      <c r="BI256" s="7" t="str">
        <f t="shared" si="110"/>
        <v/>
      </c>
      <c r="BJ256" s="7" t="str">
        <f t="shared" si="111"/>
        <v/>
      </c>
      <c r="BL256" s="105" t="str">
        <f t="shared" si="112"/>
        <v/>
      </c>
      <c r="BN256" s="57" t="str">
        <f t="shared" si="113"/>
        <v/>
      </c>
      <c r="BP256" s="35" t="str">
        <f t="shared" si="114"/>
        <v/>
      </c>
    </row>
    <row r="257" spans="1:68" x14ac:dyDescent="0.25">
      <c r="A257" s="9"/>
      <c r="B257" s="7" t="str">
        <f t="shared" si="90"/>
        <v/>
      </c>
      <c r="C257" s="9"/>
      <c r="D257" s="31"/>
      <c r="E257" s="11"/>
      <c r="F257" s="14"/>
      <c r="G257" s="18"/>
      <c r="H257" s="39"/>
      <c r="I257" s="22"/>
      <c r="J257" s="9"/>
      <c r="K257" s="25"/>
      <c r="L257" s="25"/>
      <c r="M257" s="25"/>
      <c r="N257" s="25"/>
      <c r="O257" s="25"/>
      <c r="P257" s="25"/>
      <c r="Q257" s="25"/>
      <c r="R257" s="25"/>
      <c r="S257" s="25"/>
      <c r="V257" s="7" t="str">
        <f t="shared" si="95"/>
        <v/>
      </c>
      <c r="X257" s="29" t="str">
        <f t="shared" si="91"/>
        <v/>
      </c>
      <c r="Y257" s="29" t="str">
        <f t="shared" si="96"/>
        <v/>
      </c>
      <c r="AA257" s="7" t="str">
        <f t="shared" si="92"/>
        <v/>
      </c>
      <c r="AB257" s="33" t="str">
        <f t="shared" si="97"/>
        <v/>
      </c>
      <c r="AD257" s="35" t="str">
        <f t="shared" si="98"/>
        <v/>
      </c>
      <c r="AE257" s="35" t="str">
        <f t="shared" si="99"/>
        <v/>
      </c>
      <c r="AG257" s="7" t="str">
        <f t="shared" si="116"/>
        <v/>
      </c>
      <c r="AN257" s="98" t="str">
        <f t="shared" si="100"/>
        <v/>
      </c>
      <c r="AO257" s="99" t="str">
        <f t="shared" si="101"/>
        <v/>
      </c>
      <c r="AQ257" s="49" t="str">
        <f t="shared" si="102"/>
        <v/>
      </c>
      <c r="AR257" s="33" t="str">
        <f t="shared" si="103"/>
        <v/>
      </c>
      <c r="AS257" s="43" t="str">
        <f t="shared" si="104"/>
        <v/>
      </c>
      <c r="AT257" s="33" t="str">
        <f t="shared" si="105"/>
        <v/>
      </c>
      <c r="AU257" s="49" t="str">
        <f t="shared" si="93"/>
        <v/>
      </c>
      <c r="AV257" s="33" t="str">
        <f t="shared" si="94"/>
        <v/>
      </c>
      <c r="AW257" s="49" t="str">
        <f t="shared" si="106"/>
        <v/>
      </c>
      <c r="AX257" s="33" t="str">
        <f t="shared" si="107"/>
        <v/>
      </c>
      <c r="AZ257" s="7" t="str">
        <f t="shared" si="108"/>
        <v/>
      </c>
      <c r="BB257" s="7" t="str">
        <f t="shared" si="109"/>
        <v/>
      </c>
      <c r="BD257" s="7">
        <v>246</v>
      </c>
      <c r="BF257" s="49" t="str">
        <f t="shared" si="118"/>
        <v/>
      </c>
      <c r="BG257" s="7" t="str">
        <f t="shared" si="118"/>
        <v/>
      </c>
      <c r="BH257" s="43" t="str">
        <f t="shared" si="118"/>
        <v/>
      </c>
      <c r="BI257" s="7" t="str">
        <f t="shared" si="110"/>
        <v/>
      </c>
      <c r="BJ257" s="7" t="str">
        <f t="shared" si="111"/>
        <v/>
      </c>
      <c r="BL257" s="105" t="str">
        <f t="shared" si="112"/>
        <v/>
      </c>
      <c r="BN257" s="57" t="str">
        <f t="shared" si="113"/>
        <v/>
      </c>
      <c r="BP257" s="35" t="str">
        <f t="shared" si="114"/>
        <v/>
      </c>
    </row>
    <row r="258" spans="1:68" x14ac:dyDescent="0.25">
      <c r="A258" s="9"/>
      <c r="B258" s="7" t="str">
        <f t="shared" si="90"/>
        <v/>
      </c>
      <c r="C258" s="9"/>
      <c r="D258" s="31"/>
      <c r="E258" s="11"/>
      <c r="F258" s="14"/>
      <c r="G258" s="18"/>
      <c r="H258" s="39"/>
      <c r="I258" s="22"/>
      <c r="J258" s="9"/>
      <c r="K258" s="25"/>
      <c r="L258" s="25"/>
      <c r="M258" s="25"/>
      <c r="N258" s="25"/>
      <c r="O258" s="25"/>
      <c r="P258" s="25"/>
      <c r="Q258" s="25"/>
      <c r="R258" s="25"/>
      <c r="S258" s="25"/>
      <c r="V258" s="7" t="str">
        <f t="shared" si="95"/>
        <v/>
      </c>
      <c r="X258" s="29" t="str">
        <f t="shared" si="91"/>
        <v/>
      </c>
      <c r="Y258" s="29" t="str">
        <f t="shared" si="96"/>
        <v/>
      </c>
      <c r="AA258" s="7" t="str">
        <f t="shared" si="92"/>
        <v/>
      </c>
      <c r="AB258" s="33" t="str">
        <f t="shared" si="97"/>
        <v/>
      </c>
      <c r="AD258" s="35" t="str">
        <f t="shared" si="98"/>
        <v/>
      </c>
      <c r="AE258" s="35" t="str">
        <f t="shared" si="99"/>
        <v/>
      </c>
      <c r="AG258" s="7" t="str">
        <f t="shared" si="116"/>
        <v/>
      </c>
      <c r="AN258" s="98" t="str">
        <f t="shared" si="100"/>
        <v/>
      </c>
      <c r="AO258" s="99" t="str">
        <f t="shared" si="101"/>
        <v/>
      </c>
      <c r="AQ258" s="49" t="str">
        <f t="shared" si="102"/>
        <v/>
      </c>
      <c r="AR258" s="33" t="str">
        <f t="shared" si="103"/>
        <v/>
      </c>
      <c r="AS258" s="43" t="str">
        <f t="shared" si="104"/>
        <v/>
      </c>
      <c r="AT258" s="33" t="str">
        <f t="shared" si="105"/>
        <v/>
      </c>
      <c r="AU258" s="49" t="str">
        <f t="shared" si="93"/>
        <v/>
      </c>
      <c r="AV258" s="33" t="str">
        <f t="shared" si="94"/>
        <v/>
      </c>
      <c r="AW258" s="49" t="str">
        <f t="shared" si="106"/>
        <v/>
      </c>
      <c r="AX258" s="33" t="str">
        <f t="shared" si="107"/>
        <v/>
      </c>
      <c r="AZ258" s="7" t="str">
        <f t="shared" si="108"/>
        <v/>
      </c>
      <c r="BB258" s="7" t="str">
        <f t="shared" si="109"/>
        <v/>
      </c>
      <c r="BD258" s="7">
        <v>247</v>
      </c>
      <c r="BF258" s="49" t="str">
        <f t="shared" si="118"/>
        <v/>
      </c>
      <c r="BG258" s="7" t="str">
        <f t="shared" si="118"/>
        <v/>
      </c>
      <c r="BH258" s="43" t="str">
        <f t="shared" si="118"/>
        <v/>
      </c>
      <c r="BI258" s="7" t="str">
        <f t="shared" si="110"/>
        <v/>
      </c>
      <c r="BJ258" s="7" t="str">
        <f t="shared" si="111"/>
        <v/>
      </c>
      <c r="BL258" s="105" t="str">
        <f t="shared" si="112"/>
        <v/>
      </c>
      <c r="BN258" s="57" t="str">
        <f t="shared" si="113"/>
        <v/>
      </c>
      <c r="BP258" s="35" t="str">
        <f t="shared" si="114"/>
        <v/>
      </c>
    </row>
    <row r="259" spans="1:68" x14ac:dyDescent="0.25">
      <c r="A259" s="9"/>
      <c r="B259" s="7" t="str">
        <f t="shared" si="90"/>
        <v/>
      </c>
      <c r="C259" s="9"/>
      <c r="D259" s="31"/>
      <c r="E259" s="11"/>
      <c r="F259" s="14"/>
      <c r="G259" s="18"/>
      <c r="H259" s="39"/>
      <c r="I259" s="22"/>
      <c r="J259" s="9"/>
      <c r="K259" s="25"/>
      <c r="L259" s="25"/>
      <c r="M259" s="25"/>
      <c r="N259" s="25"/>
      <c r="O259" s="25"/>
      <c r="P259" s="25"/>
      <c r="Q259" s="25"/>
      <c r="R259" s="25"/>
      <c r="S259" s="25"/>
      <c r="V259" s="7" t="str">
        <f t="shared" si="95"/>
        <v/>
      </c>
      <c r="X259" s="29" t="str">
        <f t="shared" si="91"/>
        <v/>
      </c>
      <c r="Y259" s="29" t="str">
        <f t="shared" si="96"/>
        <v/>
      </c>
      <c r="AA259" s="7" t="str">
        <f t="shared" si="92"/>
        <v/>
      </c>
      <c r="AB259" s="33" t="str">
        <f t="shared" si="97"/>
        <v/>
      </c>
      <c r="AD259" s="35" t="str">
        <f t="shared" si="98"/>
        <v/>
      </c>
      <c r="AE259" s="35" t="str">
        <f t="shared" si="99"/>
        <v/>
      </c>
      <c r="AG259" s="7" t="str">
        <f t="shared" si="116"/>
        <v/>
      </c>
      <c r="AN259" s="98" t="str">
        <f t="shared" si="100"/>
        <v/>
      </c>
      <c r="AO259" s="99" t="str">
        <f t="shared" si="101"/>
        <v/>
      </c>
      <c r="AQ259" s="49" t="str">
        <f t="shared" si="102"/>
        <v/>
      </c>
      <c r="AR259" s="33" t="str">
        <f t="shared" si="103"/>
        <v/>
      </c>
      <c r="AS259" s="43" t="str">
        <f t="shared" si="104"/>
        <v/>
      </c>
      <c r="AT259" s="33" t="str">
        <f t="shared" si="105"/>
        <v/>
      </c>
      <c r="AU259" s="49" t="str">
        <f t="shared" si="93"/>
        <v/>
      </c>
      <c r="AV259" s="33" t="str">
        <f t="shared" si="94"/>
        <v/>
      </c>
      <c r="AW259" s="49" t="str">
        <f t="shared" si="106"/>
        <v/>
      </c>
      <c r="AX259" s="33" t="str">
        <f t="shared" si="107"/>
        <v/>
      </c>
      <c r="AZ259" s="7" t="str">
        <f t="shared" si="108"/>
        <v/>
      </c>
      <c r="BB259" s="7" t="str">
        <f t="shared" si="109"/>
        <v/>
      </c>
      <c r="BD259" s="7">
        <v>248</v>
      </c>
      <c r="BF259" s="49" t="str">
        <f t="shared" si="118"/>
        <v/>
      </c>
      <c r="BG259" s="7" t="str">
        <f t="shared" si="118"/>
        <v/>
      </c>
      <c r="BH259" s="43" t="str">
        <f t="shared" si="118"/>
        <v/>
      </c>
      <c r="BI259" s="7" t="str">
        <f t="shared" si="110"/>
        <v/>
      </c>
      <c r="BJ259" s="7" t="str">
        <f t="shared" si="111"/>
        <v/>
      </c>
      <c r="BL259" s="105" t="str">
        <f t="shared" si="112"/>
        <v/>
      </c>
      <c r="BN259" s="57" t="str">
        <f t="shared" si="113"/>
        <v/>
      </c>
      <c r="BP259" s="35" t="str">
        <f t="shared" si="114"/>
        <v/>
      </c>
    </row>
    <row r="260" spans="1:68" x14ac:dyDescent="0.25">
      <c r="A260" s="9"/>
      <c r="B260" s="7" t="str">
        <f t="shared" si="90"/>
        <v/>
      </c>
      <c r="C260" s="9"/>
      <c r="D260" s="31"/>
      <c r="E260" s="11"/>
      <c r="F260" s="14"/>
      <c r="G260" s="18"/>
      <c r="H260" s="39"/>
      <c r="I260" s="22"/>
      <c r="J260" s="9"/>
      <c r="K260" s="25"/>
      <c r="L260" s="25"/>
      <c r="M260" s="25"/>
      <c r="N260" s="25"/>
      <c r="O260" s="25"/>
      <c r="P260" s="25"/>
      <c r="Q260" s="25"/>
      <c r="R260" s="25"/>
      <c r="S260" s="25"/>
      <c r="V260" s="7" t="str">
        <f t="shared" si="95"/>
        <v/>
      </c>
      <c r="X260" s="29" t="str">
        <f t="shared" si="91"/>
        <v/>
      </c>
      <c r="Y260" s="29" t="str">
        <f t="shared" si="96"/>
        <v/>
      </c>
      <c r="AA260" s="7" t="str">
        <f t="shared" si="92"/>
        <v/>
      </c>
      <c r="AB260" s="33" t="str">
        <f t="shared" si="97"/>
        <v/>
      </c>
      <c r="AD260" s="35" t="str">
        <f t="shared" si="98"/>
        <v/>
      </c>
      <c r="AE260" s="35" t="str">
        <f t="shared" si="99"/>
        <v/>
      </c>
      <c r="AG260" s="7" t="str">
        <f t="shared" si="116"/>
        <v/>
      </c>
      <c r="AN260" s="98" t="str">
        <f t="shared" si="100"/>
        <v/>
      </c>
      <c r="AO260" s="99" t="str">
        <f t="shared" si="101"/>
        <v/>
      </c>
      <c r="AQ260" s="49" t="str">
        <f t="shared" si="102"/>
        <v/>
      </c>
      <c r="AR260" s="33" t="str">
        <f t="shared" si="103"/>
        <v/>
      </c>
      <c r="AS260" s="43" t="str">
        <f t="shared" si="104"/>
        <v/>
      </c>
      <c r="AT260" s="33" t="str">
        <f t="shared" si="105"/>
        <v/>
      </c>
      <c r="AU260" s="49" t="str">
        <f t="shared" si="93"/>
        <v/>
      </c>
      <c r="AV260" s="33" t="str">
        <f t="shared" si="94"/>
        <v/>
      </c>
      <c r="AW260" s="49" t="str">
        <f t="shared" si="106"/>
        <v/>
      </c>
      <c r="AX260" s="33" t="str">
        <f t="shared" si="107"/>
        <v/>
      </c>
      <c r="AZ260" s="7" t="str">
        <f t="shared" si="108"/>
        <v/>
      </c>
      <c r="BB260" s="7" t="str">
        <f t="shared" si="109"/>
        <v/>
      </c>
      <c r="BD260" s="7">
        <v>249</v>
      </c>
      <c r="BF260" s="49" t="str">
        <f t="shared" si="118"/>
        <v/>
      </c>
      <c r="BG260" s="7" t="str">
        <f t="shared" si="118"/>
        <v/>
      </c>
      <c r="BH260" s="43" t="str">
        <f t="shared" si="118"/>
        <v/>
      </c>
      <c r="BI260" s="7" t="str">
        <f t="shared" si="110"/>
        <v/>
      </c>
      <c r="BJ260" s="7" t="str">
        <f t="shared" si="111"/>
        <v/>
      </c>
      <c r="BL260" s="105" t="str">
        <f t="shared" si="112"/>
        <v/>
      </c>
      <c r="BN260" s="57" t="str">
        <f t="shared" si="113"/>
        <v/>
      </c>
      <c r="BP260" s="35" t="str">
        <f t="shared" si="114"/>
        <v/>
      </c>
    </row>
    <row r="261" spans="1:68" x14ac:dyDescent="0.25">
      <c r="A261" s="9"/>
      <c r="B261" s="7" t="str">
        <f t="shared" si="90"/>
        <v/>
      </c>
      <c r="C261" s="9"/>
      <c r="D261" s="31"/>
      <c r="E261" s="11"/>
      <c r="F261" s="14"/>
      <c r="G261" s="18"/>
      <c r="H261" s="39"/>
      <c r="I261" s="22"/>
      <c r="J261" s="9"/>
      <c r="K261" s="25"/>
      <c r="L261" s="25"/>
      <c r="M261" s="25"/>
      <c r="N261" s="25"/>
      <c r="O261" s="25"/>
      <c r="P261" s="25"/>
      <c r="Q261" s="25"/>
      <c r="R261" s="25"/>
      <c r="S261" s="25"/>
      <c r="V261" s="7" t="str">
        <f t="shared" si="95"/>
        <v/>
      </c>
      <c r="X261" s="29" t="str">
        <f t="shared" si="91"/>
        <v/>
      </c>
      <c r="Y261" s="29" t="str">
        <f t="shared" si="96"/>
        <v/>
      </c>
      <c r="AA261" s="7" t="str">
        <f t="shared" si="92"/>
        <v/>
      </c>
      <c r="AB261" s="33" t="str">
        <f t="shared" si="97"/>
        <v/>
      </c>
      <c r="AD261" s="35" t="str">
        <f t="shared" si="98"/>
        <v/>
      </c>
      <c r="AE261" s="35" t="str">
        <f t="shared" si="99"/>
        <v/>
      </c>
      <c r="AG261" s="7" t="str">
        <f t="shared" si="116"/>
        <v/>
      </c>
      <c r="AN261" s="98" t="str">
        <f t="shared" si="100"/>
        <v/>
      </c>
      <c r="AO261" s="99" t="str">
        <f t="shared" si="101"/>
        <v/>
      </c>
      <c r="AQ261" s="49" t="str">
        <f t="shared" si="102"/>
        <v/>
      </c>
      <c r="AR261" s="33" t="str">
        <f t="shared" si="103"/>
        <v/>
      </c>
      <c r="AS261" s="43" t="str">
        <f t="shared" si="104"/>
        <v/>
      </c>
      <c r="AT261" s="33" t="str">
        <f t="shared" si="105"/>
        <v/>
      </c>
      <c r="AU261" s="49" t="str">
        <f t="shared" si="93"/>
        <v/>
      </c>
      <c r="AV261" s="33" t="str">
        <f t="shared" si="94"/>
        <v/>
      </c>
      <c r="AW261" s="49" t="str">
        <f t="shared" si="106"/>
        <v/>
      </c>
      <c r="AX261" s="33" t="str">
        <f t="shared" si="107"/>
        <v/>
      </c>
      <c r="AZ261" s="7" t="str">
        <f t="shared" si="108"/>
        <v/>
      </c>
      <c r="BB261" s="7" t="str">
        <f t="shared" si="109"/>
        <v/>
      </c>
      <c r="BD261" s="7">
        <v>250</v>
      </c>
      <c r="BF261" s="49" t="str">
        <f t="shared" si="118"/>
        <v/>
      </c>
      <c r="BG261" s="7" t="str">
        <f t="shared" si="118"/>
        <v/>
      </c>
      <c r="BH261" s="43" t="str">
        <f t="shared" si="118"/>
        <v/>
      </c>
      <c r="BI261" s="7" t="str">
        <f t="shared" si="110"/>
        <v/>
      </c>
      <c r="BJ261" s="7" t="str">
        <f t="shared" si="111"/>
        <v/>
      </c>
      <c r="BL261" s="105" t="str">
        <f t="shared" si="112"/>
        <v/>
      </c>
      <c r="BN261" s="57" t="str">
        <f t="shared" si="113"/>
        <v/>
      </c>
      <c r="BP261" s="35" t="str">
        <f t="shared" si="114"/>
        <v/>
      </c>
    </row>
    <row r="262" spans="1:68" x14ac:dyDescent="0.25">
      <c r="A262" s="9"/>
      <c r="B262" s="7" t="str">
        <f t="shared" si="90"/>
        <v/>
      </c>
      <c r="C262" s="9"/>
      <c r="D262" s="31"/>
      <c r="E262" s="11"/>
      <c r="F262" s="14"/>
      <c r="G262" s="18"/>
      <c r="H262" s="39"/>
      <c r="I262" s="22"/>
      <c r="J262" s="9"/>
      <c r="K262" s="25"/>
      <c r="L262" s="25"/>
      <c r="M262" s="25"/>
      <c r="N262" s="25"/>
      <c r="O262" s="25"/>
      <c r="P262" s="25"/>
      <c r="Q262" s="25"/>
      <c r="R262" s="25"/>
      <c r="S262" s="25"/>
      <c r="V262" s="7" t="str">
        <f t="shared" si="95"/>
        <v/>
      </c>
      <c r="X262" s="29" t="str">
        <f t="shared" si="91"/>
        <v/>
      </c>
      <c r="Y262" s="29" t="str">
        <f t="shared" si="96"/>
        <v/>
      </c>
      <c r="AA262" s="7" t="str">
        <f t="shared" si="92"/>
        <v/>
      </c>
      <c r="AB262" s="33" t="str">
        <f t="shared" si="97"/>
        <v/>
      </c>
      <c r="AD262" s="35" t="str">
        <f t="shared" si="98"/>
        <v/>
      </c>
      <c r="AE262" s="35" t="str">
        <f t="shared" si="99"/>
        <v/>
      </c>
      <c r="AG262" s="7" t="str">
        <f t="shared" si="116"/>
        <v/>
      </c>
      <c r="AN262" s="98" t="str">
        <f t="shared" si="100"/>
        <v/>
      </c>
      <c r="AO262" s="99" t="str">
        <f t="shared" si="101"/>
        <v/>
      </c>
      <c r="AQ262" s="49" t="str">
        <f t="shared" si="102"/>
        <v/>
      </c>
      <c r="AR262" s="33" t="str">
        <f t="shared" si="103"/>
        <v/>
      </c>
      <c r="AS262" s="43" t="str">
        <f t="shared" si="104"/>
        <v/>
      </c>
      <c r="AT262" s="33" t="str">
        <f t="shared" si="105"/>
        <v/>
      </c>
      <c r="AU262" s="49" t="str">
        <f t="shared" si="93"/>
        <v/>
      </c>
      <c r="AV262" s="33" t="str">
        <f t="shared" si="94"/>
        <v/>
      </c>
      <c r="AW262" s="49" t="str">
        <f t="shared" si="106"/>
        <v/>
      </c>
      <c r="AX262" s="33" t="str">
        <f t="shared" si="107"/>
        <v/>
      </c>
      <c r="AZ262" s="7" t="str">
        <f t="shared" si="108"/>
        <v/>
      </c>
      <c r="BB262" s="7" t="str">
        <f t="shared" si="109"/>
        <v/>
      </c>
      <c r="BD262" s="7">
        <v>251</v>
      </c>
      <c r="BF262" s="49" t="str">
        <f t="shared" si="118"/>
        <v/>
      </c>
      <c r="BG262" s="7" t="str">
        <f t="shared" si="118"/>
        <v/>
      </c>
      <c r="BH262" s="43" t="str">
        <f t="shared" si="118"/>
        <v/>
      </c>
      <c r="BI262" s="7" t="str">
        <f t="shared" si="110"/>
        <v/>
      </c>
      <c r="BJ262" s="7" t="str">
        <f t="shared" si="111"/>
        <v/>
      </c>
      <c r="BL262" s="105" t="str">
        <f t="shared" si="112"/>
        <v/>
      </c>
      <c r="BN262" s="57" t="str">
        <f t="shared" si="113"/>
        <v/>
      </c>
      <c r="BP262" s="35" t="str">
        <f t="shared" si="114"/>
        <v/>
      </c>
    </row>
    <row r="263" spans="1:68" x14ac:dyDescent="0.25">
      <c r="A263" s="9"/>
      <c r="B263" s="7" t="str">
        <f t="shared" si="90"/>
        <v/>
      </c>
      <c r="C263" s="9"/>
      <c r="D263" s="31"/>
      <c r="E263" s="11"/>
      <c r="F263" s="14"/>
      <c r="G263" s="18"/>
      <c r="H263" s="39"/>
      <c r="I263" s="22"/>
      <c r="J263" s="9"/>
      <c r="K263" s="25"/>
      <c r="L263" s="25"/>
      <c r="M263" s="25"/>
      <c r="N263" s="25"/>
      <c r="O263" s="25"/>
      <c r="P263" s="25"/>
      <c r="Q263" s="25"/>
      <c r="R263" s="25"/>
      <c r="S263" s="25"/>
      <c r="V263" s="7" t="str">
        <f t="shared" si="95"/>
        <v/>
      </c>
      <c r="X263" s="29" t="str">
        <f t="shared" si="91"/>
        <v/>
      </c>
      <c r="Y263" s="29" t="str">
        <f t="shared" si="96"/>
        <v/>
      </c>
      <c r="AA263" s="7" t="str">
        <f t="shared" si="92"/>
        <v/>
      </c>
      <c r="AB263" s="33" t="str">
        <f t="shared" si="97"/>
        <v/>
      </c>
      <c r="AD263" s="35" t="str">
        <f t="shared" si="98"/>
        <v/>
      </c>
      <c r="AE263" s="35" t="str">
        <f t="shared" si="99"/>
        <v/>
      </c>
      <c r="AG263" s="7" t="str">
        <f t="shared" si="116"/>
        <v/>
      </c>
      <c r="AN263" s="98" t="str">
        <f t="shared" si="100"/>
        <v/>
      </c>
      <c r="AO263" s="99" t="str">
        <f t="shared" si="101"/>
        <v/>
      </c>
      <c r="AQ263" s="49" t="str">
        <f t="shared" si="102"/>
        <v/>
      </c>
      <c r="AR263" s="33" t="str">
        <f t="shared" si="103"/>
        <v/>
      </c>
      <c r="AS263" s="43" t="str">
        <f t="shared" si="104"/>
        <v/>
      </c>
      <c r="AT263" s="33" t="str">
        <f t="shared" si="105"/>
        <v/>
      </c>
      <c r="AU263" s="49" t="str">
        <f t="shared" si="93"/>
        <v/>
      </c>
      <c r="AV263" s="33" t="str">
        <f t="shared" si="94"/>
        <v/>
      </c>
      <c r="AW263" s="49" t="str">
        <f t="shared" si="106"/>
        <v/>
      </c>
      <c r="AX263" s="33" t="str">
        <f t="shared" si="107"/>
        <v/>
      </c>
      <c r="AZ263" s="7" t="str">
        <f t="shared" si="108"/>
        <v/>
      </c>
      <c r="BB263" s="7" t="str">
        <f t="shared" si="109"/>
        <v/>
      </c>
      <c r="BD263" s="7">
        <v>252</v>
      </c>
      <c r="BF263" s="49" t="str">
        <f t="shared" si="118"/>
        <v/>
      </c>
      <c r="BG263" s="7" t="str">
        <f t="shared" si="118"/>
        <v/>
      </c>
      <c r="BH263" s="43" t="str">
        <f t="shared" si="118"/>
        <v/>
      </c>
      <c r="BI263" s="7" t="str">
        <f t="shared" si="110"/>
        <v/>
      </c>
      <c r="BJ263" s="7" t="str">
        <f t="shared" si="111"/>
        <v/>
      </c>
      <c r="BL263" s="105" t="str">
        <f t="shared" si="112"/>
        <v/>
      </c>
      <c r="BN263" s="57" t="str">
        <f t="shared" si="113"/>
        <v/>
      </c>
      <c r="BP263" s="35" t="str">
        <f t="shared" si="114"/>
        <v/>
      </c>
    </row>
    <row r="264" spans="1:68" x14ac:dyDescent="0.25">
      <c r="A264" s="9"/>
      <c r="B264" s="7" t="str">
        <f t="shared" si="90"/>
        <v/>
      </c>
      <c r="C264" s="9"/>
      <c r="D264" s="31"/>
      <c r="E264" s="11"/>
      <c r="F264" s="14"/>
      <c r="G264" s="18"/>
      <c r="H264" s="39"/>
      <c r="I264" s="22"/>
      <c r="J264" s="9"/>
      <c r="K264" s="25"/>
      <c r="L264" s="25"/>
      <c r="M264" s="25"/>
      <c r="N264" s="25"/>
      <c r="O264" s="25"/>
      <c r="P264" s="25"/>
      <c r="Q264" s="25"/>
      <c r="R264" s="25"/>
      <c r="S264" s="25"/>
      <c r="V264" s="7" t="str">
        <f t="shared" si="95"/>
        <v/>
      </c>
      <c r="X264" s="29" t="str">
        <f t="shared" si="91"/>
        <v/>
      </c>
      <c r="Y264" s="29" t="str">
        <f t="shared" si="96"/>
        <v/>
      </c>
      <c r="AA264" s="7" t="str">
        <f t="shared" si="92"/>
        <v/>
      </c>
      <c r="AB264" s="33" t="str">
        <f t="shared" si="97"/>
        <v/>
      </c>
      <c r="AD264" s="35" t="str">
        <f t="shared" si="98"/>
        <v/>
      </c>
      <c r="AE264" s="35" t="str">
        <f t="shared" si="99"/>
        <v/>
      </c>
      <c r="AG264" s="7" t="str">
        <f t="shared" si="116"/>
        <v/>
      </c>
      <c r="AN264" s="98" t="str">
        <f t="shared" si="100"/>
        <v/>
      </c>
      <c r="AO264" s="99" t="str">
        <f t="shared" si="101"/>
        <v/>
      </c>
      <c r="AQ264" s="49" t="str">
        <f t="shared" si="102"/>
        <v/>
      </c>
      <c r="AR264" s="33" t="str">
        <f t="shared" si="103"/>
        <v/>
      </c>
      <c r="AS264" s="43" t="str">
        <f t="shared" si="104"/>
        <v/>
      </c>
      <c r="AT264" s="33" t="str">
        <f t="shared" si="105"/>
        <v/>
      </c>
      <c r="AU264" s="49" t="str">
        <f t="shared" si="93"/>
        <v/>
      </c>
      <c r="AV264" s="33" t="str">
        <f t="shared" si="94"/>
        <v/>
      </c>
      <c r="AW264" s="49" t="str">
        <f t="shared" si="106"/>
        <v/>
      </c>
      <c r="AX264" s="33" t="str">
        <f t="shared" si="107"/>
        <v/>
      </c>
      <c r="AZ264" s="7" t="str">
        <f t="shared" si="108"/>
        <v/>
      </c>
      <c r="BB264" s="7" t="str">
        <f t="shared" si="109"/>
        <v/>
      </c>
      <c r="BD264" s="7">
        <v>253</v>
      </c>
      <c r="BF264" s="49" t="str">
        <f t="shared" si="118"/>
        <v/>
      </c>
      <c r="BG264" s="7" t="str">
        <f t="shared" si="118"/>
        <v/>
      </c>
      <c r="BH264" s="43" t="str">
        <f t="shared" si="118"/>
        <v/>
      </c>
      <c r="BI264" s="7" t="str">
        <f t="shared" si="110"/>
        <v/>
      </c>
      <c r="BJ264" s="7" t="str">
        <f t="shared" si="111"/>
        <v/>
      </c>
      <c r="BL264" s="105" t="str">
        <f t="shared" si="112"/>
        <v/>
      </c>
      <c r="BN264" s="57" t="str">
        <f t="shared" si="113"/>
        <v/>
      </c>
      <c r="BP264" s="35" t="str">
        <f t="shared" si="114"/>
        <v/>
      </c>
    </row>
    <row r="265" spans="1:68" x14ac:dyDescent="0.25">
      <c r="A265" s="9"/>
      <c r="B265" s="7" t="str">
        <f t="shared" si="90"/>
        <v/>
      </c>
      <c r="C265" s="9"/>
      <c r="D265" s="31"/>
      <c r="E265" s="11"/>
      <c r="F265" s="14"/>
      <c r="G265" s="18"/>
      <c r="H265" s="39"/>
      <c r="I265" s="22"/>
      <c r="J265" s="9"/>
      <c r="K265" s="25"/>
      <c r="L265" s="25"/>
      <c r="M265" s="25"/>
      <c r="N265" s="25"/>
      <c r="O265" s="25"/>
      <c r="P265" s="25"/>
      <c r="Q265" s="25"/>
      <c r="R265" s="25"/>
      <c r="S265" s="25"/>
      <c r="V265" s="7" t="str">
        <f t="shared" si="95"/>
        <v/>
      </c>
      <c r="X265" s="29" t="str">
        <f t="shared" si="91"/>
        <v/>
      </c>
      <c r="Y265" s="29" t="str">
        <f t="shared" si="96"/>
        <v/>
      </c>
      <c r="AA265" s="7" t="str">
        <f t="shared" si="92"/>
        <v/>
      </c>
      <c r="AB265" s="33" t="str">
        <f t="shared" si="97"/>
        <v/>
      </c>
      <c r="AD265" s="35" t="str">
        <f t="shared" si="98"/>
        <v/>
      </c>
      <c r="AE265" s="35" t="str">
        <f t="shared" si="99"/>
        <v/>
      </c>
      <c r="AG265" s="7" t="str">
        <f t="shared" si="116"/>
        <v/>
      </c>
      <c r="AN265" s="98" t="str">
        <f t="shared" si="100"/>
        <v/>
      </c>
      <c r="AO265" s="99" t="str">
        <f t="shared" si="101"/>
        <v/>
      </c>
      <c r="AQ265" s="49" t="str">
        <f t="shared" si="102"/>
        <v/>
      </c>
      <c r="AR265" s="33" t="str">
        <f t="shared" si="103"/>
        <v/>
      </c>
      <c r="AS265" s="43" t="str">
        <f t="shared" si="104"/>
        <v/>
      </c>
      <c r="AT265" s="33" t="str">
        <f t="shared" si="105"/>
        <v/>
      </c>
      <c r="AU265" s="49" t="str">
        <f t="shared" si="93"/>
        <v/>
      </c>
      <c r="AV265" s="33" t="str">
        <f t="shared" si="94"/>
        <v/>
      </c>
      <c r="AW265" s="49" t="str">
        <f t="shared" si="106"/>
        <v/>
      </c>
      <c r="AX265" s="33" t="str">
        <f t="shared" si="107"/>
        <v/>
      </c>
      <c r="AZ265" s="7" t="str">
        <f t="shared" si="108"/>
        <v/>
      </c>
      <c r="BB265" s="7" t="str">
        <f t="shared" si="109"/>
        <v/>
      </c>
      <c r="BD265" s="7">
        <v>254</v>
      </c>
      <c r="BF265" s="49" t="str">
        <f t="shared" si="118"/>
        <v/>
      </c>
      <c r="BG265" s="7" t="str">
        <f t="shared" si="118"/>
        <v/>
      </c>
      <c r="BH265" s="43" t="str">
        <f t="shared" si="118"/>
        <v/>
      </c>
      <c r="BI265" s="7" t="str">
        <f t="shared" si="110"/>
        <v/>
      </c>
      <c r="BJ265" s="7" t="str">
        <f t="shared" si="111"/>
        <v/>
      </c>
      <c r="BL265" s="105" t="str">
        <f t="shared" si="112"/>
        <v/>
      </c>
      <c r="BN265" s="57" t="str">
        <f t="shared" si="113"/>
        <v/>
      </c>
      <c r="BP265" s="35" t="str">
        <f t="shared" si="114"/>
        <v/>
      </c>
    </row>
    <row r="266" spans="1:68" x14ac:dyDescent="0.25">
      <c r="A266" s="9"/>
      <c r="B266" s="7" t="str">
        <f t="shared" si="90"/>
        <v/>
      </c>
      <c r="C266" s="9"/>
      <c r="D266" s="31"/>
      <c r="E266" s="11"/>
      <c r="F266" s="14"/>
      <c r="G266" s="18"/>
      <c r="H266" s="39"/>
      <c r="I266" s="22"/>
      <c r="J266" s="9"/>
      <c r="K266" s="25"/>
      <c r="L266" s="25"/>
      <c r="M266" s="25"/>
      <c r="N266" s="25"/>
      <c r="O266" s="25"/>
      <c r="P266" s="25"/>
      <c r="Q266" s="25"/>
      <c r="R266" s="25"/>
      <c r="S266" s="25"/>
      <c r="V266" s="7" t="str">
        <f t="shared" si="95"/>
        <v/>
      </c>
      <c r="X266" s="29" t="str">
        <f t="shared" si="91"/>
        <v/>
      </c>
      <c r="Y266" s="29" t="str">
        <f t="shared" si="96"/>
        <v/>
      </c>
      <c r="AA266" s="7" t="str">
        <f t="shared" si="92"/>
        <v/>
      </c>
      <c r="AB266" s="33" t="str">
        <f t="shared" si="97"/>
        <v/>
      </c>
      <c r="AD266" s="35" t="str">
        <f t="shared" si="98"/>
        <v/>
      </c>
      <c r="AE266" s="35" t="str">
        <f t="shared" si="99"/>
        <v/>
      </c>
      <c r="AG266" s="7" t="str">
        <f t="shared" si="116"/>
        <v/>
      </c>
      <c r="AN266" s="98" t="str">
        <f t="shared" si="100"/>
        <v/>
      </c>
      <c r="AO266" s="99" t="str">
        <f t="shared" si="101"/>
        <v/>
      </c>
      <c r="AQ266" s="49" t="str">
        <f t="shared" si="102"/>
        <v/>
      </c>
      <c r="AR266" s="33" t="str">
        <f t="shared" si="103"/>
        <v/>
      </c>
      <c r="AS266" s="43" t="str">
        <f t="shared" si="104"/>
        <v/>
      </c>
      <c r="AT266" s="33" t="str">
        <f t="shared" si="105"/>
        <v/>
      </c>
      <c r="AU266" s="49" t="str">
        <f t="shared" si="93"/>
        <v/>
      </c>
      <c r="AV266" s="33" t="str">
        <f t="shared" si="94"/>
        <v/>
      </c>
      <c r="AW266" s="49" t="str">
        <f t="shared" si="106"/>
        <v/>
      </c>
      <c r="AX266" s="33" t="str">
        <f t="shared" si="107"/>
        <v/>
      </c>
      <c r="AZ266" s="7" t="str">
        <f t="shared" si="108"/>
        <v/>
      </c>
      <c r="BB266" s="7" t="str">
        <f t="shared" si="109"/>
        <v/>
      </c>
      <c r="BD266" s="7">
        <v>255</v>
      </c>
      <c r="BF266" s="49" t="str">
        <f t="shared" si="118"/>
        <v/>
      </c>
      <c r="BG266" s="7" t="str">
        <f t="shared" si="118"/>
        <v/>
      </c>
      <c r="BH266" s="43" t="str">
        <f t="shared" si="118"/>
        <v/>
      </c>
      <c r="BI266" s="7" t="str">
        <f t="shared" si="110"/>
        <v/>
      </c>
      <c r="BJ266" s="7" t="str">
        <f t="shared" si="111"/>
        <v/>
      </c>
      <c r="BL266" s="105" t="str">
        <f t="shared" si="112"/>
        <v/>
      </c>
      <c r="BN266" s="57" t="str">
        <f t="shared" si="113"/>
        <v/>
      </c>
      <c r="BP266" s="35" t="str">
        <f t="shared" si="114"/>
        <v/>
      </c>
    </row>
    <row r="267" spans="1:68" x14ac:dyDescent="0.25">
      <c r="A267" s="9"/>
      <c r="B267" s="7" t="str">
        <f t="shared" si="90"/>
        <v/>
      </c>
      <c r="C267" s="9"/>
      <c r="D267" s="31"/>
      <c r="E267" s="11"/>
      <c r="F267" s="14"/>
      <c r="G267" s="18"/>
      <c r="H267" s="39"/>
      <c r="I267" s="22"/>
      <c r="J267" s="9"/>
      <c r="K267" s="25"/>
      <c r="L267" s="25"/>
      <c r="M267" s="25"/>
      <c r="N267" s="25"/>
      <c r="O267" s="25"/>
      <c r="P267" s="25"/>
      <c r="Q267" s="25"/>
      <c r="R267" s="25"/>
      <c r="S267" s="25"/>
      <c r="V267" s="7" t="str">
        <f t="shared" si="95"/>
        <v/>
      </c>
      <c r="X267" s="29" t="str">
        <f t="shared" si="91"/>
        <v/>
      </c>
      <c r="Y267" s="29" t="str">
        <f t="shared" si="96"/>
        <v/>
      </c>
      <c r="AA267" s="7" t="str">
        <f t="shared" si="92"/>
        <v/>
      </c>
      <c r="AB267" s="33" t="str">
        <f t="shared" si="97"/>
        <v/>
      </c>
      <c r="AD267" s="35" t="str">
        <f t="shared" si="98"/>
        <v/>
      </c>
      <c r="AE267" s="35" t="str">
        <f t="shared" si="99"/>
        <v/>
      </c>
      <c r="AG267" s="7" t="str">
        <f t="shared" si="116"/>
        <v/>
      </c>
      <c r="AN267" s="98" t="str">
        <f t="shared" si="100"/>
        <v/>
      </c>
      <c r="AO267" s="99" t="str">
        <f t="shared" si="101"/>
        <v/>
      </c>
      <c r="AQ267" s="49" t="str">
        <f t="shared" si="102"/>
        <v/>
      </c>
      <c r="AR267" s="33" t="str">
        <f t="shared" si="103"/>
        <v/>
      </c>
      <c r="AS267" s="43" t="str">
        <f t="shared" si="104"/>
        <v/>
      </c>
      <c r="AT267" s="33" t="str">
        <f t="shared" si="105"/>
        <v/>
      </c>
      <c r="AU267" s="49" t="str">
        <f t="shared" si="93"/>
        <v/>
      </c>
      <c r="AV267" s="33" t="str">
        <f t="shared" si="94"/>
        <v/>
      </c>
      <c r="AW267" s="49" t="str">
        <f t="shared" si="106"/>
        <v/>
      </c>
      <c r="AX267" s="33" t="str">
        <f t="shared" si="107"/>
        <v/>
      </c>
      <c r="AZ267" s="7" t="str">
        <f t="shared" si="108"/>
        <v/>
      </c>
      <c r="BB267" s="7" t="str">
        <f t="shared" si="109"/>
        <v/>
      </c>
      <c r="BD267" s="7">
        <v>256</v>
      </c>
      <c r="BF267" s="49" t="str">
        <f t="shared" si="118"/>
        <v/>
      </c>
      <c r="BG267" s="7" t="str">
        <f t="shared" si="118"/>
        <v/>
      </c>
      <c r="BH267" s="43" t="str">
        <f t="shared" si="118"/>
        <v/>
      </c>
      <c r="BI267" s="7" t="str">
        <f t="shared" si="110"/>
        <v/>
      </c>
      <c r="BJ267" s="7" t="str">
        <f t="shared" si="111"/>
        <v/>
      </c>
      <c r="BL267" s="105" t="str">
        <f t="shared" si="112"/>
        <v/>
      </c>
      <c r="BN267" s="57" t="str">
        <f t="shared" si="113"/>
        <v/>
      </c>
      <c r="BP267" s="35" t="str">
        <f t="shared" si="114"/>
        <v/>
      </c>
    </row>
    <row r="268" spans="1:68" x14ac:dyDescent="0.25">
      <c r="A268" s="9"/>
      <c r="B268" s="7" t="str">
        <f t="shared" ref="B268:B331" si="119">IF($E268="", "", IF(OR($I268="", $I268=0), $V$2, IF($I268=1, $V$4, $V$3)))</f>
        <v/>
      </c>
      <c r="C268" s="9"/>
      <c r="D268" s="31"/>
      <c r="E268" s="11"/>
      <c r="F268" s="14"/>
      <c r="G268" s="18"/>
      <c r="H268" s="39"/>
      <c r="I268" s="22"/>
      <c r="J268" s="9"/>
      <c r="K268" s="25"/>
      <c r="L268" s="25"/>
      <c r="M268" s="25"/>
      <c r="N268" s="25"/>
      <c r="O268" s="25"/>
      <c r="P268" s="25"/>
      <c r="Q268" s="25"/>
      <c r="R268" s="25"/>
      <c r="S268" s="25"/>
      <c r="V268" s="7" t="str">
        <f t="shared" si="95"/>
        <v/>
      </c>
      <c r="X268" s="29" t="str">
        <f t="shared" ref="X268:X331" si="120">IF($G268="", "", IF($I268="", $G268, $G268*(1-$I268)))</f>
        <v/>
      </c>
      <c r="Y268" s="29" t="str">
        <f t="shared" si="96"/>
        <v/>
      </c>
      <c r="AA268" s="7" t="str">
        <f t="shared" ref="AA268:AA331" si="121">IF($X268="", "", IF(OR($X268&lt;$AA$10, $X268&gt;$AA$11), "X", ""))</f>
        <v/>
      </c>
      <c r="AB268" s="33" t="str">
        <f t="shared" si="97"/>
        <v/>
      </c>
      <c r="AD268" s="35" t="str">
        <f t="shared" si="98"/>
        <v/>
      </c>
      <c r="AE268" s="35" t="str">
        <f t="shared" si="99"/>
        <v/>
      </c>
      <c r="AG268" s="7" t="str">
        <f t="shared" si="116"/>
        <v/>
      </c>
      <c r="AN268" s="98" t="str">
        <f t="shared" si="100"/>
        <v/>
      </c>
      <c r="AO268" s="99" t="str">
        <f t="shared" si="101"/>
        <v/>
      </c>
      <c r="AQ268" s="49" t="str">
        <f t="shared" si="102"/>
        <v/>
      </c>
      <c r="AR268" s="33" t="str">
        <f t="shared" si="103"/>
        <v/>
      </c>
      <c r="AS268" s="43" t="str">
        <f t="shared" si="104"/>
        <v/>
      </c>
      <c r="AT268" s="33" t="str">
        <f t="shared" si="105"/>
        <v/>
      </c>
      <c r="AU268" s="49" t="str">
        <f t="shared" ref="AU268:AU331" si="122">IF(OR($AD268="", $AD268=FALSE), "", COUNTIF($X$12:$X$511, "&gt;"&amp;$X268)+1)</f>
        <v/>
      </c>
      <c r="AV268" s="33" t="str">
        <f t="shared" ref="AV268:AV331" si="123">IF(OR($AD268="", $AD268=FALSE), "", COUNTIF($X$12:$X$511, "&lt;"&amp;$X268)+1)</f>
        <v/>
      </c>
      <c r="AW268" s="49" t="str">
        <f t="shared" si="106"/>
        <v/>
      </c>
      <c r="AX268" s="33" t="str">
        <f t="shared" si="107"/>
        <v/>
      </c>
      <c r="AZ268" s="7" t="str">
        <f t="shared" si="108"/>
        <v/>
      </c>
      <c r="BB268" s="7" t="str">
        <f t="shared" si="109"/>
        <v/>
      </c>
      <c r="BD268" s="7">
        <v>257</v>
      </c>
      <c r="BF268" s="49" t="str">
        <f t="shared" si="118"/>
        <v/>
      </c>
      <c r="BG268" s="7" t="str">
        <f t="shared" si="118"/>
        <v/>
      </c>
      <c r="BH268" s="43" t="str">
        <f t="shared" si="118"/>
        <v/>
      </c>
      <c r="BI268" s="7" t="str">
        <f t="shared" si="110"/>
        <v/>
      </c>
      <c r="BJ268" s="7" t="str">
        <f t="shared" si="111"/>
        <v/>
      </c>
      <c r="BL268" s="105" t="str">
        <f t="shared" si="112"/>
        <v/>
      </c>
      <c r="BN268" s="57" t="str">
        <f t="shared" si="113"/>
        <v/>
      </c>
      <c r="BP268" s="35" t="str">
        <f t="shared" si="114"/>
        <v/>
      </c>
    </row>
    <row r="269" spans="1:68" x14ac:dyDescent="0.25">
      <c r="A269" s="9"/>
      <c r="B269" s="7" t="str">
        <f t="shared" si="119"/>
        <v/>
      </c>
      <c r="C269" s="9"/>
      <c r="D269" s="31"/>
      <c r="E269" s="11"/>
      <c r="F269" s="14"/>
      <c r="G269" s="18"/>
      <c r="H269" s="39"/>
      <c r="I269" s="22"/>
      <c r="J269" s="9"/>
      <c r="K269" s="25"/>
      <c r="L269" s="25"/>
      <c r="M269" s="25"/>
      <c r="N269" s="25"/>
      <c r="O269" s="25"/>
      <c r="P269" s="25"/>
      <c r="Q269" s="25"/>
      <c r="R269" s="25"/>
      <c r="S269" s="25"/>
      <c r="V269" s="7" t="str">
        <f t="shared" ref="V269:V332" si="124">IF($E269="", "", IF(COUNTIF($E$12:$E$511, $E269)&gt;1, "X", ""))</f>
        <v/>
      </c>
      <c r="X269" s="29" t="str">
        <f t="shared" si="120"/>
        <v/>
      </c>
      <c r="Y269" s="29" t="str">
        <f t="shared" ref="Y269:Y332" si="125">IF($G269="", "", IF($I269="", 0, $G269*$I269))</f>
        <v/>
      </c>
      <c r="AA269" s="7" t="str">
        <f t="shared" si="121"/>
        <v/>
      </c>
      <c r="AB269" s="33" t="str">
        <f t="shared" ref="AB269:AB332" si="126">IF($F269="", "", IF(OR($F269&lt;$AB$10, $F269&gt;$AB$11), "X", ""))</f>
        <v/>
      </c>
      <c r="AD269" s="35" t="str">
        <f t="shared" ref="AD269:AD332" si="127">IF($E269="", "", IF(OR($AA269="X", $AB269="X"), FALSE, TRUE))</f>
        <v/>
      </c>
      <c r="AE269" s="35" t="str">
        <f t="shared" ref="AE269:AE332" si="128">IF(OR($E269="", $E$6=""), "", IF($E269=$E$6, TRUE, ""))</f>
        <v/>
      </c>
      <c r="AG269" s="7" t="str">
        <f t="shared" si="116"/>
        <v/>
      </c>
      <c r="AN269" s="98" t="str">
        <f t="shared" ref="AN269:AN332" si="129">IF(OR($AD269="", $AD269=FALSE), "", IF($H269="", 0, COUNTIF($AG$12:$AG$511, "&gt;"&amp;$AG269)+1))</f>
        <v/>
      </c>
      <c r="AO269" s="99" t="str">
        <f t="shared" ref="AO269:AO332" si="130">IF(OR($AD269="", $AD269=FALSE), "", IF($H269="", 0, COUNTIF($AG$12:$AG$511, "&lt;"&amp;$AG269)+1))</f>
        <v/>
      </c>
      <c r="AQ269" s="49" t="str">
        <f t="shared" ref="AQ269:AQ332" si="131">IF(OR($AD269="", $AD269=FALSE), "", COUNTIF($D$12:$D$511, "&gt;"&amp;$D269)+1)</f>
        <v/>
      </c>
      <c r="AR269" s="33" t="str">
        <f t="shared" ref="AR269:AR332" si="132">IF(OR($AD269="", $AD269=FALSE), "", COUNTIF($D$12:$D$511, "&lt;"&amp;$D269)+1)</f>
        <v/>
      </c>
      <c r="AS269" s="43" t="str">
        <f t="shared" ref="AS269:AS332" si="133">IF(OR($AD269="", $AD269=FALSE), "", COUNTIF($F$12:$F$511, "&gt;"&amp;$F269)+1)</f>
        <v/>
      </c>
      <c r="AT269" s="33" t="str">
        <f t="shared" ref="AT269:AT332" si="134">IF(OR($AD269="", $AD269=FALSE), "", COUNTIF($F$12:$F$511, "&lt;"&amp;$F269)+1)</f>
        <v/>
      </c>
      <c r="AU269" s="49" t="str">
        <f t="shared" si="122"/>
        <v/>
      </c>
      <c r="AV269" s="33" t="str">
        <f t="shared" si="123"/>
        <v/>
      </c>
      <c r="AW269" s="49" t="str">
        <f t="shared" ref="AW269:AW332" si="135">IF(AN269="", "", IF(AN269=0, AN$9, AN269))</f>
        <v/>
      </c>
      <c r="AX269" s="33" t="str">
        <f t="shared" ref="AX269:AX332" si="136">IF(AO269="", "", IF(AO269=0, AO$9, AO269))</f>
        <v/>
      </c>
      <c r="AZ269" s="7" t="str">
        <f t="shared" ref="AZ269:AZ332" si="137">IFERROR(IF($BI$9=TRUE, $AR269+$AS269+$AV269, ""), "")</f>
        <v/>
      </c>
      <c r="BB269" s="7" t="str">
        <f t="shared" ref="BB269:BB332" si="138">IF(OR($AD269="", $AD269=FALSE), "", COUNTIF($AZ$12:$AZ$511, "&lt;"&amp;$AZ269)+1)</f>
        <v/>
      </c>
      <c r="BD269" s="7">
        <v>258</v>
      </c>
      <c r="BF269" s="49" t="str">
        <f t="shared" si="118"/>
        <v/>
      </c>
      <c r="BG269" s="7" t="str">
        <f t="shared" si="118"/>
        <v/>
      </c>
      <c r="BH269" s="43" t="str">
        <f t="shared" si="118"/>
        <v/>
      </c>
      <c r="BI269" s="7" t="str">
        <f t="shared" ref="BI269:BI332" si="139">IF($E269="", "", IF($BI$9=TRUE, $BB269, 0))</f>
        <v/>
      </c>
      <c r="BJ269" s="7" t="str">
        <f t="shared" ref="BJ269:BJ332" si="140">IF(OR($AD269=FALSE, $E269=""), "", $BD269)</f>
        <v/>
      </c>
      <c r="BL269" s="105" t="str">
        <f t="shared" ref="BL269:BL332" si="141">IF(OR($E269="", $AD269=FALSE, $I269=1), "", IFERROR((BJ269*0.001)+(BI269*1)+(BH269*1000)+(BG269*1000000)+(BF269*1000000000), ""))</f>
        <v/>
      </c>
      <c r="BN269" s="57" t="str">
        <f t="shared" ref="BN269:BN332" si="142">IF(OR($AD269="", $AD269=FALSE, $I269=1), "", COUNTIF($BL$12:$BL$511, "&lt;"&amp;$BL269)+1)</f>
        <v/>
      </c>
      <c r="BP269" s="35" t="str">
        <f t="shared" ref="BP269:BP332" si="143">IFERROR(INDEX($E$12:$E$511, MATCH($BD269, $BN$12:$BN$511, 0)), "")</f>
        <v/>
      </c>
    </row>
    <row r="270" spans="1:68" x14ac:dyDescent="0.25">
      <c r="A270" s="9"/>
      <c r="B270" s="7" t="str">
        <f t="shared" si="119"/>
        <v/>
      </c>
      <c r="C270" s="9"/>
      <c r="D270" s="31"/>
      <c r="E270" s="11"/>
      <c r="F270" s="14"/>
      <c r="G270" s="18"/>
      <c r="H270" s="39"/>
      <c r="I270" s="22"/>
      <c r="J270" s="9"/>
      <c r="K270" s="25"/>
      <c r="L270" s="25"/>
      <c r="M270" s="25"/>
      <c r="N270" s="25"/>
      <c r="O270" s="25"/>
      <c r="P270" s="25"/>
      <c r="Q270" s="25"/>
      <c r="R270" s="25"/>
      <c r="S270" s="25"/>
      <c r="V270" s="7" t="str">
        <f t="shared" si="124"/>
        <v/>
      </c>
      <c r="X270" s="29" t="str">
        <f t="shared" si="120"/>
        <v/>
      </c>
      <c r="Y270" s="29" t="str">
        <f t="shared" si="125"/>
        <v/>
      </c>
      <c r="AA270" s="7" t="str">
        <f t="shared" si="121"/>
        <v/>
      </c>
      <c r="AB270" s="33" t="str">
        <f t="shared" si="126"/>
        <v/>
      </c>
      <c r="AD270" s="35" t="str">
        <f t="shared" si="127"/>
        <v/>
      </c>
      <c r="AE270" s="35" t="str">
        <f t="shared" si="128"/>
        <v/>
      </c>
      <c r="AG270" s="7" t="str">
        <f t="shared" si="116"/>
        <v/>
      </c>
      <c r="AN270" s="98" t="str">
        <f t="shared" si="129"/>
        <v/>
      </c>
      <c r="AO270" s="99" t="str">
        <f t="shared" si="130"/>
        <v/>
      </c>
      <c r="AQ270" s="49" t="str">
        <f t="shared" si="131"/>
        <v/>
      </c>
      <c r="AR270" s="33" t="str">
        <f t="shared" si="132"/>
        <v/>
      </c>
      <c r="AS270" s="43" t="str">
        <f t="shared" si="133"/>
        <v/>
      </c>
      <c r="AT270" s="33" t="str">
        <f t="shared" si="134"/>
        <v/>
      </c>
      <c r="AU270" s="49" t="str">
        <f t="shared" si="122"/>
        <v/>
      </c>
      <c r="AV270" s="33" t="str">
        <f t="shared" si="123"/>
        <v/>
      </c>
      <c r="AW270" s="49" t="str">
        <f t="shared" si="135"/>
        <v/>
      </c>
      <c r="AX270" s="33" t="str">
        <f t="shared" si="136"/>
        <v/>
      </c>
      <c r="AZ270" s="7" t="str">
        <f t="shared" si="137"/>
        <v/>
      </c>
      <c r="BB270" s="7" t="str">
        <f t="shared" si="138"/>
        <v/>
      </c>
      <c r="BD270" s="7">
        <v>259</v>
      </c>
      <c r="BF270" s="49" t="str">
        <f t="shared" si="118"/>
        <v/>
      </c>
      <c r="BG270" s="7" t="str">
        <f t="shared" si="118"/>
        <v/>
      </c>
      <c r="BH270" s="43" t="str">
        <f t="shared" si="118"/>
        <v/>
      </c>
      <c r="BI270" s="7" t="str">
        <f t="shared" si="139"/>
        <v/>
      </c>
      <c r="BJ270" s="7" t="str">
        <f t="shared" si="140"/>
        <v/>
      </c>
      <c r="BL270" s="105" t="str">
        <f t="shared" si="141"/>
        <v/>
      </c>
      <c r="BN270" s="57" t="str">
        <f t="shared" si="142"/>
        <v/>
      </c>
      <c r="BP270" s="35" t="str">
        <f t="shared" si="143"/>
        <v/>
      </c>
    </row>
    <row r="271" spans="1:68" x14ac:dyDescent="0.25">
      <c r="A271" s="9"/>
      <c r="B271" s="7" t="str">
        <f t="shared" si="119"/>
        <v/>
      </c>
      <c r="C271" s="9"/>
      <c r="D271" s="31"/>
      <c r="E271" s="11"/>
      <c r="F271" s="14"/>
      <c r="G271" s="18"/>
      <c r="H271" s="39"/>
      <c r="I271" s="22"/>
      <c r="J271" s="9"/>
      <c r="K271" s="25"/>
      <c r="L271" s="25"/>
      <c r="M271" s="25"/>
      <c r="N271" s="25"/>
      <c r="O271" s="25"/>
      <c r="P271" s="25"/>
      <c r="Q271" s="25"/>
      <c r="R271" s="25"/>
      <c r="S271" s="25"/>
      <c r="V271" s="7" t="str">
        <f t="shared" si="124"/>
        <v/>
      </c>
      <c r="X271" s="29" t="str">
        <f t="shared" si="120"/>
        <v/>
      </c>
      <c r="Y271" s="29" t="str">
        <f t="shared" si="125"/>
        <v/>
      </c>
      <c r="AA271" s="7" t="str">
        <f t="shared" si="121"/>
        <v/>
      </c>
      <c r="AB271" s="33" t="str">
        <f t="shared" si="126"/>
        <v/>
      </c>
      <c r="AD271" s="35" t="str">
        <f t="shared" si="127"/>
        <v/>
      </c>
      <c r="AE271" s="35" t="str">
        <f t="shared" si="128"/>
        <v/>
      </c>
      <c r="AG271" s="7" t="str">
        <f t="shared" si="116"/>
        <v/>
      </c>
      <c r="AN271" s="98" t="str">
        <f t="shared" si="129"/>
        <v/>
      </c>
      <c r="AO271" s="99" t="str">
        <f t="shared" si="130"/>
        <v/>
      </c>
      <c r="AQ271" s="49" t="str">
        <f t="shared" si="131"/>
        <v/>
      </c>
      <c r="AR271" s="33" t="str">
        <f t="shared" si="132"/>
        <v/>
      </c>
      <c r="AS271" s="43" t="str">
        <f t="shared" si="133"/>
        <v/>
      </c>
      <c r="AT271" s="33" t="str">
        <f t="shared" si="134"/>
        <v/>
      </c>
      <c r="AU271" s="49" t="str">
        <f t="shared" si="122"/>
        <v/>
      </c>
      <c r="AV271" s="33" t="str">
        <f t="shared" si="123"/>
        <v/>
      </c>
      <c r="AW271" s="49" t="str">
        <f t="shared" si="135"/>
        <v/>
      </c>
      <c r="AX271" s="33" t="str">
        <f t="shared" si="136"/>
        <v/>
      </c>
      <c r="AZ271" s="7" t="str">
        <f t="shared" si="137"/>
        <v/>
      </c>
      <c r="BB271" s="7" t="str">
        <f t="shared" si="138"/>
        <v/>
      </c>
      <c r="BD271" s="7">
        <v>260</v>
      </c>
      <c r="BF271" s="49" t="str">
        <f t="shared" si="118"/>
        <v/>
      </c>
      <c r="BG271" s="7" t="str">
        <f t="shared" si="118"/>
        <v/>
      </c>
      <c r="BH271" s="43" t="str">
        <f t="shared" si="118"/>
        <v/>
      </c>
      <c r="BI271" s="7" t="str">
        <f t="shared" si="139"/>
        <v/>
      </c>
      <c r="BJ271" s="7" t="str">
        <f t="shared" si="140"/>
        <v/>
      </c>
      <c r="BL271" s="105" t="str">
        <f t="shared" si="141"/>
        <v/>
      </c>
      <c r="BN271" s="57" t="str">
        <f t="shared" si="142"/>
        <v/>
      </c>
      <c r="BP271" s="35" t="str">
        <f t="shared" si="143"/>
        <v/>
      </c>
    </row>
    <row r="272" spans="1:68" x14ac:dyDescent="0.25">
      <c r="A272" s="9"/>
      <c r="B272" s="7" t="str">
        <f t="shared" si="119"/>
        <v/>
      </c>
      <c r="C272" s="9"/>
      <c r="D272" s="31"/>
      <c r="E272" s="11"/>
      <c r="F272" s="14"/>
      <c r="G272" s="18"/>
      <c r="H272" s="39"/>
      <c r="I272" s="22"/>
      <c r="J272" s="9"/>
      <c r="K272" s="25"/>
      <c r="L272" s="25"/>
      <c r="M272" s="25"/>
      <c r="N272" s="25"/>
      <c r="O272" s="25"/>
      <c r="P272" s="25"/>
      <c r="Q272" s="25"/>
      <c r="R272" s="25"/>
      <c r="S272" s="25"/>
      <c r="V272" s="7" t="str">
        <f t="shared" si="124"/>
        <v/>
      </c>
      <c r="X272" s="29" t="str">
        <f t="shared" si="120"/>
        <v/>
      </c>
      <c r="Y272" s="29" t="str">
        <f t="shared" si="125"/>
        <v/>
      </c>
      <c r="AA272" s="7" t="str">
        <f t="shared" si="121"/>
        <v/>
      </c>
      <c r="AB272" s="33" t="str">
        <f t="shared" si="126"/>
        <v/>
      </c>
      <c r="AD272" s="35" t="str">
        <f t="shared" si="127"/>
        <v/>
      </c>
      <c r="AE272" s="35" t="str">
        <f t="shared" si="128"/>
        <v/>
      </c>
      <c r="AG272" s="7" t="str">
        <f t="shared" si="116"/>
        <v/>
      </c>
      <c r="AN272" s="98" t="str">
        <f t="shared" si="129"/>
        <v/>
      </c>
      <c r="AO272" s="99" t="str">
        <f t="shared" si="130"/>
        <v/>
      </c>
      <c r="AQ272" s="49" t="str">
        <f t="shared" si="131"/>
        <v/>
      </c>
      <c r="AR272" s="33" t="str">
        <f t="shared" si="132"/>
        <v/>
      </c>
      <c r="AS272" s="43" t="str">
        <f t="shared" si="133"/>
        <v/>
      </c>
      <c r="AT272" s="33" t="str">
        <f t="shared" si="134"/>
        <v/>
      </c>
      <c r="AU272" s="49" t="str">
        <f t="shared" si="122"/>
        <v/>
      </c>
      <c r="AV272" s="33" t="str">
        <f t="shared" si="123"/>
        <v/>
      </c>
      <c r="AW272" s="49" t="str">
        <f t="shared" si="135"/>
        <v/>
      </c>
      <c r="AX272" s="33" t="str">
        <f t="shared" si="136"/>
        <v/>
      </c>
      <c r="AZ272" s="7" t="str">
        <f t="shared" si="137"/>
        <v/>
      </c>
      <c r="BB272" s="7" t="str">
        <f t="shared" si="138"/>
        <v/>
      </c>
      <c r="BD272" s="7">
        <v>261</v>
      </c>
      <c r="BF272" s="49" t="str">
        <f t="shared" ref="BF272:BH291" si="144">IF(OR($E272="", $AD272=FALSE), "", IF(OR($BI$9=TRUE, BF$9=""), 0, IFERROR(INDEX($AQ$12:$AX$511, $BE272, MATCH(BF$9, $AQ$9:$AX$9, 0)), 0)))</f>
        <v/>
      </c>
      <c r="BG272" s="7" t="str">
        <f t="shared" si="144"/>
        <v/>
      </c>
      <c r="BH272" s="43" t="str">
        <f t="shared" si="144"/>
        <v/>
      </c>
      <c r="BI272" s="7" t="str">
        <f t="shared" si="139"/>
        <v/>
      </c>
      <c r="BJ272" s="7" t="str">
        <f t="shared" si="140"/>
        <v/>
      </c>
      <c r="BL272" s="105" t="str">
        <f t="shared" si="141"/>
        <v/>
      </c>
      <c r="BN272" s="57" t="str">
        <f t="shared" si="142"/>
        <v/>
      </c>
      <c r="BP272" s="35" t="str">
        <f t="shared" si="143"/>
        <v/>
      </c>
    </row>
    <row r="273" spans="1:68" x14ac:dyDescent="0.25">
      <c r="A273" s="9"/>
      <c r="B273" s="7" t="str">
        <f t="shared" si="119"/>
        <v/>
      </c>
      <c r="C273" s="9"/>
      <c r="D273" s="31"/>
      <c r="E273" s="11"/>
      <c r="F273" s="14"/>
      <c r="G273" s="18"/>
      <c r="H273" s="39"/>
      <c r="I273" s="22"/>
      <c r="J273" s="9"/>
      <c r="K273" s="25"/>
      <c r="L273" s="25"/>
      <c r="M273" s="25"/>
      <c r="N273" s="25"/>
      <c r="O273" s="25"/>
      <c r="P273" s="25"/>
      <c r="Q273" s="25"/>
      <c r="R273" s="25"/>
      <c r="S273" s="25"/>
      <c r="V273" s="7" t="str">
        <f t="shared" si="124"/>
        <v/>
      </c>
      <c r="X273" s="29" t="str">
        <f t="shared" si="120"/>
        <v/>
      </c>
      <c r="Y273" s="29" t="str">
        <f t="shared" si="125"/>
        <v/>
      </c>
      <c r="AA273" s="7" t="str">
        <f t="shared" si="121"/>
        <v/>
      </c>
      <c r="AB273" s="33" t="str">
        <f t="shared" si="126"/>
        <v/>
      </c>
      <c r="AD273" s="35" t="str">
        <f t="shared" si="127"/>
        <v/>
      </c>
      <c r="AE273" s="35" t="str">
        <f t="shared" si="128"/>
        <v/>
      </c>
      <c r="AG273" s="7" t="str">
        <f t="shared" si="116"/>
        <v/>
      </c>
      <c r="AN273" s="98" t="str">
        <f t="shared" si="129"/>
        <v/>
      </c>
      <c r="AO273" s="99" t="str">
        <f t="shared" si="130"/>
        <v/>
      </c>
      <c r="AQ273" s="49" t="str">
        <f t="shared" si="131"/>
        <v/>
      </c>
      <c r="AR273" s="33" t="str">
        <f t="shared" si="132"/>
        <v/>
      </c>
      <c r="AS273" s="43" t="str">
        <f t="shared" si="133"/>
        <v/>
      </c>
      <c r="AT273" s="33" t="str">
        <f t="shared" si="134"/>
        <v/>
      </c>
      <c r="AU273" s="49" t="str">
        <f t="shared" si="122"/>
        <v/>
      </c>
      <c r="AV273" s="33" t="str">
        <f t="shared" si="123"/>
        <v/>
      </c>
      <c r="AW273" s="49" t="str">
        <f t="shared" si="135"/>
        <v/>
      </c>
      <c r="AX273" s="33" t="str">
        <f t="shared" si="136"/>
        <v/>
      </c>
      <c r="AZ273" s="7" t="str">
        <f t="shared" si="137"/>
        <v/>
      </c>
      <c r="BB273" s="7" t="str">
        <f t="shared" si="138"/>
        <v/>
      </c>
      <c r="BD273" s="7">
        <v>262</v>
      </c>
      <c r="BF273" s="49" t="str">
        <f t="shared" si="144"/>
        <v/>
      </c>
      <c r="BG273" s="7" t="str">
        <f t="shared" si="144"/>
        <v/>
      </c>
      <c r="BH273" s="43" t="str">
        <f t="shared" si="144"/>
        <v/>
      </c>
      <c r="BI273" s="7" t="str">
        <f t="shared" si="139"/>
        <v/>
      </c>
      <c r="BJ273" s="7" t="str">
        <f t="shared" si="140"/>
        <v/>
      </c>
      <c r="BL273" s="105" t="str">
        <f t="shared" si="141"/>
        <v/>
      </c>
      <c r="BN273" s="57" t="str">
        <f t="shared" si="142"/>
        <v/>
      </c>
      <c r="BP273" s="35" t="str">
        <f t="shared" si="143"/>
        <v/>
      </c>
    </row>
    <row r="274" spans="1:68" x14ac:dyDescent="0.25">
      <c r="A274" s="9"/>
      <c r="B274" s="7" t="str">
        <f t="shared" si="119"/>
        <v/>
      </c>
      <c r="C274" s="9"/>
      <c r="D274" s="31"/>
      <c r="E274" s="11"/>
      <c r="F274" s="14"/>
      <c r="G274" s="18"/>
      <c r="H274" s="39"/>
      <c r="I274" s="22"/>
      <c r="J274" s="9"/>
      <c r="K274" s="25"/>
      <c r="L274" s="25"/>
      <c r="M274" s="25"/>
      <c r="N274" s="25"/>
      <c r="O274" s="25"/>
      <c r="P274" s="25"/>
      <c r="Q274" s="25"/>
      <c r="R274" s="25"/>
      <c r="S274" s="25"/>
      <c r="V274" s="7" t="str">
        <f t="shared" si="124"/>
        <v/>
      </c>
      <c r="X274" s="29" t="str">
        <f t="shared" si="120"/>
        <v/>
      </c>
      <c r="Y274" s="29" t="str">
        <f t="shared" si="125"/>
        <v/>
      </c>
      <c r="AA274" s="7" t="str">
        <f t="shared" si="121"/>
        <v/>
      </c>
      <c r="AB274" s="33" t="str">
        <f t="shared" si="126"/>
        <v/>
      </c>
      <c r="AD274" s="35" t="str">
        <f t="shared" si="127"/>
        <v/>
      </c>
      <c r="AE274" s="35" t="str">
        <f t="shared" si="128"/>
        <v/>
      </c>
      <c r="AG274" s="7" t="str">
        <f t="shared" si="116"/>
        <v/>
      </c>
      <c r="AN274" s="98" t="str">
        <f t="shared" si="129"/>
        <v/>
      </c>
      <c r="AO274" s="99" t="str">
        <f t="shared" si="130"/>
        <v/>
      </c>
      <c r="AQ274" s="49" t="str">
        <f t="shared" si="131"/>
        <v/>
      </c>
      <c r="AR274" s="33" t="str">
        <f t="shared" si="132"/>
        <v/>
      </c>
      <c r="AS274" s="43" t="str">
        <f t="shared" si="133"/>
        <v/>
      </c>
      <c r="AT274" s="33" t="str">
        <f t="shared" si="134"/>
        <v/>
      </c>
      <c r="AU274" s="49" t="str">
        <f t="shared" si="122"/>
        <v/>
      </c>
      <c r="AV274" s="33" t="str">
        <f t="shared" si="123"/>
        <v/>
      </c>
      <c r="AW274" s="49" t="str">
        <f t="shared" si="135"/>
        <v/>
      </c>
      <c r="AX274" s="33" t="str">
        <f t="shared" si="136"/>
        <v/>
      </c>
      <c r="AZ274" s="7" t="str">
        <f t="shared" si="137"/>
        <v/>
      </c>
      <c r="BB274" s="7" t="str">
        <f t="shared" si="138"/>
        <v/>
      </c>
      <c r="BD274" s="7">
        <v>263</v>
      </c>
      <c r="BF274" s="49" t="str">
        <f t="shared" si="144"/>
        <v/>
      </c>
      <c r="BG274" s="7" t="str">
        <f t="shared" si="144"/>
        <v/>
      </c>
      <c r="BH274" s="43" t="str">
        <f t="shared" si="144"/>
        <v/>
      </c>
      <c r="BI274" s="7" t="str">
        <f t="shared" si="139"/>
        <v/>
      </c>
      <c r="BJ274" s="7" t="str">
        <f t="shared" si="140"/>
        <v/>
      </c>
      <c r="BL274" s="105" t="str">
        <f t="shared" si="141"/>
        <v/>
      </c>
      <c r="BN274" s="57" t="str">
        <f t="shared" si="142"/>
        <v/>
      </c>
      <c r="BP274" s="35" t="str">
        <f t="shared" si="143"/>
        <v/>
      </c>
    </row>
    <row r="275" spans="1:68" x14ac:dyDescent="0.25">
      <c r="A275" s="9"/>
      <c r="B275" s="7" t="str">
        <f t="shared" si="119"/>
        <v/>
      </c>
      <c r="C275" s="9"/>
      <c r="D275" s="31"/>
      <c r="E275" s="11"/>
      <c r="F275" s="14"/>
      <c r="G275" s="18"/>
      <c r="H275" s="39"/>
      <c r="I275" s="22"/>
      <c r="J275" s="9"/>
      <c r="K275" s="25"/>
      <c r="L275" s="25"/>
      <c r="M275" s="25"/>
      <c r="N275" s="25"/>
      <c r="O275" s="25"/>
      <c r="P275" s="25"/>
      <c r="Q275" s="25"/>
      <c r="R275" s="25"/>
      <c r="S275" s="25"/>
      <c r="V275" s="7" t="str">
        <f t="shared" si="124"/>
        <v/>
      </c>
      <c r="X275" s="29" t="str">
        <f t="shared" si="120"/>
        <v/>
      </c>
      <c r="Y275" s="29" t="str">
        <f t="shared" si="125"/>
        <v/>
      </c>
      <c r="AA275" s="7" t="str">
        <f t="shared" si="121"/>
        <v/>
      </c>
      <c r="AB275" s="33" t="str">
        <f t="shared" si="126"/>
        <v/>
      </c>
      <c r="AD275" s="35" t="str">
        <f t="shared" si="127"/>
        <v/>
      </c>
      <c r="AE275" s="35" t="str">
        <f t="shared" si="128"/>
        <v/>
      </c>
      <c r="AG275" s="7" t="str">
        <f t="shared" si="116"/>
        <v/>
      </c>
      <c r="AN275" s="98" t="str">
        <f t="shared" si="129"/>
        <v/>
      </c>
      <c r="AO275" s="99" t="str">
        <f t="shared" si="130"/>
        <v/>
      </c>
      <c r="AQ275" s="49" t="str">
        <f t="shared" si="131"/>
        <v/>
      </c>
      <c r="AR275" s="33" t="str">
        <f t="shared" si="132"/>
        <v/>
      </c>
      <c r="AS275" s="43" t="str">
        <f t="shared" si="133"/>
        <v/>
      </c>
      <c r="AT275" s="33" t="str">
        <f t="shared" si="134"/>
        <v/>
      </c>
      <c r="AU275" s="49" t="str">
        <f t="shared" si="122"/>
        <v/>
      </c>
      <c r="AV275" s="33" t="str">
        <f t="shared" si="123"/>
        <v/>
      </c>
      <c r="AW275" s="49" t="str">
        <f t="shared" si="135"/>
        <v/>
      </c>
      <c r="AX275" s="33" t="str">
        <f t="shared" si="136"/>
        <v/>
      </c>
      <c r="AZ275" s="7" t="str">
        <f t="shared" si="137"/>
        <v/>
      </c>
      <c r="BB275" s="7" t="str">
        <f t="shared" si="138"/>
        <v/>
      </c>
      <c r="BD275" s="7">
        <v>264</v>
      </c>
      <c r="BF275" s="49" t="str">
        <f t="shared" si="144"/>
        <v/>
      </c>
      <c r="BG275" s="7" t="str">
        <f t="shared" si="144"/>
        <v/>
      </c>
      <c r="BH275" s="43" t="str">
        <f t="shared" si="144"/>
        <v/>
      </c>
      <c r="BI275" s="7" t="str">
        <f t="shared" si="139"/>
        <v/>
      </c>
      <c r="BJ275" s="7" t="str">
        <f t="shared" si="140"/>
        <v/>
      </c>
      <c r="BL275" s="105" t="str">
        <f t="shared" si="141"/>
        <v/>
      </c>
      <c r="BN275" s="57" t="str">
        <f t="shared" si="142"/>
        <v/>
      </c>
      <c r="BP275" s="35" t="str">
        <f t="shared" si="143"/>
        <v/>
      </c>
    </row>
    <row r="276" spans="1:68" x14ac:dyDescent="0.25">
      <c r="A276" s="9"/>
      <c r="B276" s="7" t="str">
        <f t="shared" si="119"/>
        <v/>
      </c>
      <c r="C276" s="9"/>
      <c r="D276" s="31"/>
      <c r="E276" s="11"/>
      <c r="F276" s="14"/>
      <c r="G276" s="18"/>
      <c r="H276" s="39"/>
      <c r="I276" s="22"/>
      <c r="J276" s="9"/>
      <c r="K276" s="25"/>
      <c r="L276" s="25"/>
      <c r="M276" s="25"/>
      <c r="N276" s="25"/>
      <c r="O276" s="25"/>
      <c r="P276" s="25"/>
      <c r="Q276" s="25"/>
      <c r="R276" s="25"/>
      <c r="S276" s="25"/>
      <c r="V276" s="7" t="str">
        <f t="shared" si="124"/>
        <v/>
      </c>
      <c r="X276" s="29" t="str">
        <f t="shared" si="120"/>
        <v/>
      </c>
      <c r="Y276" s="29" t="str">
        <f t="shared" si="125"/>
        <v/>
      </c>
      <c r="AA276" s="7" t="str">
        <f t="shared" si="121"/>
        <v/>
      </c>
      <c r="AB276" s="33" t="str">
        <f t="shared" si="126"/>
        <v/>
      </c>
      <c r="AD276" s="35" t="str">
        <f t="shared" si="127"/>
        <v/>
      </c>
      <c r="AE276" s="35" t="str">
        <f t="shared" si="128"/>
        <v/>
      </c>
      <c r="AG276" s="7" t="str">
        <f t="shared" si="116"/>
        <v/>
      </c>
      <c r="AN276" s="98" t="str">
        <f t="shared" si="129"/>
        <v/>
      </c>
      <c r="AO276" s="99" t="str">
        <f t="shared" si="130"/>
        <v/>
      </c>
      <c r="AQ276" s="49" t="str">
        <f t="shared" si="131"/>
        <v/>
      </c>
      <c r="AR276" s="33" t="str">
        <f t="shared" si="132"/>
        <v/>
      </c>
      <c r="AS276" s="43" t="str">
        <f t="shared" si="133"/>
        <v/>
      </c>
      <c r="AT276" s="33" t="str">
        <f t="shared" si="134"/>
        <v/>
      </c>
      <c r="AU276" s="49" t="str">
        <f t="shared" si="122"/>
        <v/>
      </c>
      <c r="AV276" s="33" t="str">
        <f t="shared" si="123"/>
        <v/>
      </c>
      <c r="AW276" s="49" t="str">
        <f t="shared" si="135"/>
        <v/>
      </c>
      <c r="AX276" s="33" t="str">
        <f t="shared" si="136"/>
        <v/>
      </c>
      <c r="AZ276" s="7" t="str">
        <f t="shared" si="137"/>
        <v/>
      </c>
      <c r="BB276" s="7" t="str">
        <f t="shared" si="138"/>
        <v/>
      </c>
      <c r="BD276" s="7">
        <v>265</v>
      </c>
      <c r="BF276" s="49" t="str">
        <f t="shared" si="144"/>
        <v/>
      </c>
      <c r="BG276" s="7" t="str">
        <f t="shared" si="144"/>
        <v/>
      </c>
      <c r="BH276" s="43" t="str">
        <f t="shared" si="144"/>
        <v/>
      </c>
      <c r="BI276" s="7" t="str">
        <f t="shared" si="139"/>
        <v/>
      </c>
      <c r="BJ276" s="7" t="str">
        <f t="shared" si="140"/>
        <v/>
      </c>
      <c r="BL276" s="105" t="str">
        <f t="shared" si="141"/>
        <v/>
      </c>
      <c r="BN276" s="57" t="str">
        <f t="shared" si="142"/>
        <v/>
      </c>
      <c r="BP276" s="35" t="str">
        <f t="shared" si="143"/>
        <v/>
      </c>
    </row>
    <row r="277" spans="1:68" x14ac:dyDescent="0.25">
      <c r="A277" s="9"/>
      <c r="B277" s="7" t="str">
        <f t="shared" si="119"/>
        <v/>
      </c>
      <c r="C277" s="9"/>
      <c r="D277" s="31"/>
      <c r="E277" s="11"/>
      <c r="F277" s="14"/>
      <c r="G277" s="18"/>
      <c r="H277" s="39"/>
      <c r="I277" s="22"/>
      <c r="J277" s="9"/>
      <c r="K277" s="25"/>
      <c r="L277" s="25"/>
      <c r="M277" s="25"/>
      <c r="N277" s="25"/>
      <c r="O277" s="25"/>
      <c r="P277" s="25"/>
      <c r="Q277" s="25"/>
      <c r="R277" s="25"/>
      <c r="S277" s="25"/>
      <c r="V277" s="7" t="str">
        <f t="shared" si="124"/>
        <v/>
      </c>
      <c r="X277" s="29" t="str">
        <f t="shared" si="120"/>
        <v/>
      </c>
      <c r="Y277" s="29" t="str">
        <f t="shared" si="125"/>
        <v/>
      </c>
      <c r="AA277" s="7" t="str">
        <f t="shared" si="121"/>
        <v/>
      </c>
      <c r="AB277" s="33" t="str">
        <f t="shared" si="126"/>
        <v/>
      </c>
      <c r="AD277" s="35" t="str">
        <f t="shared" si="127"/>
        <v/>
      </c>
      <c r="AE277" s="35" t="str">
        <f t="shared" si="128"/>
        <v/>
      </c>
      <c r="AG277" s="7" t="str">
        <f t="shared" ref="AG277:AG340" si="145">IF(OR($H277="", $I277=1), "", $H277-$AG$10)</f>
        <v/>
      </c>
      <c r="AN277" s="98" t="str">
        <f t="shared" si="129"/>
        <v/>
      </c>
      <c r="AO277" s="99" t="str">
        <f t="shared" si="130"/>
        <v/>
      </c>
      <c r="AQ277" s="49" t="str">
        <f t="shared" si="131"/>
        <v/>
      </c>
      <c r="AR277" s="33" t="str">
        <f t="shared" si="132"/>
        <v/>
      </c>
      <c r="AS277" s="43" t="str">
        <f t="shared" si="133"/>
        <v/>
      </c>
      <c r="AT277" s="33" t="str">
        <f t="shared" si="134"/>
        <v/>
      </c>
      <c r="AU277" s="49" t="str">
        <f t="shared" si="122"/>
        <v/>
      </c>
      <c r="AV277" s="33" t="str">
        <f t="shared" si="123"/>
        <v/>
      </c>
      <c r="AW277" s="49" t="str">
        <f t="shared" si="135"/>
        <v/>
      </c>
      <c r="AX277" s="33" t="str">
        <f t="shared" si="136"/>
        <v/>
      </c>
      <c r="AZ277" s="7" t="str">
        <f t="shared" si="137"/>
        <v/>
      </c>
      <c r="BB277" s="7" t="str">
        <f t="shared" si="138"/>
        <v/>
      </c>
      <c r="BD277" s="7">
        <v>266</v>
      </c>
      <c r="BF277" s="49" t="str">
        <f t="shared" si="144"/>
        <v/>
      </c>
      <c r="BG277" s="7" t="str">
        <f t="shared" si="144"/>
        <v/>
      </c>
      <c r="BH277" s="43" t="str">
        <f t="shared" si="144"/>
        <v/>
      </c>
      <c r="BI277" s="7" t="str">
        <f t="shared" si="139"/>
        <v/>
      </c>
      <c r="BJ277" s="7" t="str">
        <f t="shared" si="140"/>
        <v/>
      </c>
      <c r="BL277" s="105" t="str">
        <f t="shared" si="141"/>
        <v/>
      </c>
      <c r="BN277" s="57" t="str">
        <f t="shared" si="142"/>
        <v/>
      </c>
      <c r="BP277" s="35" t="str">
        <f t="shared" si="143"/>
        <v/>
      </c>
    </row>
    <row r="278" spans="1:68" x14ac:dyDescent="0.25">
      <c r="A278" s="9"/>
      <c r="B278" s="7" t="str">
        <f t="shared" si="119"/>
        <v/>
      </c>
      <c r="C278" s="9"/>
      <c r="D278" s="31"/>
      <c r="E278" s="11"/>
      <c r="F278" s="14"/>
      <c r="G278" s="18"/>
      <c r="H278" s="39"/>
      <c r="I278" s="22"/>
      <c r="J278" s="9"/>
      <c r="K278" s="25"/>
      <c r="L278" s="25"/>
      <c r="M278" s="25"/>
      <c r="N278" s="25"/>
      <c r="O278" s="25"/>
      <c r="P278" s="25"/>
      <c r="Q278" s="25"/>
      <c r="R278" s="25"/>
      <c r="S278" s="25"/>
      <c r="V278" s="7" t="str">
        <f t="shared" si="124"/>
        <v/>
      </c>
      <c r="X278" s="29" t="str">
        <f t="shared" si="120"/>
        <v/>
      </c>
      <c r="Y278" s="29" t="str">
        <f t="shared" si="125"/>
        <v/>
      </c>
      <c r="AA278" s="7" t="str">
        <f t="shared" si="121"/>
        <v/>
      </c>
      <c r="AB278" s="33" t="str">
        <f t="shared" si="126"/>
        <v/>
      </c>
      <c r="AD278" s="35" t="str">
        <f t="shared" si="127"/>
        <v/>
      </c>
      <c r="AE278" s="35" t="str">
        <f t="shared" si="128"/>
        <v/>
      </c>
      <c r="AG278" s="7" t="str">
        <f t="shared" si="145"/>
        <v/>
      </c>
      <c r="AN278" s="98" t="str">
        <f t="shared" si="129"/>
        <v/>
      </c>
      <c r="AO278" s="99" t="str">
        <f t="shared" si="130"/>
        <v/>
      </c>
      <c r="AQ278" s="49" t="str">
        <f t="shared" si="131"/>
        <v/>
      </c>
      <c r="AR278" s="33" t="str">
        <f t="shared" si="132"/>
        <v/>
      </c>
      <c r="AS278" s="43" t="str">
        <f t="shared" si="133"/>
        <v/>
      </c>
      <c r="AT278" s="33" t="str">
        <f t="shared" si="134"/>
        <v/>
      </c>
      <c r="AU278" s="49" t="str">
        <f t="shared" si="122"/>
        <v/>
      </c>
      <c r="AV278" s="33" t="str">
        <f t="shared" si="123"/>
        <v/>
      </c>
      <c r="AW278" s="49" t="str">
        <f t="shared" si="135"/>
        <v/>
      </c>
      <c r="AX278" s="33" t="str">
        <f t="shared" si="136"/>
        <v/>
      </c>
      <c r="AZ278" s="7" t="str">
        <f t="shared" si="137"/>
        <v/>
      </c>
      <c r="BB278" s="7" t="str">
        <f t="shared" si="138"/>
        <v/>
      </c>
      <c r="BD278" s="7">
        <v>267</v>
      </c>
      <c r="BF278" s="49" t="str">
        <f t="shared" si="144"/>
        <v/>
      </c>
      <c r="BG278" s="7" t="str">
        <f t="shared" si="144"/>
        <v/>
      </c>
      <c r="BH278" s="43" t="str">
        <f t="shared" si="144"/>
        <v/>
      </c>
      <c r="BI278" s="7" t="str">
        <f t="shared" si="139"/>
        <v/>
      </c>
      <c r="BJ278" s="7" t="str">
        <f t="shared" si="140"/>
        <v/>
      </c>
      <c r="BL278" s="105" t="str">
        <f t="shared" si="141"/>
        <v/>
      </c>
      <c r="BN278" s="57" t="str">
        <f t="shared" si="142"/>
        <v/>
      </c>
      <c r="BP278" s="35" t="str">
        <f t="shared" si="143"/>
        <v/>
      </c>
    </row>
    <row r="279" spans="1:68" x14ac:dyDescent="0.25">
      <c r="A279" s="9"/>
      <c r="B279" s="7" t="str">
        <f t="shared" si="119"/>
        <v/>
      </c>
      <c r="C279" s="9"/>
      <c r="D279" s="31"/>
      <c r="E279" s="11"/>
      <c r="F279" s="14"/>
      <c r="G279" s="18"/>
      <c r="H279" s="39"/>
      <c r="I279" s="22"/>
      <c r="J279" s="9"/>
      <c r="K279" s="25"/>
      <c r="L279" s="25"/>
      <c r="M279" s="25"/>
      <c r="N279" s="25"/>
      <c r="O279" s="25"/>
      <c r="P279" s="25"/>
      <c r="Q279" s="25"/>
      <c r="R279" s="25"/>
      <c r="S279" s="25"/>
      <c r="V279" s="7" t="str">
        <f t="shared" si="124"/>
        <v/>
      </c>
      <c r="X279" s="29" t="str">
        <f t="shared" si="120"/>
        <v/>
      </c>
      <c r="Y279" s="29" t="str">
        <f t="shared" si="125"/>
        <v/>
      </c>
      <c r="AA279" s="7" t="str">
        <f t="shared" si="121"/>
        <v/>
      </c>
      <c r="AB279" s="33" t="str">
        <f t="shared" si="126"/>
        <v/>
      </c>
      <c r="AD279" s="35" t="str">
        <f t="shared" si="127"/>
        <v/>
      </c>
      <c r="AE279" s="35" t="str">
        <f t="shared" si="128"/>
        <v/>
      </c>
      <c r="AG279" s="7" t="str">
        <f t="shared" si="145"/>
        <v/>
      </c>
      <c r="AN279" s="98" t="str">
        <f t="shared" si="129"/>
        <v/>
      </c>
      <c r="AO279" s="99" t="str">
        <f t="shared" si="130"/>
        <v/>
      </c>
      <c r="AQ279" s="49" t="str">
        <f t="shared" si="131"/>
        <v/>
      </c>
      <c r="AR279" s="33" t="str">
        <f t="shared" si="132"/>
        <v/>
      </c>
      <c r="AS279" s="43" t="str">
        <f t="shared" si="133"/>
        <v/>
      </c>
      <c r="AT279" s="33" t="str">
        <f t="shared" si="134"/>
        <v/>
      </c>
      <c r="AU279" s="49" t="str">
        <f t="shared" si="122"/>
        <v/>
      </c>
      <c r="AV279" s="33" t="str">
        <f t="shared" si="123"/>
        <v/>
      </c>
      <c r="AW279" s="49" t="str">
        <f t="shared" si="135"/>
        <v/>
      </c>
      <c r="AX279" s="33" t="str">
        <f t="shared" si="136"/>
        <v/>
      </c>
      <c r="AZ279" s="7" t="str">
        <f t="shared" si="137"/>
        <v/>
      </c>
      <c r="BB279" s="7" t="str">
        <f t="shared" si="138"/>
        <v/>
      </c>
      <c r="BD279" s="7">
        <v>268</v>
      </c>
      <c r="BF279" s="49" t="str">
        <f t="shared" si="144"/>
        <v/>
      </c>
      <c r="BG279" s="7" t="str">
        <f t="shared" si="144"/>
        <v/>
      </c>
      <c r="BH279" s="43" t="str">
        <f t="shared" si="144"/>
        <v/>
      </c>
      <c r="BI279" s="7" t="str">
        <f t="shared" si="139"/>
        <v/>
      </c>
      <c r="BJ279" s="7" t="str">
        <f t="shared" si="140"/>
        <v/>
      </c>
      <c r="BL279" s="105" t="str">
        <f t="shared" si="141"/>
        <v/>
      </c>
      <c r="BN279" s="57" t="str">
        <f t="shared" si="142"/>
        <v/>
      </c>
      <c r="BP279" s="35" t="str">
        <f t="shared" si="143"/>
        <v/>
      </c>
    </row>
    <row r="280" spans="1:68" x14ac:dyDescent="0.25">
      <c r="A280" s="9"/>
      <c r="B280" s="7" t="str">
        <f t="shared" si="119"/>
        <v/>
      </c>
      <c r="C280" s="9"/>
      <c r="D280" s="31"/>
      <c r="E280" s="11"/>
      <c r="F280" s="14"/>
      <c r="G280" s="18"/>
      <c r="H280" s="39"/>
      <c r="I280" s="22"/>
      <c r="J280" s="9"/>
      <c r="K280" s="25"/>
      <c r="L280" s="25"/>
      <c r="M280" s="25"/>
      <c r="N280" s="25"/>
      <c r="O280" s="25"/>
      <c r="P280" s="25"/>
      <c r="Q280" s="25"/>
      <c r="R280" s="25"/>
      <c r="S280" s="25"/>
      <c r="V280" s="7" t="str">
        <f t="shared" si="124"/>
        <v/>
      </c>
      <c r="X280" s="29" t="str">
        <f t="shared" si="120"/>
        <v/>
      </c>
      <c r="Y280" s="29" t="str">
        <f t="shared" si="125"/>
        <v/>
      </c>
      <c r="AA280" s="7" t="str">
        <f t="shared" si="121"/>
        <v/>
      </c>
      <c r="AB280" s="33" t="str">
        <f t="shared" si="126"/>
        <v/>
      </c>
      <c r="AD280" s="35" t="str">
        <f t="shared" si="127"/>
        <v/>
      </c>
      <c r="AE280" s="35" t="str">
        <f t="shared" si="128"/>
        <v/>
      </c>
      <c r="AG280" s="7" t="str">
        <f t="shared" si="145"/>
        <v/>
      </c>
      <c r="AN280" s="98" t="str">
        <f t="shared" si="129"/>
        <v/>
      </c>
      <c r="AO280" s="99" t="str">
        <f t="shared" si="130"/>
        <v/>
      </c>
      <c r="AQ280" s="49" t="str">
        <f t="shared" si="131"/>
        <v/>
      </c>
      <c r="AR280" s="33" t="str">
        <f t="shared" si="132"/>
        <v/>
      </c>
      <c r="AS280" s="43" t="str">
        <f t="shared" si="133"/>
        <v/>
      </c>
      <c r="AT280" s="33" t="str">
        <f t="shared" si="134"/>
        <v/>
      </c>
      <c r="AU280" s="49" t="str">
        <f t="shared" si="122"/>
        <v/>
      </c>
      <c r="AV280" s="33" t="str">
        <f t="shared" si="123"/>
        <v/>
      </c>
      <c r="AW280" s="49" t="str">
        <f t="shared" si="135"/>
        <v/>
      </c>
      <c r="AX280" s="33" t="str">
        <f t="shared" si="136"/>
        <v/>
      </c>
      <c r="AZ280" s="7" t="str">
        <f t="shared" si="137"/>
        <v/>
      </c>
      <c r="BB280" s="7" t="str">
        <f t="shared" si="138"/>
        <v/>
      </c>
      <c r="BD280" s="7">
        <v>269</v>
      </c>
      <c r="BF280" s="49" t="str">
        <f t="shared" si="144"/>
        <v/>
      </c>
      <c r="BG280" s="7" t="str">
        <f t="shared" si="144"/>
        <v/>
      </c>
      <c r="BH280" s="43" t="str">
        <f t="shared" si="144"/>
        <v/>
      </c>
      <c r="BI280" s="7" t="str">
        <f t="shared" si="139"/>
        <v/>
      </c>
      <c r="BJ280" s="7" t="str">
        <f t="shared" si="140"/>
        <v/>
      </c>
      <c r="BL280" s="105" t="str">
        <f t="shared" si="141"/>
        <v/>
      </c>
      <c r="BN280" s="57" t="str">
        <f t="shared" si="142"/>
        <v/>
      </c>
      <c r="BP280" s="35" t="str">
        <f t="shared" si="143"/>
        <v/>
      </c>
    </row>
    <row r="281" spans="1:68" x14ac:dyDescent="0.25">
      <c r="A281" s="9"/>
      <c r="B281" s="7" t="str">
        <f t="shared" si="119"/>
        <v/>
      </c>
      <c r="C281" s="9"/>
      <c r="D281" s="31"/>
      <c r="E281" s="11"/>
      <c r="F281" s="14"/>
      <c r="G281" s="18"/>
      <c r="H281" s="39"/>
      <c r="I281" s="22"/>
      <c r="J281" s="9"/>
      <c r="K281" s="25"/>
      <c r="L281" s="25"/>
      <c r="M281" s="25"/>
      <c r="N281" s="25"/>
      <c r="O281" s="25"/>
      <c r="P281" s="25"/>
      <c r="Q281" s="25"/>
      <c r="R281" s="25"/>
      <c r="S281" s="25"/>
      <c r="V281" s="7" t="str">
        <f t="shared" si="124"/>
        <v/>
      </c>
      <c r="X281" s="29" t="str">
        <f t="shared" si="120"/>
        <v/>
      </c>
      <c r="Y281" s="29" t="str">
        <f t="shared" si="125"/>
        <v/>
      </c>
      <c r="AA281" s="7" t="str">
        <f t="shared" si="121"/>
        <v/>
      </c>
      <c r="AB281" s="33" t="str">
        <f t="shared" si="126"/>
        <v/>
      </c>
      <c r="AD281" s="35" t="str">
        <f t="shared" si="127"/>
        <v/>
      </c>
      <c r="AE281" s="35" t="str">
        <f t="shared" si="128"/>
        <v/>
      </c>
      <c r="AG281" s="7" t="str">
        <f t="shared" si="145"/>
        <v/>
      </c>
      <c r="AN281" s="98" t="str">
        <f t="shared" si="129"/>
        <v/>
      </c>
      <c r="AO281" s="99" t="str">
        <f t="shared" si="130"/>
        <v/>
      </c>
      <c r="AQ281" s="49" t="str">
        <f t="shared" si="131"/>
        <v/>
      </c>
      <c r="AR281" s="33" t="str">
        <f t="shared" si="132"/>
        <v/>
      </c>
      <c r="AS281" s="43" t="str">
        <f t="shared" si="133"/>
        <v/>
      </c>
      <c r="AT281" s="33" t="str">
        <f t="shared" si="134"/>
        <v/>
      </c>
      <c r="AU281" s="49" t="str">
        <f t="shared" si="122"/>
        <v/>
      </c>
      <c r="AV281" s="33" t="str">
        <f t="shared" si="123"/>
        <v/>
      </c>
      <c r="AW281" s="49" t="str">
        <f t="shared" si="135"/>
        <v/>
      </c>
      <c r="AX281" s="33" t="str">
        <f t="shared" si="136"/>
        <v/>
      </c>
      <c r="AZ281" s="7" t="str">
        <f t="shared" si="137"/>
        <v/>
      </c>
      <c r="BB281" s="7" t="str">
        <f t="shared" si="138"/>
        <v/>
      </c>
      <c r="BD281" s="7">
        <v>270</v>
      </c>
      <c r="BF281" s="49" t="str">
        <f t="shared" si="144"/>
        <v/>
      </c>
      <c r="BG281" s="7" t="str">
        <f t="shared" si="144"/>
        <v/>
      </c>
      <c r="BH281" s="43" t="str">
        <f t="shared" si="144"/>
        <v/>
      </c>
      <c r="BI281" s="7" t="str">
        <f t="shared" si="139"/>
        <v/>
      </c>
      <c r="BJ281" s="7" t="str">
        <f t="shared" si="140"/>
        <v/>
      </c>
      <c r="BL281" s="105" t="str">
        <f t="shared" si="141"/>
        <v/>
      </c>
      <c r="BN281" s="57" t="str">
        <f t="shared" si="142"/>
        <v/>
      </c>
      <c r="BP281" s="35" t="str">
        <f t="shared" si="143"/>
        <v/>
      </c>
    </row>
    <row r="282" spans="1:68" x14ac:dyDescent="0.25">
      <c r="A282" s="9"/>
      <c r="B282" s="7" t="str">
        <f t="shared" si="119"/>
        <v/>
      </c>
      <c r="C282" s="9"/>
      <c r="D282" s="31"/>
      <c r="E282" s="11"/>
      <c r="F282" s="14"/>
      <c r="G282" s="18"/>
      <c r="H282" s="39"/>
      <c r="I282" s="22"/>
      <c r="J282" s="9"/>
      <c r="K282" s="25"/>
      <c r="L282" s="25"/>
      <c r="M282" s="25"/>
      <c r="N282" s="25"/>
      <c r="O282" s="25"/>
      <c r="P282" s="25"/>
      <c r="Q282" s="25"/>
      <c r="R282" s="25"/>
      <c r="S282" s="25"/>
      <c r="V282" s="7" t="str">
        <f t="shared" si="124"/>
        <v/>
      </c>
      <c r="X282" s="29" t="str">
        <f t="shared" si="120"/>
        <v/>
      </c>
      <c r="Y282" s="29" t="str">
        <f t="shared" si="125"/>
        <v/>
      </c>
      <c r="AA282" s="7" t="str">
        <f t="shared" si="121"/>
        <v/>
      </c>
      <c r="AB282" s="33" t="str">
        <f t="shared" si="126"/>
        <v/>
      </c>
      <c r="AD282" s="35" t="str">
        <f t="shared" si="127"/>
        <v/>
      </c>
      <c r="AE282" s="35" t="str">
        <f t="shared" si="128"/>
        <v/>
      </c>
      <c r="AG282" s="7" t="str">
        <f t="shared" si="145"/>
        <v/>
      </c>
      <c r="AN282" s="98" t="str">
        <f t="shared" si="129"/>
        <v/>
      </c>
      <c r="AO282" s="99" t="str">
        <f t="shared" si="130"/>
        <v/>
      </c>
      <c r="AQ282" s="49" t="str">
        <f t="shared" si="131"/>
        <v/>
      </c>
      <c r="AR282" s="33" t="str">
        <f t="shared" si="132"/>
        <v/>
      </c>
      <c r="AS282" s="43" t="str">
        <f t="shared" si="133"/>
        <v/>
      </c>
      <c r="AT282" s="33" t="str">
        <f t="shared" si="134"/>
        <v/>
      </c>
      <c r="AU282" s="49" t="str">
        <f t="shared" si="122"/>
        <v/>
      </c>
      <c r="AV282" s="33" t="str">
        <f t="shared" si="123"/>
        <v/>
      </c>
      <c r="AW282" s="49" t="str">
        <f t="shared" si="135"/>
        <v/>
      </c>
      <c r="AX282" s="33" t="str">
        <f t="shared" si="136"/>
        <v/>
      </c>
      <c r="AZ282" s="7" t="str">
        <f t="shared" si="137"/>
        <v/>
      </c>
      <c r="BB282" s="7" t="str">
        <f t="shared" si="138"/>
        <v/>
      </c>
      <c r="BD282" s="7">
        <v>271</v>
      </c>
      <c r="BF282" s="49" t="str">
        <f t="shared" si="144"/>
        <v/>
      </c>
      <c r="BG282" s="7" t="str">
        <f t="shared" si="144"/>
        <v/>
      </c>
      <c r="BH282" s="43" t="str">
        <f t="shared" si="144"/>
        <v/>
      </c>
      <c r="BI282" s="7" t="str">
        <f t="shared" si="139"/>
        <v/>
      </c>
      <c r="BJ282" s="7" t="str">
        <f t="shared" si="140"/>
        <v/>
      </c>
      <c r="BL282" s="105" t="str">
        <f t="shared" si="141"/>
        <v/>
      </c>
      <c r="BN282" s="57" t="str">
        <f t="shared" si="142"/>
        <v/>
      </c>
      <c r="BP282" s="35" t="str">
        <f t="shared" si="143"/>
        <v/>
      </c>
    </row>
    <row r="283" spans="1:68" x14ac:dyDescent="0.25">
      <c r="A283" s="9"/>
      <c r="B283" s="7" t="str">
        <f t="shared" si="119"/>
        <v/>
      </c>
      <c r="C283" s="9"/>
      <c r="D283" s="31"/>
      <c r="E283" s="11"/>
      <c r="F283" s="14"/>
      <c r="G283" s="18"/>
      <c r="H283" s="39"/>
      <c r="I283" s="22"/>
      <c r="J283" s="9"/>
      <c r="K283" s="25"/>
      <c r="L283" s="25"/>
      <c r="M283" s="25"/>
      <c r="N283" s="25"/>
      <c r="O283" s="25"/>
      <c r="P283" s="25"/>
      <c r="Q283" s="25"/>
      <c r="R283" s="25"/>
      <c r="S283" s="25"/>
      <c r="V283" s="7" t="str">
        <f t="shared" si="124"/>
        <v/>
      </c>
      <c r="X283" s="29" t="str">
        <f t="shared" si="120"/>
        <v/>
      </c>
      <c r="Y283" s="29" t="str">
        <f t="shared" si="125"/>
        <v/>
      </c>
      <c r="AA283" s="7" t="str">
        <f t="shared" si="121"/>
        <v/>
      </c>
      <c r="AB283" s="33" t="str">
        <f t="shared" si="126"/>
        <v/>
      </c>
      <c r="AD283" s="35" t="str">
        <f t="shared" si="127"/>
        <v/>
      </c>
      <c r="AE283" s="35" t="str">
        <f t="shared" si="128"/>
        <v/>
      </c>
      <c r="AG283" s="7" t="str">
        <f t="shared" si="145"/>
        <v/>
      </c>
      <c r="AN283" s="98" t="str">
        <f t="shared" si="129"/>
        <v/>
      </c>
      <c r="AO283" s="99" t="str">
        <f t="shared" si="130"/>
        <v/>
      </c>
      <c r="AQ283" s="49" t="str">
        <f t="shared" si="131"/>
        <v/>
      </c>
      <c r="AR283" s="33" t="str">
        <f t="shared" si="132"/>
        <v/>
      </c>
      <c r="AS283" s="43" t="str">
        <f t="shared" si="133"/>
        <v/>
      </c>
      <c r="AT283" s="33" t="str">
        <f t="shared" si="134"/>
        <v/>
      </c>
      <c r="AU283" s="49" t="str">
        <f t="shared" si="122"/>
        <v/>
      </c>
      <c r="AV283" s="33" t="str">
        <f t="shared" si="123"/>
        <v/>
      </c>
      <c r="AW283" s="49" t="str">
        <f t="shared" si="135"/>
        <v/>
      </c>
      <c r="AX283" s="33" t="str">
        <f t="shared" si="136"/>
        <v/>
      </c>
      <c r="AZ283" s="7" t="str">
        <f t="shared" si="137"/>
        <v/>
      </c>
      <c r="BB283" s="7" t="str">
        <f t="shared" si="138"/>
        <v/>
      </c>
      <c r="BD283" s="7">
        <v>272</v>
      </c>
      <c r="BF283" s="49" t="str">
        <f t="shared" si="144"/>
        <v/>
      </c>
      <c r="BG283" s="7" t="str">
        <f t="shared" si="144"/>
        <v/>
      </c>
      <c r="BH283" s="43" t="str">
        <f t="shared" si="144"/>
        <v/>
      </c>
      <c r="BI283" s="7" t="str">
        <f t="shared" si="139"/>
        <v/>
      </c>
      <c r="BJ283" s="7" t="str">
        <f t="shared" si="140"/>
        <v/>
      </c>
      <c r="BL283" s="105" t="str">
        <f t="shared" si="141"/>
        <v/>
      </c>
      <c r="BN283" s="57" t="str">
        <f t="shared" si="142"/>
        <v/>
      </c>
      <c r="BP283" s="35" t="str">
        <f t="shared" si="143"/>
        <v/>
      </c>
    </row>
    <row r="284" spans="1:68" x14ac:dyDescent="0.25">
      <c r="A284" s="9"/>
      <c r="B284" s="7" t="str">
        <f t="shared" si="119"/>
        <v/>
      </c>
      <c r="C284" s="9"/>
      <c r="D284" s="31"/>
      <c r="E284" s="11"/>
      <c r="F284" s="14"/>
      <c r="G284" s="18"/>
      <c r="H284" s="39"/>
      <c r="I284" s="22"/>
      <c r="J284" s="9"/>
      <c r="K284" s="25"/>
      <c r="L284" s="25"/>
      <c r="M284" s="25"/>
      <c r="N284" s="25"/>
      <c r="O284" s="25"/>
      <c r="P284" s="25"/>
      <c r="Q284" s="25"/>
      <c r="R284" s="25"/>
      <c r="S284" s="25"/>
      <c r="V284" s="7" t="str">
        <f t="shared" si="124"/>
        <v/>
      </c>
      <c r="X284" s="29" t="str">
        <f t="shared" si="120"/>
        <v/>
      </c>
      <c r="Y284" s="29" t="str">
        <f t="shared" si="125"/>
        <v/>
      </c>
      <c r="AA284" s="7" t="str">
        <f t="shared" si="121"/>
        <v/>
      </c>
      <c r="AB284" s="33" t="str">
        <f t="shared" si="126"/>
        <v/>
      </c>
      <c r="AD284" s="35" t="str">
        <f t="shared" si="127"/>
        <v/>
      </c>
      <c r="AE284" s="35" t="str">
        <f t="shared" si="128"/>
        <v/>
      </c>
      <c r="AG284" s="7" t="str">
        <f t="shared" si="145"/>
        <v/>
      </c>
      <c r="AN284" s="98" t="str">
        <f t="shared" si="129"/>
        <v/>
      </c>
      <c r="AO284" s="99" t="str">
        <f t="shared" si="130"/>
        <v/>
      </c>
      <c r="AQ284" s="49" t="str">
        <f t="shared" si="131"/>
        <v/>
      </c>
      <c r="AR284" s="33" t="str">
        <f t="shared" si="132"/>
        <v/>
      </c>
      <c r="AS284" s="43" t="str">
        <f t="shared" si="133"/>
        <v/>
      </c>
      <c r="AT284" s="33" t="str">
        <f t="shared" si="134"/>
        <v/>
      </c>
      <c r="AU284" s="49" t="str">
        <f t="shared" si="122"/>
        <v/>
      </c>
      <c r="AV284" s="33" t="str">
        <f t="shared" si="123"/>
        <v/>
      </c>
      <c r="AW284" s="49" t="str">
        <f t="shared" si="135"/>
        <v/>
      </c>
      <c r="AX284" s="33" t="str">
        <f t="shared" si="136"/>
        <v/>
      </c>
      <c r="AZ284" s="7" t="str">
        <f t="shared" si="137"/>
        <v/>
      </c>
      <c r="BB284" s="7" t="str">
        <f t="shared" si="138"/>
        <v/>
      </c>
      <c r="BD284" s="7">
        <v>273</v>
      </c>
      <c r="BF284" s="49" t="str">
        <f t="shared" si="144"/>
        <v/>
      </c>
      <c r="BG284" s="7" t="str">
        <f t="shared" si="144"/>
        <v/>
      </c>
      <c r="BH284" s="43" t="str">
        <f t="shared" si="144"/>
        <v/>
      </c>
      <c r="BI284" s="7" t="str">
        <f t="shared" si="139"/>
        <v/>
      </c>
      <c r="BJ284" s="7" t="str">
        <f t="shared" si="140"/>
        <v/>
      </c>
      <c r="BL284" s="105" t="str">
        <f t="shared" si="141"/>
        <v/>
      </c>
      <c r="BN284" s="57" t="str">
        <f t="shared" si="142"/>
        <v/>
      </c>
      <c r="BP284" s="35" t="str">
        <f t="shared" si="143"/>
        <v/>
      </c>
    </row>
    <row r="285" spans="1:68" x14ac:dyDescent="0.25">
      <c r="A285" s="9"/>
      <c r="B285" s="7" t="str">
        <f t="shared" si="119"/>
        <v/>
      </c>
      <c r="C285" s="9"/>
      <c r="D285" s="31"/>
      <c r="E285" s="11"/>
      <c r="F285" s="14"/>
      <c r="G285" s="18"/>
      <c r="H285" s="39"/>
      <c r="I285" s="22"/>
      <c r="J285" s="9"/>
      <c r="K285" s="25"/>
      <c r="L285" s="25"/>
      <c r="M285" s="25"/>
      <c r="N285" s="25"/>
      <c r="O285" s="25"/>
      <c r="P285" s="25"/>
      <c r="Q285" s="25"/>
      <c r="R285" s="25"/>
      <c r="S285" s="25"/>
      <c r="V285" s="7" t="str">
        <f t="shared" si="124"/>
        <v/>
      </c>
      <c r="X285" s="29" t="str">
        <f t="shared" si="120"/>
        <v/>
      </c>
      <c r="Y285" s="29" t="str">
        <f t="shared" si="125"/>
        <v/>
      </c>
      <c r="AA285" s="7" t="str">
        <f t="shared" si="121"/>
        <v/>
      </c>
      <c r="AB285" s="33" t="str">
        <f t="shared" si="126"/>
        <v/>
      </c>
      <c r="AD285" s="35" t="str">
        <f t="shared" si="127"/>
        <v/>
      </c>
      <c r="AE285" s="35" t="str">
        <f t="shared" si="128"/>
        <v/>
      </c>
      <c r="AG285" s="7" t="str">
        <f t="shared" si="145"/>
        <v/>
      </c>
      <c r="AN285" s="98" t="str">
        <f t="shared" si="129"/>
        <v/>
      </c>
      <c r="AO285" s="99" t="str">
        <f t="shared" si="130"/>
        <v/>
      </c>
      <c r="AQ285" s="49" t="str">
        <f t="shared" si="131"/>
        <v/>
      </c>
      <c r="AR285" s="33" t="str">
        <f t="shared" si="132"/>
        <v/>
      </c>
      <c r="AS285" s="43" t="str">
        <f t="shared" si="133"/>
        <v/>
      </c>
      <c r="AT285" s="33" t="str">
        <f t="shared" si="134"/>
        <v/>
      </c>
      <c r="AU285" s="49" t="str">
        <f t="shared" si="122"/>
        <v/>
      </c>
      <c r="AV285" s="33" t="str">
        <f t="shared" si="123"/>
        <v/>
      </c>
      <c r="AW285" s="49" t="str">
        <f t="shared" si="135"/>
        <v/>
      </c>
      <c r="AX285" s="33" t="str">
        <f t="shared" si="136"/>
        <v/>
      </c>
      <c r="AZ285" s="7" t="str">
        <f t="shared" si="137"/>
        <v/>
      </c>
      <c r="BB285" s="7" t="str">
        <f t="shared" si="138"/>
        <v/>
      </c>
      <c r="BD285" s="7">
        <v>274</v>
      </c>
      <c r="BF285" s="49" t="str">
        <f t="shared" si="144"/>
        <v/>
      </c>
      <c r="BG285" s="7" t="str">
        <f t="shared" si="144"/>
        <v/>
      </c>
      <c r="BH285" s="43" t="str">
        <f t="shared" si="144"/>
        <v/>
      </c>
      <c r="BI285" s="7" t="str">
        <f t="shared" si="139"/>
        <v/>
      </c>
      <c r="BJ285" s="7" t="str">
        <f t="shared" si="140"/>
        <v/>
      </c>
      <c r="BL285" s="105" t="str">
        <f t="shared" si="141"/>
        <v/>
      </c>
      <c r="BN285" s="57" t="str">
        <f t="shared" si="142"/>
        <v/>
      </c>
      <c r="BP285" s="35" t="str">
        <f t="shared" si="143"/>
        <v/>
      </c>
    </row>
    <row r="286" spans="1:68" x14ac:dyDescent="0.25">
      <c r="A286" s="9"/>
      <c r="B286" s="7" t="str">
        <f t="shared" si="119"/>
        <v/>
      </c>
      <c r="C286" s="9"/>
      <c r="D286" s="31"/>
      <c r="E286" s="11"/>
      <c r="F286" s="14"/>
      <c r="G286" s="18"/>
      <c r="H286" s="39"/>
      <c r="I286" s="22"/>
      <c r="J286" s="9"/>
      <c r="K286" s="25"/>
      <c r="L286" s="25"/>
      <c r="M286" s="25"/>
      <c r="N286" s="25"/>
      <c r="O286" s="25"/>
      <c r="P286" s="25"/>
      <c r="Q286" s="25"/>
      <c r="R286" s="25"/>
      <c r="S286" s="25"/>
      <c r="V286" s="7" t="str">
        <f t="shared" si="124"/>
        <v/>
      </c>
      <c r="X286" s="29" t="str">
        <f t="shared" si="120"/>
        <v/>
      </c>
      <c r="Y286" s="29" t="str">
        <f t="shared" si="125"/>
        <v/>
      </c>
      <c r="AA286" s="7" t="str">
        <f t="shared" si="121"/>
        <v/>
      </c>
      <c r="AB286" s="33" t="str">
        <f t="shared" si="126"/>
        <v/>
      </c>
      <c r="AD286" s="35" t="str">
        <f t="shared" si="127"/>
        <v/>
      </c>
      <c r="AE286" s="35" t="str">
        <f t="shared" si="128"/>
        <v/>
      </c>
      <c r="AG286" s="7" t="str">
        <f t="shared" si="145"/>
        <v/>
      </c>
      <c r="AN286" s="98" t="str">
        <f t="shared" si="129"/>
        <v/>
      </c>
      <c r="AO286" s="99" t="str">
        <f t="shared" si="130"/>
        <v/>
      </c>
      <c r="AQ286" s="49" t="str">
        <f t="shared" si="131"/>
        <v/>
      </c>
      <c r="AR286" s="33" t="str">
        <f t="shared" si="132"/>
        <v/>
      </c>
      <c r="AS286" s="43" t="str">
        <f t="shared" si="133"/>
        <v/>
      </c>
      <c r="AT286" s="33" t="str">
        <f t="shared" si="134"/>
        <v/>
      </c>
      <c r="AU286" s="49" t="str">
        <f t="shared" si="122"/>
        <v/>
      </c>
      <c r="AV286" s="33" t="str">
        <f t="shared" si="123"/>
        <v/>
      </c>
      <c r="AW286" s="49" t="str">
        <f t="shared" si="135"/>
        <v/>
      </c>
      <c r="AX286" s="33" t="str">
        <f t="shared" si="136"/>
        <v/>
      </c>
      <c r="AZ286" s="7" t="str">
        <f t="shared" si="137"/>
        <v/>
      </c>
      <c r="BB286" s="7" t="str">
        <f t="shared" si="138"/>
        <v/>
      </c>
      <c r="BD286" s="7">
        <v>275</v>
      </c>
      <c r="BF286" s="49" t="str">
        <f t="shared" si="144"/>
        <v/>
      </c>
      <c r="BG286" s="7" t="str">
        <f t="shared" si="144"/>
        <v/>
      </c>
      <c r="BH286" s="43" t="str">
        <f t="shared" si="144"/>
        <v/>
      </c>
      <c r="BI286" s="7" t="str">
        <f t="shared" si="139"/>
        <v/>
      </c>
      <c r="BJ286" s="7" t="str">
        <f t="shared" si="140"/>
        <v/>
      </c>
      <c r="BL286" s="105" t="str">
        <f t="shared" si="141"/>
        <v/>
      </c>
      <c r="BN286" s="57" t="str">
        <f t="shared" si="142"/>
        <v/>
      </c>
      <c r="BP286" s="35" t="str">
        <f t="shared" si="143"/>
        <v/>
      </c>
    </row>
    <row r="287" spans="1:68" x14ac:dyDescent="0.25">
      <c r="A287" s="9"/>
      <c r="B287" s="7" t="str">
        <f t="shared" si="119"/>
        <v/>
      </c>
      <c r="C287" s="9"/>
      <c r="D287" s="31"/>
      <c r="E287" s="11"/>
      <c r="F287" s="14"/>
      <c r="G287" s="18"/>
      <c r="H287" s="39"/>
      <c r="I287" s="22"/>
      <c r="J287" s="9"/>
      <c r="K287" s="25"/>
      <c r="L287" s="25"/>
      <c r="M287" s="25"/>
      <c r="N287" s="25"/>
      <c r="O287" s="25"/>
      <c r="P287" s="25"/>
      <c r="Q287" s="25"/>
      <c r="R287" s="25"/>
      <c r="S287" s="25"/>
      <c r="V287" s="7" t="str">
        <f t="shared" si="124"/>
        <v/>
      </c>
      <c r="X287" s="29" t="str">
        <f t="shared" si="120"/>
        <v/>
      </c>
      <c r="Y287" s="29" t="str">
        <f t="shared" si="125"/>
        <v/>
      </c>
      <c r="AA287" s="7" t="str">
        <f t="shared" si="121"/>
        <v/>
      </c>
      <c r="AB287" s="33" t="str">
        <f t="shared" si="126"/>
        <v/>
      </c>
      <c r="AD287" s="35" t="str">
        <f t="shared" si="127"/>
        <v/>
      </c>
      <c r="AE287" s="35" t="str">
        <f t="shared" si="128"/>
        <v/>
      </c>
      <c r="AG287" s="7" t="str">
        <f t="shared" si="145"/>
        <v/>
      </c>
      <c r="AN287" s="98" t="str">
        <f t="shared" si="129"/>
        <v/>
      </c>
      <c r="AO287" s="99" t="str">
        <f t="shared" si="130"/>
        <v/>
      </c>
      <c r="AQ287" s="49" t="str">
        <f t="shared" si="131"/>
        <v/>
      </c>
      <c r="AR287" s="33" t="str">
        <f t="shared" si="132"/>
        <v/>
      </c>
      <c r="AS287" s="43" t="str">
        <f t="shared" si="133"/>
        <v/>
      </c>
      <c r="AT287" s="33" t="str">
        <f t="shared" si="134"/>
        <v/>
      </c>
      <c r="AU287" s="49" t="str">
        <f t="shared" si="122"/>
        <v/>
      </c>
      <c r="AV287" s="33" t="str">
        <f t="shared" si="123"/>
        <v/>
      </c>
      <c r="AW287" s="49" t="str">
        <f t="shared" si="135"/>
        <v/>
      </c>
      <c r="AX287" s="33" t="str">
        <f t="shared" si="136"/>
        <v/>
      </c>
      <c r="AZ287" s="7" t="str">
        <f t="shared" si="137"/>
        <v/>
      </c>
      <c r="BB287" s="7" t="str">
        <f t="shared" si="138"/>
        <v/>
      </c>
      <c r="BD287" s="7">
        <v>276</v>
      </c>
      <c r="BF287" s="49" t="str">
        <f t="shared" si="144"/>
        <v/>
      </c>
      <c r="BG287" s="7" t="str">
        <f t="shared" si="144"/>
        <v/>
      </c>
      <c r="BH287" s="43" t="str">
        <f t="shared" si="144"/>
        <v/>
      </c>
      <c r="BI287" s="7" t="str">
        <f t="shared" si="139"/>
        <v/>
      </c>
      <c r="BJ287" s="7" t="str">
        <f t="shared" si="140"/>
        <v/>
      </c>
      <c r="BL287" s="105" t="str">
        <f t="shared" si="141"/>
        <v/>
      </c>
      <c r="BN287" s="57" t="str">
        <f t="shared" si="142"/>
        <v/>
      </c>
      <c r="BP287" s="35" t="str">
        <f t="shared" si="143"/>
        <v/>
      </c>
    </row>
    <row r="288" spans="1:68" x14ac:dyDescent="0.25">
      <c r="A288" s="9"/>
      <c r="B288" s="7" t="str">
        <f t="shared" si="119"/>
        <v/>
      </c>
      <c r="C288" s="9"/>
      <c r="D288" s="31"/>
      <c r="E288" s="11"/>
      <c r="F288" s="14"/>
      <c r="G288" s="18"/>
      <c r="H288" s="39"/>
      <c r="I288" s="22"/>
      <c r="J288" s="9"/>
      <c r="K288" s="25"/>
      <c r="L288" s="25"/>
      <c r="M288" s="25"/>
      <c r="N288" s="25"/>
      <c r="O288" s="25"/>
      <c r="P288" s="25"/>
      <c r="Q288" s="25"/>
      <c r="R288" s="25"/>
      <c r="S288" s="25"/>
      <c r="V288" s="7" t="str">
        <f t="shared" si="124"/>
        <v/>
      </c>
      <c r="X288" s="29" t="str">
        <f t="shared" si="120"/>
        <v/>
      </c>
      <c r="Y288" s="29" t="str">
        <f t="shared" si="125"/>
        <v/>
      </c>
      <c r="AA288" s="7" t="str">
        <f t="shared" si="121"/>
        <v/>
      </c>
      <c r="AB288" s="33" t="str">
        <f t="shared" si="126"/>
        <v/>
      </c>
      <c r="AD288" s="35" t="str">
        <f t="shared" si="127"/>
        <v/>
      </c>
      <c r="AE288" s="35" t="str">
        <f t="shared" si="128"/>
        <v/>
      </c>
      <c r="AG288" s="7" t="str">
        <f t="shared" si="145"/>
        <v/>
      </c>
      <c r="AN288" s="98" t="str">
        <f t="shared" si="129"/>
        <v/>
      </c>
      <c r="AO288" s="99" t="str">
        <f t="shared" si="130"/>
        <v/>
      </c>
      <c r="AQ288" s="49" t="str">
        <f t="shared" si="131"/>
        <v/>
      </c>
      <c r="AR288" s="33" t="str">
        <f t="shared" si="132"/>
        <v/>
      </c>
      <c r="AS288" s="43" t="str">
        <f t="shared" si="133"/>
        <v/>
      </c>
      <c r="AT288" s="33" t="str">
        <f t="shared" si="134"/>
        <v/>
      </c>
      <c r="AU288" s="49" t="str">
        <f t="shared" si="122"/>
        <v/>
      </c>
      <c r="AV288" s="33" t="str">
        <f t="shared" si="123"/>
        <v/>
      </c>
      <c r="AW288" s="49" t="str">
        <f t="shared" si="135"/>
        <v/>
      </c>
      <c r="AX288" s="33" t="str">
        <f t="shared" si="136"/>
        <v/>
      </c>
      <c r="AZ288" s="7" t="str">
        <f t="shared" si="137"/>
        <v/>
      </c>
      <c r="BB288" s="7" t="str">
        <f t="shared" si="138"/>
        <v/>
      </c>
      <c r="BD288" s="7">
        <v>277</v>
      </c>
      <c r="BF288" s="49" t="str">
        <f t="shared" si="144"/>
        <v/>
      </c>
      <c r="BG288" s="7" t="str">
        <f t="shared" si="144"/>
        <v/>
      </c>
      <c r="BH288" s="43" t="str">
        <f t="shared" si="144"/>
        <v/>
      </c>
      <c r="BI288" s="7" t="str">
        <f t="shared" si="139"/>
        <v/>
      </c>
      <c r="BJ288" s="7" t="str">
        <f t="shared" si="140"/>
        <v/>
      </c>
      <c r="BL288" s="105" t="str">
        <f t="shared" si="141"/>
        <v/>
      </c>
      <c r="BN288" s="57" t="str">
        <f t="shared" si="142"/>
        <v/>
      </c>
      <c r="BP288" s="35" t="str">
        <f t="shared" si="143"/>
        <v/>
      </c>
    </row>
    <row r="289" spans="1:68" x14ac:dyDescent="0.25">
      <c r="A289" s="9"/>
      <c r="B289" s="7" t="str">
        <f t="shared" si="119"/>
        <v/>
      </c>
      <c r="C289" s="9"/>
      <c r="D289" s="31"/>
      <c r="E289" s="11"/>
      <c r="F289" s="14"/>
      <c r="G289" s="18"/>
      <c r="H289" s="39"/>
      <c r="I289" s="22"/>
      <c r="J289" s="9"/>
      <c r="K289" s="25"/>
      <c r="L289" s="25"/>
      <c r="M289" s="25"/>
      <c r="N289" s="25"/>
      <c r="O289" s="25"/>
      <c r="P289" s="25"/>
      <c r="Q289" s="25"/>
      <c r="R289" s="25"/>
      <c r="S289" s="25"/>
      <c r="V289" s="7" t="str">
        <f t="shared" si="124"/>
        <v/>
      </c>
      <c r="X289" s="29" t="str">
        <f t="shared" si="120"/>
        <v/>
      </c>
      <c r="Y289" s="29" t="str">
        <f t="shared" si="125"/>
        <v/>
      </c>
      <c r="AA289" s="7" t="str">
        <f t="shared" si="121"/>
        <v/>
      </c>
      <c r="AB289" s="33" t="str">
        <f t="shared" si="126"/>
        <v/>
      </c>
      <c r="AD289" s="35" t="str">
        <f t="shared" si="127"/>
        <v/>
      </c>
      <c r="AE289" s="35" t="str">
        <f t="shared" si="128"/>
        <v/>
      </c>
      <c r="AG289" s="7" t="str">
        <f t="shared" si="145"/>
        <v/>
      </c>
      <c r="AN289" s="98" t="str">
        <f t="shared" si="129"/>
        <v/>
      </c>
      <c r="AO289" s="99" t="str">
        <f t="shared" si="130"/>
        <v/>
      </c>
      <c r="AQ289" s="49" t="str">
        <f t="shared" si="131"/>
        <v/>
      </c>
      <c r="AR289" s="33" t="str">
        <f t="shared" si="132"/>
        <v/>
      </c>
      <c r="AS289" s="43" t="str">
        <f t="shared" si="133"/>
        <v/>
      </c>
      <c r="AT289" s="33" t="str">
        <f t="shared" si="134"/>
        <v/>
      </c>
      <c r="AU289" s="49" t="str">
        <f t="shared" si="122"/>
        <v/>
      </c>
      <c r="AV289" s="33" t="str">
        <f t="shared" si="123"/>
        <v/>
      </c>
      <c r="AW289" s="49" t="str">
        <f t="shared" si="135"/>
        <v/>
      </c>
      <c r="AX289" s="33" t="str">
        <f t="shared" si="136"/>
        <v/>
      </c>
      <c r="AZ289" s="7" t="str">
        <f t="shared" si="137"/>
        <v/>
      </c>
      <c r="BB289" s="7" t="str">
        <f t="shared" si="138"/>
        <v/>
      </c>
      <c r="BD289" s="7">
        <v>278</v>
      </c>
      <c r="BF289" s="49" t="str">
        <f t="shared" si="144"/>
        <v/>
      </c>
      <c r="BG289" s="7" t="str">
        <f t="shared" si="144"/>
        <v/>
      </c>
      <c r="BH289" s="43" t="str">
        <f t="shared" si="144"/>
        <v/>
      </c>
      <c r="BI289" s="7" t="str">
        <f t="shared" si="139"/>
        <v/>
      </c>
      <c r="BJ289" s="7" t="str">
        <f t="shared" si="140"/>
        <v/>
      </c>
      <c r="BL289" s="105" t="str">
        <f t="shared" si="141"/>
        <v/>
      </c>
      <c r="BN289" s="57" t="str">
        <f t="shared" si="142"/>
        <v/>
      </c>
      <c r="BP289" s="35" t="str">
        <f t="shared" si="143"/>
        <v/>
      </c>
    </row>
    <row r="290" spans="1:68" x14ac:dyDescent="0.25">
      <c r="A290" s="9"/>
      <c r="B290" s="7" t="str">
        <f t="shared" si="119"/>
        <v/>
      </c>
      <c r="C290" s="9"/>
      <c r="D290" s="31"/>
      <c r="E290" s="11"/>
      <c r="F290" s="14"/>
      <c r="G290" s="18"/>
      <c r="H290" s="39"/>
      <c r="I290" s="22"/>
      <c r="J290" s="9"/>
      <c r="K290" s="25"/>
      <c r="L290" s="25"/>
      <c r="M290" s="25"/>
      <c r="N290" s="25"/>
      <c r="O290" s="25"/>
      <c r="P290" s="25"/>
      <c r="Q290" s="25"/>
      <c r="R290" s="25"/>
      <c r="S290" s="25"/>
      <c r="V290" s="7" t="str">
        <f t="shared" si="124"/>
        <v/>
      </c>
      <c r="X290" s="29" t="str">
        <f t="shared" si="120"/>
        <v/>
      </c>
      <c r="Y290" s="29" t="str">
        <f t="shared" si="125"/>
        <v/>
      </c>
      <c r="AA290" s="7" t="str">
        <f t="shared" si="121"/>
        <v/>
      </c>
      <c r="AB290" s="33" t="str">
        <f t="shared" si="126"/>
        <v/>
      </c>
      <c r="AD290" s="35" t="str">
        <f t="shared" si="127"/>
        <v/>
      </c>
      <c r="AE290" s="35" t="str">
        <f t="shared" si="128"/>
        <v/>
      </c>
      <c r="AG290" s="7" t="str">
        <f t="shared" si="145"/>
        <v/>
      </c>
      <c r="AN290" s="98" t="str">
        <f t="shared" si="129"/>
        <v/>
      </c>
      <c r="AO290" s="99" t="str">
        <f t="shared" si="130"/>
        <v/>
      </c>
      <c r="AQ290" s="49" t="str">
        <f t="shared" si="131"/>
        <v/>
      </c>
      <c r="AR290" s="33" t="str">
        <f t="shared" si="132"/>
        <v/>
      </c>
      <c r="AS290" s="43" t="str">
        <f t="shared" si="133"/>
        <v/>
      </c>
      <c r="AT290" s="33" t="str">
        <f t="shared" si="134"/>
        <v/>
      </c>
      <c r="AU290" s="49" t="str">
        <f t="shared" si="122"/>
        <v/>
      </c>
      <c r="AV290" s="33" t="str">
        <f t="shared" si="123"/>
        <v/>
      </c>
      <c r="AW290" s="49" t="str">
        <f t="shared" si="135"/>
        <v/>
      </c>
      <c r="AX290" s="33" t="str">
        <f t="shared" si="136"/>
        <v/>
      </c>
      <c r="AZ290" s="7" t="str">
        <f t="shared" si="137"/>
        <v/>
      </c>
      <c r="BB290" s="7" t="str">
        <f t="shared" si="138"/>
        <v/>
      </c>
      <c r="BD290" s="7">
        <v>279</v>
      </c>
      <c r="BF290" s="49" t="str">
        <f t="shared" si="144"/>
        <v/>
      </c>
      <c r="BG290" s="7" t="str">
        <f t="shared" si="144"/>
        <v/>
      </c>
      <c r="BH290" s="43" t="str">
        <f t="shared" si="144"/>
        <v/>
      </c>
      <c r="BI290" s="7" t="str">
        <f t="shared" si="139"/>
        <v/>
      </c>
      <c r="BJ290" s="7" t="str">
        <f t="shared" si="140"/>
        <v/>
      </c>
      <c r="BL290" s="105" t="str">
        <f t="shared" si="141"/>
        <v/>
      </c>
      <c r="BN290" s="57" t="str">
        <f t="shared" si="142"/>
        <v/>
      </c>
      <c r="BP290" s="35" t="str">
        <f t="shared" si="143"/>
        <v/>
      </c>
    </row>
    <row r="291" spans="1:68" x14ac:dyDescent="0.25">
      <c r="A291" s="9"/>
      <c r="B291" s="7" t="str">
        <f t="shared" si="119"/>
        <v/>
      </c>
      <c r="C291" s="9"/>
      <c r="D291" s="31"/>
      <c r="E291" s="11"/>
      <c r="F291" s="14"/>
      <c r="G291" s="18"/>
      <c r="H291" s="39"/>
      <c r="I291" s="22"/>
      <c r="J291" s="9"/>
      <c r="K291" s="25"/>
      <c r="L291" s="25"/>
      <c r="M291" s="25"/>
      <c r="N291" s="25"/>
      <c r="O291" s="25"/>
      <c r="P291" s="25"/>
      <c r="Q291" s="25"/>
      <c r="R291" s="25"/>
      <c r="S291" s="25"/>
      <c r="V291" s="7" t="str">
        <f t="shared" si="124"/>
        <v/>
      </c>
      <c r="X291" s="29" t="str">
        <f t="shared" si="120"/>
        <v/>
      </c>
      <c r="Y291" s="29" t="str">
        <f t="shared" si="125"/>
        <v/>
      </c>
      <c r="AA291" s="7" t="str">
        <f t="shared" si="121"/>
        <v/>
      </c>
      <c r="AB291" s="33" t="str">
        <f t="shared" si="126"/>
        <v/>
      </c>
      <c r="AD291" s="35" t="str">
        <f t="shared" si="127"/>
        <v/>
      </c>
      <c r="AE291" s="35" t="str">
        <f t="shared" si="128"/>
        <v/>
      </c>
      <c r="AG291" s="7" t="str">
        <f t="shared" si="145"/>
        <v/>
      </c>
      <c r="AN291" s="98" t="str">
        <f t="shared" si="129"/>
        <v/>
      </c>
      <c r="AO291" s="99" t="str">
        <f t="shared" si="130"/>
        <v/>
      </c>
      <c r="AQ291" s="49" t="str">
        <f t="shared" si="131"/>
        <v/>
      </c>
      <c r="AR291" s="33" t="str">
        <f t="shared" si="132"/>
        <v/>
      </c>
      <c r="AS291" s="43" t="str">
        <f t="shared" si="133"/>
        <v/>
      </c>
      <c r="AT291" s="33" t="str">
        <f t="shared" si="134"/>
        <v/>
      </c>
      <c r="AU291" s="49" t="str">
        <f t="shared" si="122"/>
        <v/>
      </c>
      <c r="AV291" s="33" t="str">
        <f t="shared" si="123"/>
        <v/>
      </c>
      <c r="AW291" s="49" t="str">
        <f t="shared" si="135"/>
        <v/>
      </c>
      <c r="AX291" s="33" t="str">
        <f t="shared" si="136"/>
        <v/>
      </c>
      <c r="AZ291" s="7" t="str">
        <f t="shared" si="137"/>
        <v/>
      </c>
      <c r="BB291" s="7" t="str">
        <f t="shared" si="138"/>
        <v/>
      </c>
      <c r="BD291" s="7">
        <v>280</v>
      </c>
      <c r="BF291" s="49" t="str">
        <f t="shared" si="144"/>
        <v/>
      </c>
      <c r="BG291" s="7" t="str">
        <f t="shared" si="144"/>
        <v/>
      </c>
      <c r="BH291" s="43" t="str">
        <f t="shared" si="144"/>
        <v/>
      </c>
      <c r="BI291" s="7" t="str">
        <f t="shared" si="139"/>
        <v/>
      </c>
      <c r="BJ291" s="7" t="str">
        <f t="shared" si="140"/>
        <v/>
      </c>
      <c r="BL291" s="105" t="str">
        <f t="shared" si="141"/>
        <v/>
      </c>
      <c r="BN291" s="57" t="str">
        <f t="shared" si="142"/>
        <v/>
      </c>
      <c r="BP291" s="35" t="str">
        <f t="shared" si="143"/>
        <v/>
      </c>
    </row>
    <row r="292" spans="1:68" x14ac:dyDescent="0.25">
      <c r="A292" s="9"/>
      <c r="B292" s="7" t="str">
        <f t="shared" si="119"/>
        <v/>
      </c>
      <c r="C292" s="9"/>
      <c r="D292" s="31"/>
      <c r="E292" s="11"/>
      <c r="F292" s="14"/>
      <c r="G292" s="18"/>
      <c r="H292" s="39"/>
      <c r="I292" s="22"/>
      <c r="J292" s="9"/>
      <c r="K292" s="25"/>
      <c r="L292" s="25"/>
      <c r="M292" s="25"/>
      <c r="N292" s="25"/>
      <c r="O292" s="25"/>
      <c r="P292" s="25"/>
      <c r="Q292" s="25"/>
      <c r="R292" s="25"/>
      <c r="S292" s="25"/>
      <c r="V292" s="7" t="str">
        <f t="shared" si="124"/>
        <v/>
      </c>
      <c r="X292" s="29" t="str">
        <f t="shared" si="120"/>
        <v/>
      </c>
      <c r="Y292" s="29" t="str">
        <f t="shared" si="125"/>
        <v/>
      </c>
      <c r="AA292" s="7" t="str">
        <f t="shared" si="121"/>
        <v/>
      </c>
      <c r="AB292" s="33" t="str">
        <f t="shared" si="126"/>
        <v/>
      </c>
      <c r="AD292" s="35" t="str">
        <f t="shared" si="127"/>
        <v/>
      </c>
      <c r="AE292" s="35" t="str">
        <f t="shared" si="128"/>
        <v/>
      </c>
      <c r="AG292" s="7" t="str">
        <f t="shared" si="145"/>
        <v/>
      </c>
      <c r="AN292" s="98" t="str">
        <f t="shared" si="129"/>
        <v/>
      </c>
      <c r="AO292" s="99" t="str">
        <f t="shared" si="130"/>
        <v/>
      </c>
      <c r="AQ292" s="49" t="str">
        <f t="shared" si="131"/>
        <v/>
      </c>
      <c r="AR292" s="33" t="str">
        <f t="shared" si="132"/>
        <v/>
      </c>
      <c r="AS292" s="43" t="str">
        <f t="shared" si="133"/>
        <v/>
      </c>
      <c r="AT292" s="33" t="str">
        <f t="shared" si="134"/>
        <v/>
      </c>
      <c r="AU292" s="49" t="str">
        <f t="shared" si="122"/>
        <v/>
      </c>
      <c r="AV292" s="33" t="str">
        <f t="shared" si="123"/>
        <v/>
      </c>
      <c r="AW292" s="49" t="str">
        <f t="shared" si="135"/>
        <v/>
      </c>
      <c r="AX292" s="33" t="str">
        <f t="shared" si="136"/>
        <v/>
      </c>
      <c r="AZ292" s="7" t="str">
        <f t="shared" si="137"/>
        <v/>
      </c>
      <c r="BB292" s="7" t="str">
        <f t="shared" si="138"/>
        <v/>
      </c>
      <c r="BD292" s="7">
        <v>281</v>
      </c>
      <c r="BF292" s="49" t="str">
        <f t="shared" ref="BF292:BH311" si="146">IF(OR($E292="", $AD292=FALSE), "", IF(OR($BI$9=TRUE, BF$9=""), 0, IFERROR(INDEX($AQ$12:$AX$511, $BE292, MATCH(BF$9, $AQ$9:$AX$9, 0)), 0)))</f>
        <v/>
      </c>
      <c r="BG292" s="7" t="str">
        <f t="shared" si="146"/>
        <v/>
      </c>
      <c r="BH292" s="43" t="str">
        <f t="shared" si="146"/>
        <v/>
      </c>
      <c r="BI292" s="7" t="str">
        <f t="shared" si="139"/>
        <v/>
      </c>
      <c r="BJ292" s="7" t="str">
        <f t="shared" si="140"/>
        <v/>
      </c>
      <c r="BL292" s="105" t="str">
        <f t="shared" si="141"/>
        <v/>
      </c>
      <c r="BN292" s="57" t="str">
        <f t="shared" si="142"/>
        <v/>
      </c>
      <c r="BP292" s="35" t="str">
        <f t="shared" si="143"/>
        <v/>
      </c>
    </row>
    <row r="293" spans="1:68" x14ac:dyDescent="0.25">
      <c r="A293" s="9"/>
      <c r="B293" s="7" t="str">
        <f t="shared" si="119"/>
        <v/>
      </c>
      <c r="C293" s="9"/>
      <c r="D293" s="31"/>
      <c r="E293" s="11"/>
      <c r="F293" s="14"/>
      <c r="G293" s="18"/>
      <c r="H293" s="39"/>
      <c r="I293" s="22"/>
      <c r="J293" s="9"/>
      <c r="K293" s="25"/>
      <c r="L293" s="25"/>
      <c r="M293" s="25"/>
      <c r="N293" s="25"/>
      <c r="O293" s="25"/>
      <c r="P293" s="25"/>
      <c r="Q293" s="25"/>
      <c r="R293" s="25"/>
      <c r="S293" s="25"/>
      <c r="V293" s="7" t="str">
        <f t="shared" si="124"/>
        <v/>
      </c>
      <c r="X293" s="29" t="str">
        <f t="shared" si="120"/>
        <v/>
      </c>
      <c r="Y293" s="29" t="str">
        <f t="shared" si="125"/>
        <v/>
      </c>
      <c r="AA293" s="7" t="str">
        <f t="shared" si="121"/>
        <v/>
      </c>
      <c r="AB293" s="33" t="str">
        <f t="shared" si="126"/>
        <v/>
      </c>
      <c r="AD293" s="35" t="str">
        <f t="shared" si="127"/>
        <v/>
      </c>
      <c r="AE293" s="35" t="str">
        <f t="shared" si="128"/>
        <v/>
      </c>
      <c r="AG293" s="7" t="str">
        <f t="shared" si="145"/>
        <v/>
      </c>
      <c r="AN293" s="98" t="str">
        <f t="shared" si="129"/>
        <v/>
      </c>
      <c r="AO293" s="99" t="str">
        <f t="shared" si="130"/>
        <v/>
      </c>
      <c r="AQ293" s="49" t="str">
        <f t="shared" si="131"/>
        <v/>
      </c>
      <c r="AR293" s="33" t="str">
        <f t="shared" si="132"/>
        <v/>
      </c>
      <c r="AS293" s="43" t="str">
        <f t="shared" si="133"/>
        <v/>
      </c>
      <c r="AT293" s="33" t="str">
        <f t="shared" si="134"/>
        <v/>
      </c>
      <c r="AU293" s="49" t="str">
        <f t="shared" si="122"/>
        <v/>
      </c>
      <c r="AV293" s="33" t="str">
        <f t="shared" si="123"/>
        <v/>
      </c>
      <c r="AW293" s="49" t="str">
        <f t="shared" si="135"/>
        <v/>
      </c>
      <c r="AX293" s="33" t="str">
        <f t="shared" si="136"/>
        <v/>
      </c>
      <c r="AZ293" s="7" t="str">
        <f t="shared" si="137"/>
        <v/>
      </c>
      <c r="BB293" s="7" t="str">
        <f t="shared" si="138"/>
        <v/>
      </c>
      <c r="BD293" s="7">
        <v>282</v>
      </c>
      <c r="BF293" s="49" t="str">
        <f t="shared" si="146"/>
        <v/>
      </c>
      <c r="BG293" s="7" t="str">
        <f t="shared" si="146"/>
        <v/>
      </c>
      <c r="BH293" s="43" t="str">
        <f t="shared" si="146"/>
        <v/>
      </c>
      <c r="BI293" s="7" t="str">
        <f t="shared" si="139"/>
        <v/>
      </c>
      <c r="BJ293" s="7" t="str">
        <f t="shared" si="140"/>
        <v/>
      </c>
      <c r="BL293" s="105" t="str">
        <f t="shared" si="141"/>
        <v/>
      </c>
      <c r="BN293" s="57" t="str">
        <f t="shared" si="142"/>
        <v/>
      </c>
      <c r="BP293" s="35" t="str">
        <f t="shared" si="143"/>
        <v/>
      </c>
    </row>
    <row r="294" spans="1:68" x14ac:dyDescent="0.25">
      <c r="A294" s="9"/>
      <c r="B294" s="7" t="str">
        <f t="shared" si="119"/>
        <v/>
      </c>
      <c r="C294" s="9"/>
      <c r="D294" s="31"/>
      <c r="E294" s="11"/>
      <c r="F294" s="14"/>
      <c r="G294" s="18"/>
      <c r="H294" s="39"/>
      <c r="I294" s="22"/>
      <c r="J294" s="9"/>
      <c r="K294" s="25"/>
      <c r="L294" s="25"/>
      <c r="M294" s="25"/>
      <c r="N294" s="25"/>
      <c r="O294" s="25"/>
      <c r="P294" s="25"/>
      <c r="Q294" s="25"/>
      <c r="R294" s="25"/>
      <c r="S294" s="25"/>
      <c r="V294" s="7" t="str">
        <f t="shared" si="124"/>
        <v/>
      </c>
      <c r="X294" s="29" t="str">
        <f t="shared" si="120"/>
        <v/>
      </c>
      <c r="Y294" s="29" t="str">
        <f t="shared" si="125"/>
        <v/>
      </c>
      <c r="AA294" s="7" t="str">
        <f t="shared" si="121"/>
        <v/>
      </c>
      <c r="AB294" s="33" t="str">
        <f t="shared" si="126"/>
        <v/>
      </c>
      <c r="AD294" s="35" t="str">
        <f t="shared" si="127"/>
        <v/>
      </c>
      <c r="AE294" s="35" t="str">
        <f t="shared" si="128"/>
        <v/>
      </c>
      <c r="AG294" s="7" t="str">
        <f t="shared" si="145"/>
        <v/>
      </c>
      <c r="AN294" s="98" t="str">
        <f t="shared" si="129"/>
        <v/>
      </c>
      <c r="AO294" s="99" t="str">
        <f t="shared" si="130"/>
        <v/>
      </c>
      <c r="AQ294" s="49" t="str">
        <f t="shared" si="131"/>
        <v/>
      </c>
      <c r="AR294" s="33" t="str">
        <f t="shared" si="132"/>
        <v/>
      </c>
      <c r="AS294" s="43" t="str">
        <f t="shared" si="133"/>
        <v/>
      </c>
      <c r="AT294" s="33" t="str">
        <f t="shared" si="134"/>
        <v/>
      </c>
      <c r="AU294" s="49" t="str">
        <f t="shared" si="122"/>
        <v/>
      </c>
      <c r="AV294" s="33" t="str">
        <f t="shared" si="123"/>
        <v/>
      </c>
      <c r="AW294" s="49" t="str">
        <f t="shared" si="135"/>
        <v/>
      </c>
      <c r="AX294" s="33" t="str">
        <f t="shared" si="136"/>
        <v/>
      </c>
      <c r="AZ294" s="7" t="str">
        <f t="shared" si="137"/>
        <v/>
      </c>
      <c r="BB294" s="7" t="str">
        <f t="shared" si="138"/>
        <v/>
      </c>
      <c r="BD294" s="7">
        <v>283</v>
      </c>
      <c r="BF294" s="49" t="str">
        <f t="shared" si="146"/>
        <v/>
      </c>
      <c r="BG294" s="7" t="str">
        <f t="shared" si="146"/>
        <v/>
      </c>
      <c r="BH294" s="43" t="str">
        <f t="shared" si="146"/>
        <v/>
      </c>
      <c r="BI294" s="7" t="str">
        <f t="shared" si="139"/>
        <v/>
      </c>
      <c r="BJ294" s="7" t="str">
        <f t="shared" si="140"/>
        <v/>
      </c>
      <c r="BL294" s="105" t="str">
        <f t="shared" si="141"/>
        <v/>
      </c>
      <c r="BN294" s="57" t="str">
        <f t="shared" si="142"/>
        <v/>
      </c>
      <c r="BP294" s="35" t="str">
        <f t="shared" si="143"/>
        <v/>
      </c>
    </row>
    <row r="295" spans="1:68" x14ac:dyDescent="0.25">
      <c r="A295" s="9"/>
      <c r="B295" s="7" t="str">
        <f t="shared" si="119"/>
        <v/>
      </c>
      <c r="C295" s="9"/>
      <c r="D295" s="31"/>
      <c r="E295" s="11"/>
      <c r="F295" s="14"/>
      <c r="G295" s="18"/>
      <c r="H295" s="39"/>
      <c r="I295" s="22"/>
      <c r="J295" s="9"/>
      <c r="K295" s="25"/>
      <c r="L295" s="25"/>
      <c r="M295" s="25"/>
      <c r="N295" s="25"/>
      <c r="O295" s="25"/>
      <c r="P295" s="25"/>
      <c r="Q295" s="25"/>
      <c r="R295" s="25"/>
      <c r="S295" s="25"/>
      <c r="V295" s="7" t="str">
        <f t="shared" si="124"/>
        <v/>
      </c>
      <c r="X295" s="29" t="str">
        <f t="shared" si="120"/>
        <v/>
      </c>
      <c r="Y295" s="29" t="str">
        <f t="shared" si="125"/>
        <v/>
      </c>
      <c r="AA295" s="7" t="str">
        <f t="shared" si="121"/>
        <v/>
      </c>
      <c r="AB295" s="33" t="str">
        <f t="shared" si="126"/>
        <v/>
      </c>
      <c r="AD295" s="35" t="str">
        <f t="shared" si="127"/>
        <v/>
      </c>
      <c r="AE295" s="35" t="str">
        <f t="shared" si="128"/>
        <v/>
      </c>
      <c r="AG295" s="7" t="str">
        <f t="shared" si="145"/>
        <v/>
      </c>
      <c r="AN295" s="98" t="str">
        <f t="shared" si="129"/>
        <v/>
      </c>
      <c r="AO295" s="99" t="str">
        <f t="shared" si="130"/>
        <v/>
      </c>
      <c r="AQ295" s="49" t="str">
        <f t="shared" si="131"/>
        <v/>
      </c>
      <c r="AR295" s="33" t="str">
        <f t="shared" si="132"/>
        <v/>
      </c>
      <c r="AS295" s="43" t="str">
        <f t="shared" si="133"/>
        <v/>
      </c>
      <c r="AT295" s="33" t="str">
        <f t="shared" si="134"/>
        <v/>
      </c>
      <c r="AU295" s="49" t="str">
        <f t="shared" si="122"/>
        <v/>
      </c>
      <c r="AV295" s="33" t="str">
        <f t="shared" si="123"/>
        <v/>
      </c>
      <c r="AW295" s="49" t="str">
        <f t="shared" si="135"/>
        <v/>
      </c>
      <c r="AX295" s="33" t="str">
        <f t="shared" si="136"/>
        <v/>
      </c>
      <c r="AZ295" s="7" t="str">
        <f t="shared" si="137"/>
        <v/>
      </c>
      <c r="BB295" s="7" t="str">
        <f t="shared" si="138"/>
        <v/>
      </c>
      <c r="BD295" s="7">
        <v>284</v>
      </c>
      <c r="BF295" s="49" t="str">
        <f t="shared" si="146"/>
        <v/>
      </c>
      <c r="BG295" s="7" t="str">
        <f t="shared" si="146"/>
        <v/>
      </c>
      <c r="BH295" s="43" t="str">
        <f t="shared" si="146"/>
        <v/>
      </c>
      <c r="BI295" s="7" t="str">
        <f t="shared" si="139"/>
        <v/>
      </c>
      <c r="BJ295" s="7" t="str">
        <f t="shared" si="140"/>
        <v/>
      </c>
      <c r="BL295" s="105" t="str">
        <f t="shared" si="141"/>
        <v/>
      </c>
      <c r="BN295" s="57" t="str">
        <f t="shared" si="142"/>
        <v/>
      </c>
      <c r="BP295" s="35" t="str">
        <f t="shared" si="143"/>
        <v/>
      </c>
    </row>
    <row r="296" spans="1:68" x14ac:dyDescent="0.25">
      <c r="A296" s="9"/>
      <c r="B296" s="7" t="str">
        <f t="shared" si="119"/>
        <v/>
      </c>
      <c r="C296" s="9"/>
      <c r="D296" s="31"/>
      <c r="E296" s="11"/>
      <c r="F296" s="14"/>
      <c r="G296" s="18"/>
      <c r="H296" s="39"/>
      <c r="I296" s="22"/>
      <c r="J296" s="9"/>
      <c r="K296" s="25"/>
      <c r="L296" s="25"/>
      <c r="M296" s="25"/>
      <c r="N296" s="25"/>
      <c r="O296" s="25"/>
      <c r="P296" s="25"/>
      <c r="Q296" s="25"/>
      <c r="R296" s="25"/>
      <c r="S296" s="25"/>
      <c r="V296" s="7" t="str">
        <f t="shared" si="124"/>
        <v/>
      </c>
      <c r="X296" s="29" t="str">
        <f t="shared" si="120"/>
        <v/>
      </c>
      <c r="Y296" s="29" t="str">
        <f t="shared" si="125"/>
        <v/>
      </c>
      <c r="AA296" s="7" t="str">
        <f t="shared" si="121"/>
        <v/>
      </c>
      <c r="AB296" s="33" t="str">
        <f t="shared" si="126"/>
        <v/>
      </c>
      <c r="AD296" s="35" t="str">
        <f t="shared" si="127"/>
        <v/>
      </c>
      <c r="AE296" s="35" t="str">
        <f t="shared" si="128"/>
        <v/>
      </c>
      <c r="AG296" s="7" t="str">
        <f t="shared" si="145"/>
        <v/>
      </c>
      <c r="AN296" s="98" t="str">
        <f t="shared" si="129"/>
        <v/>
      </c>
      <c r="AO296" s="99" t="str">
        <f t="shared" si="130"/>
        <v/>
      </c>
      <c r="AQ296" s="49" t="str">
        <f t="shared" si="131"/>
        <v/>
      </c>
      <c r="AR296" s="33" t="str">
        <f t="shared" si="132"/>
        <v/>
      </c>
      <c r="AS296" s="43" t="str">
        <f t="shared" si="133"/>
        <v/>
      </c>
      <c r="AT296" s="33" t="str">
        <f t="shared" si="134"/>
        <v/>
      </c>
      <c r="AU296" s="49" t="str">
        <f t="shared" si="122"/>
        <v/>
      </c>
      <c r="AV296" s="33" t="str">
        <f t="shared" si="123"/>
        <v/>
      </c>
      <c r="AW296" s="49" t="str">
        <f t="shared" si="135"/>
        <v/>
      </c>
      <c r="AX296" s="33" t="str">
        <f t="shared" si="136"/>
        <v/>
      </c>
      <c r="AZ296" s="7" t="str">
        <f t="shared" si="137"/>
        <v/>
      </c>
      <c r="BB296" s="7" t="str">
        <f t="shared" si="138"/>
        <v/>
      </c>
      <c r="BD296" s="7">
        <v>285</v>
      </c>
      <c r="BF296" s="49" t="str">
        <f t="shared" si="146"/>
        <v/>
      </c>
      <c r="BG296" s="7" t="str">
        <f t="shared" si="146"/>
        <v/>
      </c>
      <c r="BH296" s="43" t="str">
        <f t="shared" si="146"/>
        <v/>
      </c>
      <c r="BI296" s="7" t="str">
        <f t="shared" si="139"/>
        <v/>
      </c>
      <c r="BJ296" s="7" t="str">
        <f t="shared" si="140"/>
        <v/>
      </c>
      <c r="BL296" s="105" t="str">
        <f t="shared" si="141"/>
        <v/>
      </c>
      <c r="BN296" s="57" t="str">
        <f t="shared" si="142"/>
        <v/>
      </c>
      <c r="BP296" s="35" t="str">
        <f t="shared" si="143"/>
        <v/>
      </c>
    </row>
    <row r="297" spans="1:68" x14ac:dyDescent="0.25">
      <c r="A297" s="9"/>
      <c r="B297" s="7" t="str">
        <f t="shared" si="119"/>
        <v/>
      </c>
      <c r="C297" s="9"/>
      <c r="D297" s="31"/>
      <c r="E297" s="11"/>
      <c r="F297" s="14"/>
      <c r="G297" s="18"/>
      <c r="H297" s="39"/>
      <c r="I297" s="22"/>
      <c r="J297" s="9"/>
      <c r="K297" s="25"/>
      <c r="L297" s="25"/>
      <c r="M297" s="25"/>
      <c r="N297" s="25"/>
      <c r="O297" s="25"/>
      <c r="P297" s="25"/>
      <c r="Q297" s="25"/>
      <c r="R297" s="25"/>
      <c r="S297" s="25"/>
      <c r="V297" s="7" t="str">
        <f t="shared" si="124"/>
        <v/>
      </c>
      <c r="X297" s="29" t="str">
        <f t="shared" si="120"/>
        <v/>
      </c>
      <c r="Y297" s="29" t="str">
        <f t="shared" si="125"/>
        <v/>
      </c>
      <c r="AA297" s="7" t="str">
        <f t="shared" si="121"/>
        <v/>
      </c>
      <c r="AB297" s="33" t="str">
        <f t="shared" si="126"/>
        <v/>
      </c>
      <c r="AD297" s="35" t="str">
        <f t="shared" si="127"/>
        <v/>
      </c>
      <c r="AE297" s="35" t="str">
        <f t="shared" si="128"/>
        <v/>
      </c>
      <c r="AG297" s="7" t="str">
        <f t="shared" si="145"/>
        <v/>
      </c>
      <c r="AN297" s="98" t="str">
        <f t="shared" si="129"/>
        <v/>
      </c>
      <c r="AO297" s="99" t="str">
        <f t="shared" si="130"/>
        <v/>
      </c>
      <c r="AQ297" s="49" t="str">
        <f t="shared" si="131"/>
        <v/>
      </c>
      <c r="AR297" s="33" t="str">
        <f t="shared" si="132"/>
        <v/>
      </c>
      <c r="AS297" s="43" t="str">
        <f t="shared" si="133"/>
        <v/>
      </c>
      <c r="AT297" s="33" t="str">
        <f t="shared" si="134"/>
        <v/>
      </c>
      <c r="AU297" s="49" t="str">
        <f t="shared" si="122"/>
        <v/>
      </c>
      <c r="AV297" s="33" t="str">
        <f t="shared" si="123"/>
        <v/>
      </c>
      <c r="AW297" s="49" t="str">
        <f t="shared" si="135"/>
        <v/>
      </c>
      <c r="AX297" s="33" t="str">
        <f t="shared" si="136"/>
        <v/>
      </c>
      <c r="AZ297" s="7" t="str">
        <f t="shared" si="137"/>
        <v/>
      </c>
      <c r="BB297" s="7" t="str">
        <f t="shared" si="138"/>
        <v/>
      </c>
      <c r="BD297" s="7">
        <v>286</v>
      </c>
      <c r="BF297" s="49" t="str">
        <f t="shared" si="146"/>
        <v/>
      </c>
      <c r="BG297" s="7" t="str">
        <f t="shared" si="146"/>
        <v/>
      </c>
      <c r="BH297" s="43" t="str">
        <f t="shared" si="146"/>
        <v/>
      </c>
      <c r="BI297" s="7" t="str">
        <f t="shared" si="139"/>
        <v/>
      </c>
      <c r="BJ297" s="7" t="str">
        <f t="shared" si="140"/>
        <v/>
      </c>
      <c r="BL297" s="105" t="str">
        <f t="shared" si="141"/>
        <v/>
      </c>
      <c r="BN297" s="57" t="str">
        <f t="shared" si="142"/>
        <v/>
      </c>
      <c r="BP297" s="35" t="str">
        <f t="shared" si="143"/>
        <v/>
      </c>
    </row>
    <row r="298" spans="1:68" x14ac:dyDescent="0.25">
      <c r="A298" s="9"/>
      <c r="B298" s="7" t="str">
        <f t="shared" si="119"/>
        <v/>
      </c>
      <c r="C298" s="9"/>
      <c r="D298" s="31"/>
      <c r="E298" s="11"/>
      <c r="F298" s="14"/>
      <c r="G298" s="18"/>
      <c r="H298" s="39"/>
      <c r="I298" s="22"/>
      <c r="J298" s="9"/>
      <c r="K298" s="25"/>
      <c r="L298" s="25"/>
      <c r="M298" s="25"/>
      <c r="N298" s="25"/>
      <c r="O298" s="25"/>
      <c r="P298" s="25"/>
      <c r="Q298" s="25"/>
      <c r="R298" s="25"/>
      <c r="S298" s="25"/>
      <c r="V298" s="7" t="str">
        <f t="shared" si="124"/>
        <v/>
      </c>
      <c r="X298" s="29" t="str">
        <f t="shared" si="120"/>
        <v/>
      </c>
      <c r="Y298" s="29" t="str">
        <f t="shared" si="125"/>
        <v/>
      </c>
      <c r="AA298" s="7" t="str">
        <f t="shared" si="121"/>
        <v/>
      </c>
      <c r="AB298" s="33" t="str">
        <f t="shared" si="126"/>
        <v/>
      </c>
      <c r="AD298" s="35" t="str">
        <f t="shared" si="127"/>
        <v/>
      </c>
      <c r="AE298" s="35" t="str">
        <f t="shared" si="128"/>
        <v/>
      </c>
      <c r="AG298" s="7" t="str">
        <f t="shared" si="145"/>
        <v/>
      </c>
      <c r="AN298" s="98" t="str">
        <f t="shared" si="129"/>
        <v/>
      </c>
      <c r="AO298" s="99" t="str">
        <f t="shared" si="130"/>
        <v/>
      </c>
      <c r="AQ298" s="49" t="str">
        <f t="shared" si="131"/>
        <v/>
      </c>
      <c r="AR298" s="33" t="str">
        <f t="shared" si="132"/>
        <v/>
      </c>
      <c r="AS298" s="43" t="str">
        <f t="shared" si="133"/>
        <v/>
      </c>
      <c r="AT298" s="33" t="str">
        <f t="shared" si="134"/>
        <v/>
      </c>
      <c r="AU298" s="49" t="str">
        <f t="shared" si="122"/>
        <v/>
      </c>
      <c r="AV298" s="33" t="str">
        <f t="shared" si="123"/>
        <v/>
      </c>
      <c r="AW298" s="49" t="str">
        <f t="shared" si="135"/>
        <v/>
      </c>
      <c r="AX298" s="33" t="str">
        <f t="shared" si="136"/>
        <v/>
      </c>
      <c r="AZ298" s="7" t="str">
        <f t="shared" si="137"/>
        <v/>
      </c>
      <c r="BB298" s="7" t="str">
        <f t="shared" si="138"/>
        <v/>
      </c>
      <c r="BD298" s="7">
        <v>287</v>
      </c>
      <c r="BF298" s="49" t="str">
        <f t="shared" si="146"/>
        <v/>
      </c>
      <c r="BG298" s="7" t="str">
        <f t="shared" si="146"/>
        <v/>
      </c>
      <c r="BH298" s="43" t="str">
        <f t="shared" si="146"/>
        <v/>
      </c>
      <c r="BI298" s="7" t="str">
        <f t="shared" si="139"/>
        <v/>
      </c>
      <c r="BJ298" s="7" t="str">
        <f t="shared" si="140"/>
        <v/>
      </c>
      <c r="BL298" s="105" t="str">
        <f t="shared" si="141"/>
        <v/>
      </c>
      <c r="BN298" s="57" t="str">
        <f t="shared" si="142"/>
        <v/>
      </c>
      <c r="BP298" s="35" t="str">
        <f t="shared" si="143"/>
        <v/>
      </c>
    </row>
    <row r="299" spans="1:68" x14ac:dyDescent="0.25">
      <c r="A299" s="9"/>
      <c r="B299" s="7" t="str">
        <f t="shared" si="119"/>
        <v/>
      </c>
      <c r="C299" s="9"/>
      <c r="D299" s="31"/>
      <c r="E299" s="11"/>
      <c r="F299" s="14"/>
      <c r="G299" s="18"/>
      <c r="H299" s="39"/>
      <c r="I299" s="22"/>
      <c r="J299" s="9"/>
      <c r="K299" s="25"/>
      <c r="L299" s="25"/>
      <c r="M299" s="25"/>
      <c r="N299" s="25"/>
      <c r="O299" s="25"/>
      <c r="P299" s="25"/>
      <c r="Q299" s="25"/>
      <c r="R299" s="25"/>
      <c r="S299" s="25"/>
      <c r="V299" s="7" t="str">
        <f t="shared" si="124"/>
        <v/>
      </c>
      <c r="X299" s="29" t="str">
        <f t="shared" si="120"/>
        <v/>
      </c>
      <c r="Y299" s="29" t="str">
        <f t="shared" si="125"/>
        <v/>
      </c>
      <c r="AA299" s="7" t="str">
        <f t="shared" si="121"/>
        <v/>
      </c>
      <c r="AB299" s="33" t="str">
        <f t="shared" si="126"/>
        <v/>
      </c>
      <c r="AD299" s="35" t="str">
        <f t="shared" si="127"/>
        <v/>
      </c>
      <c r="AE299" s="35" t="str">
        <f t="shared" si="128"/>
        <v/>
      </c>
      <c r="AG299" s="7" t="str">
        <f t="shared" si="145"/>
        <v/>
      </c>
      <c r="AN299" s="98" t="str">
        <f t="shared" si="129"/>
        <v/>
      </c>
      <c r="AO299" s="99" t="str">
        <f t="shared" si="130"/>
        <v/>
      </c>
      <c r="AQ299" s="49" t="str">
        <f t="shared" si="131"/>
        <v/>
      </c>
      <c r="AR299" s="33" t="str">
        <f t="shared" si="132"/>
        <v/>
      </c>
      <c r="AS299" s="43" t="str">
        <f t="shared" si="133"/>
        <v/>
      </c>
      <c r="AT299" s="33" t="str">
        <f t="shared" si="134"/>
        <v/>
      </c>
      <c r="AU299" s="49" t="str">
        <f t="shared" si="122"/>
        <v/>
      </c>
      <c r="AV299" s="33" t="str">
        <f t="shared" si="123"/>
        <v/>
      </c>
      <c r="AW299" s="49" t="str">
        <f t="shared" si="135"/>
        <v/>
      </c>
      <c r="AX299" s="33" t="str">
        <f t="shared" si="136"/>
        <v/>
      </c>
      <c r="AZ299" s="7" t="str">
        <f t="shared" si="137"/>
        <v/>
      </c>
      <c r="BB299" s="7" t="str">
        <f t="shared" si="138"/>
        <v/>
      </c>
      <c r="BD299" s="7">
        <v>288</v>
      </c>
      <c r="BF299" s="49" t="str">
        <f t="shared" si="146"/>
        <v/>
      </c>
      <c r="BG299" s="7" t="str">
        <f t="shared" si="146"/>
        <v/>
      </c>
      <c r="BH299" s="43" t="str">
        <f t="shared" si="146"/>
        <v/>
      </c>
      <c r="BI299" s="7" t="str">
        <f t="shared" si="139"/>
        <v/>
      </c>
      <c r="BJ299" s="7" t="str">
        <f t="shared" si="140"/>
        <v/>
      </c>
      <c r="BL299" s="105" t="str">
        <f t="shared" si="141"/>
        <v/>
      </c>
      <c r="BN299" s="57" t="str">
        <f t="shared" si="142"/>
        <v/>
      </c>
      <c r="BP299" s="35" t="str">
        <f t="shared" si="143"/>
        <v/>
      </c>
    </row>
    <row r="300" spans="1:68" x14ac:dyDescent="0.25">
      <c r="A300" s="9"/>
      <c r="B300" s="7" t="str">
        <f t="shared" si="119"/>
        <v/>
      </c>
      <c r="C300" s="9"/>
      <c r="D300" s="31"/>
      <c r="E300" s="11"/>
      <c r="F300" s="14"/>
      <c r="G300" s="18"/>
      <c r="H300" s="39"/>
      <c r="I300" s="22"/>
      <c r="J300" s="9"/>
      <c r="K300" s="25"/>
      <c r="L300" s="25"/>
      <c r="M300" s="25"/>
      <c r="N300" s="25"/>
      <c r="O300" s="25"/>
      <c r="P300" s="25"/>
      <c r="Q300" s="25"/>
      <c r="R300" s="25"/>
      <c r="S300" s="25"/>
      <c r="V300" s="7" t="str">
        <f t="shared" si="124"/>
        <v/>
      </c>
      <c r="X300" s="29" t="str">
        <f t="shared" si="120"/>
        <v/>
      </c>
      <c r="Y300" s="29" t="str">
        <f t="shared" si="125"/>
        <v/>
      </c>
      <c r="AA300" s="7" t="str">
        <f t="shared" si="121"/>
        <v/>
      </c>
      <c r="AB300" s="33" t="str">
        <f t="shared" si="126"/>
        <v/>
      </c>
      <c r="AD300" s="35" t="str">
        <f t="shared" si="127"/>
        <v/>
      </c>
      <c r="AE300" s="35" t="str">
        <f t="shared" si="128"/>
        <v/>
      </c>
      <c r="AG300" s="7" t="str">
        <f t="shared" si="145"/>
        <v/>
      </c>
      <c r="AN300" s="98" t="str">
        <f t="shared" si="129"/>
        <v/>
      </c>
      <c r="AO300" s="99" t="str">
        <f t="shared" si="130"/>
        <v/>
      </c>
      <c r="AQ300" s="49" t="str">
        <f t="shared" si="131"/>
        <v/>
      </c>
      <c r="AR300" s="33" t="str">
        <f t="shared" si="132"/>
        <v/>
      </c>
      <c r="AS300" s="43" t="str">
        <f t="shared" si="133"/>
        <v/>
      </c>
      <c r="AT300" s="33" t="str">
        <f t="shared" si="134"/>
        <v/>
      </c>
      <c r="AU300" s="49" t="str">
        <f t="shared" si="122"/>
        <v/>
      </c>
      <c r="AV300" s="33" t="str">
        <f t="shared" si="123"/>
        <v/>
      </c>
      <c r="AW300" s="49" t="str">
        <f t="shared" si="135"/>
        <v/>
      </c>
      <c r="AX300" s="33" t="str">
        <f t="shared" si="136"/>
        <v/>
      </c>
      <c r="AZ300" s="7" t="str">
        <f t="shared" si="137"/>
        <v/>
      </c>
      <c r="BB300" s="7" t="str">
        <f t="shared" si="138"/>
        <v/>
      </c>
      <c r="BD300" s="7">
        <v>289</v>
      </c>
      <c r="BF300" s="49" t="str">
        <f t="shared" si="146"/>
        <v/>
      </c>
      <c r="BG300" s="7" t="str">
        <f t="shared" si="146"/>
        <v/>
      </c>
      <c r="BH300" s="43" t="str">
        <f t="shared" si="146"/>
        <v/>
      </c>
      <c r="BI300" s="7" t="str">
        <f t="shared" si="139"/>
        <v/>
      </c>
      <c r="BJ300" s="7" t="str">
        <f t="shared" si="140"/>
        <v/>
      </c>
      <c r="BL300" s="105" t="str">
        <f t="shared" si="141"/>
        <v/>
      </c>
      <c r="BN300" s="57" t="str">
        <f t="shared" si="142"/>
        <v/>
      </c>
      <c r="BP300" s="35" t="str">
        <f t="shared" si="143"/>
        <v/>
      </c>
    </row>
    <row r="301" spans="1:68" x14ac:dyDescent="0.25">
      <c r="A301" s="9"/>
      <c r="B301" s="7" t="str">
        <f t="shared" si="119"/>
        <v/>
      </c>
      <c r="C301" s="9"/>
      <c r="D301" s="31"/>
      <c r="E301" s="11"/>
      <c r="F301" s="14"/>
      <c r="G301" s="18"/>
      <c r="H301" s="39"/>
      <c r="I301" s="22"/>
      <c r="J301" s="9"/>
      <c r="K301" s="25"/>
      <c r="L301" s="25"/>
      <c r="M301" s="25"/>
      <c r="N301" s="25"/>
      <c r="O301" s="25"/>
      <c r="P301" s="25"/>
      <c r="Q301" s="25"/>
      <c r="R301" s="25"/>
      <c r="S301" s="25"/>
      <c r="V301" s="7" t="str">
        <f t="shared" si="124"/>
        <v/>
      </c>
      <c r="X301" s="29" t="str">
        <f t="shared" si="120"/>
        <v/>
      </c>
      <c r="Y301" s="29" t="str">
        <f t="shared" si="125"/>
        <v/>
      </c>
      <c r="AA301" s="7" t="str">
        <f t="shared" si="121"/>
        <v/>
      </c>
      <c r="AB301" s="33" t="str">
        <f t="shared" si="126"/>
        <v/>
      </c>
      <c r="AD301" s="35" t="str">
        <f t="shared" si="127"/>
        <v/>
      </c>
      <c r="AE301" s="35" t="str">
        <f t="shared" si="128"/>
        <v/>
      </c>
      <c r="AG301" s="7" t="str">
        <f t="shared" si="145"/>
        <v/>
      </c>
      <c r="AN301" s="98" t="str">
        <f t="shared" si="129"/>
        <v/>
      </c>
      <c r="AO301" s="99" t="str">
        <f t="shared" si="130"/>
        <v/>
      </c>
      <c r="AQ301" s="49" t="str">
        <f t="shared" si="131"/>
        <v/>
      </c>
      <c r="AR301" s="33" t="str">
        <f t="shared" si="132"/>
        <v/>
      </c>
      <c r="AS301" s="43" t="str">
        <f t="shared" si="133"/>
        <v/>
      </c>
      <c r="AT301" s="33" t="str">
        <f t="shared" si="134"/>
        <v/>
      </c>
      <c r="AU301" s="49" t="str">
        <f t="shared" si="122"/>
        <v/>
      </c>
      <c r="AV301" s="33" t="str">
        <f t="shared" si="123"/>
        <v/>
      </c>
      <c r="AW301" s="49" t="str">
        <f t="shared" si="135"/>
        <v/>
      </c>
      <c r="AX301" s="33" t="str">
        <f t="shared" si="136"/>
        <v/>
      </c>
      <c r="AZ301" s="7" t="str">
        <f t="shared" si="137"/>
        <v/>
      </c>
      <c r="BB301" s="7" t="str">
        <f t="shared" si="138"/>
        <v/>
      </c>
      <c r="BD301" s="7">
        <v>290</v>
      </c>
      <c r="BF301" s="49" t="str">
        <f t="shared" si="146"/>
        <v/>
      </c>
      <c r="BG301" s="7" t="str">
        <f t="shared" si="146"/>
        <v/>
      </c>
      <c r="BH301" s="43" t="str">
        <f t="shared" si="146"/>
        <v/>
      </c>
      <c r="BI301" s="7" t="str">
        <f t="shared" si="139"/>
        <v/>
      </c>
      <c r="BJ301" s="7" t="str">
        <f t="shared" si="140"/>
        <v/>
      </c>
      <c r="BL301" s="105" t="str">
        <f t="shared" si="141"/>
        <v/>
      </c>
      <c r="BN301" s="57" t="str">
        <f t="shared" si="142"/>
        <v/>
      </c>
      <c r="BP301" s="35" t="str">
        <f t="shared" si="143"/>
        <v/>
      </c>
    </row>
    <row r="302" spans="1:68" x14ac:dyDescent="0.25">
      <c r="A302" s="9"/>
      <c r="B302" s="7" t="str">
        <f t="shared" si="119"/>
        <v/>
      </c>
      <c r="C302" s="9"/>
      <c r="D302" s="31"/>
      <c r="E302" s="11"/>
      <c r="F302" s="14"/>
      <c r="G302" s="18"/>
      <c r="H302" s="39"/>
      <c r="I302" s="22"/>
      <c r="J302" s="9"/>
      <c r="K302" s="25"/>
      <c r="L302" s="25"/>
      <c r="M302" s="25"/>
      <c r="N302" s="25"/>
      <c r="O302" s="25"/>
      <c r="P302" s="25"/>
      <c r="Q302" s="25"/>
      <c r="R302" s="25"/>
      <c r="S302" s="25"/>
      <c r="V302" s="7" t="str">
        <f t="shared" si="124"/>
        <v/>
      </c>
      <c r="X302" s="29" t="str">
        <f t="shared" si="120"/>
        <v/>
      </c>
      <c r="Y302" s="29" t="str">
        <f t="shared" si="125"/>
        <v/>
      </c>
      <c r="AA302" s="7" t="str">
        <f t="shared" si="121"/>
        <v/>
      </c>
      <c r="AB302" s="33" t="str">
        <f t="shared" si="126"/>
        <v/>
      </c>
      <c r="AD302" s="35" t="str">
        <f t="shared" si="127"/>
        <v/>
      </c>
      <c r="AE302" s="35" t="str">
        <f t="shared" si="128"/>
        <v/>
      </c>
      <c r="AG302" s="7" t="str">
        <f t="shared" si="145"/>
        <v/>
      </c>
      <c r="AN302" s="98" t="str">
        <f t="shared" si="129"/>
        <v/>
      </c>
      <c r="AO302" s="99" t="str">
        <f t="shared" si="130"/>
        <v/>
      </c>
      <c r="AQ302" s="49" t="str">
        <f t="shared" si="131"/>
        <v/>
      </c>
      <c r="AR302" s="33" t="str">
        <f t="shared" si="132"/>
        <v/>
      </c>
      <c r="AS302" s="43" t="str">
        <f t="shared" si="133"/>
        <v/>
      </c>
      <c r="AT302" s="33" t="str">
        <f t="shared" si="134"/>
        <v/>
      </c>
      <c r="AU302" s="49" t="str">
        <f t="shared" si="122"/>
        <v/>
      </c>
      <c r="AV302" s="33" t="str">
        <f t="shared" si="123"/>
        <v/>
      </c>
      <c r="AW302" s="49" t="str">
        <f t="shared" si="135"/>
        <v/>
      </c>
      <c r="AX302" s="33" t="str">
        <f t="shared" si="136"/>
        <v/>
      </c>
      <c r="AZ302" s="7" t="str">
        <f t="shared" si="137"/>
        <v/>
      </c>
      <c r="BB302" s="7" t="str">
        <f t="shared" si="138"/>
        <v/>
      </c>
      <c r="BD302" s="7">
        <v>291</v>
      </c>
      <c r="BF302" s="49" t="str">
        <f t="shared" si="146"/>
        <v/>
      </c>
      <c r="BG302" s="7" t="str">
        <f t="shared" si="146"/>
        <v/>
      </c>
      <c r="BH302" s="43" t="str">
        <f t="shared" si="146"/>
        <v/>
      </c>
      <c r="BI302" s="7" t="str">
        <f t="shared" si="139"/>
        <v/>
      </c>
      <c r="BJ302" s="7" t="str">
        <f t="shared" si="140"/>
        <v/>
      </c>
      <c r="BL302" s="105" t="str">
        <f t="shared" si="141"/>
        <v/>
      </c>
      <c r="BN302" s="57" t="str">
        <f t="shared" si="142"/>
        <v/>
      </c>
      <c r="BP302" s="35" t="str">
        <f t="shared" si="143"/>
        <v/>
      </c>
    </row>
    <row r="303" spans="1:68" x14ac:dyDescent="0.25">
      <c r="A303" s="9"/>
      <c r="B303" s="7" t="str">
        <f t="shared" si="119"/>
        <v/>
      </c>
      <c r="C303" s="9"/>
      <c r="D303" s="31"/>
      <c r="E303" s="11"/>
      <c r="F303" s="14"/>
      <c r="G303" s="18"/>
      <c r="H303" s="39"/>
      <c r="I303" s="22"/>
      <c r="J303" s="9"/>
      <c r="K303" s="25"/>
      <c r="L303" s="25"/>
      <c r="M303" s="25"/>
      <c r="N303" s="25"/>
      <c r="O303" s="25"/>
      <c r="P303" s="25"/>
      <c r="Q303" s="25"/>
      <c r="R303" s="25"/>
      <c r="S303" s="25"/>
      <c r="V303" s="7" t="str">
        <f t="shared" si="124"/>
        <v/>
      </c>
      <c r="X303" s="29" t="str">
        <f t="shared" si="120"/>
        <v/>
      </c>
      <c r="Y303" s="29" t="str">
        <f t="shared" si="125"/>
        <v/>
      </c>
      <c r="AA303" s="7" t="str">
        <f t="shared" si="121"/>
        <v/>
      </c>
      <c r="AB303" s="33" t="str">
        <f t="shared" si="126"/>
        <v/>
      </c>
      <c r="AD303" s="35" t="str">
        <f t="shared" si="127"/>
        <v/>
      </c>
      <c r="AE303" s="35" t="str">
        <f t="shared" si="128"/>
        <v/>
      </c>
      <c r="AG303" s="7" t="str">
        <f t="shared" si="145"/>
        <v/>
      </c>
      <c r="AN303" s="98" t="str">
        <f t="shared" si="129"/>
        <v/>
      </c>
      <c r="AO303" s="99" t="str">
        <f t="shared" si="130"/>
        <v/>
      </c>
      <c r="AQ303" s="49" t="str">
        <f t="shared" si="131"/>
        <v/>
      </c>
      <c r="AR303" s="33" t="str">
        <f t="shared" si="132"/>
        <v/>
      </c>
      <c r="AS303" s="43" t="str">
        <f t="shared" si="133"/>
        <v/>
      </c>
      <c r="AT303" s="33" t="str">
        <f t="shared" si="134"/>
        <v/>
      </c>
      <c r="AU303" s="49" t="str">
        <f t="shared" si="122"/>
        <v/>
      </c>
      <c r="AV303" s="33" t="str">
        <f t="shared" si="123"/>
        <v/>
      </c>
      <c r="AW303" s="49" t="str">
        <f t="shared" si="135"/>
        <v/>
      </c>
      <c r="AX303" s="33" t="str">
        <f t="shared" si="136"/>
        <v/>
      </c>
      <c r="AZ303" s="7" t="str">
        <f t="shared" si="137"/>
        <v/>
      </c>
      <c r="BB303" s="7" t="str">
        <f t="shared" si="138"/>
        <v/>
      </c>
      <c r="BD303" s="7">
        <v>292</v>
      </c>
      <c r="BF303" s="49" t="str">
        <f t="shared" si="146"/>
        <v/>
      </c>
      <c r="BG303" s="7" t="str">
        <f t="shared" si="146"/>
        <v/>
      </c>
      <c r="BH303" s="43" t="str">
        <f t="shared" si="146"/>
        <v/>
      </c>
      <c r="BI303" s="7" t="str">
        <f t="shared" si="139"/>
        <v/>
      </c>
      <c r="BJ303" s="7" t="str">
        <f t="shared" si="140"/>
        <v/>
      </c>
      <c r="BL303" s="105" t="str">
        <f t="shared" si="141"/>
        <v/>
      </c>
      <c r="BN303" s="57" t="str">
        <f t="shared" si="142"/>
        <v/>
      </c>
      <c r="BP303" s="35" t="str">
        <f t="shared" si="143"/>
        <v/>
      </c>
    </row>
    <row r="304" spans="1:68" x14ac:dyDescent="0.25">
      <c r="A304" s="9"/>
      <c r="B304" s="7" t="str">
        <f t="shared" si="119"/>
        <v/>
      </c>
      <c r="C304" s="9"/>
      <c r="D304" s="31"/>
      <c r="E304" s="11"/>
      <c r="F304" s="14"/>
      <c r="G304" s="18"/>
      <c r="H304" s="39"/>
      <c r="I304" s="22"/>
      <c r="J304" s="9"/>
      <c r="K304" s="25"/>
      <c r="L304" s="25"/>
      <c r="M304" s="25"/>
      <c r="N304" s="25"/>
      <c r="O304" s="25"/>
      <c r="P304" s="25"/>
      <c r="Q304" s="25"/>
      <c r="R304" s="25"/>
      <c r="S304" s="25"/>
      <c r="V304" s="7" t="str">
        <f t="shared" si="124"/>
        <v/>
      </c>
      <c r="X304" s="29" t="str">
        <f t="shared" si="120"/>
        <v/>
      </c>
      <c r="Y304" s="29" t="str">
        <f t="shared" si="125"/>
        <v/>
      </c>
      <c r="AA304" s="7" t="str">
        <f t="shared" si="121"/>
        <v/>
      </c>
      <c r="AB304" s="33" t="str">
        <f t="shared" si="126"/>
        <v/>
      </c>
      <c r="AD304" s="35" t="str">
        <f t="shared" si="127"/>
        <v/>
      </c>
      <c r="AE304" s="35" t="str">
        <f t="shared" si="128"/>
        <v/>
      </c>
      <c r="AG304" s="7" t="str">
        <f t="shared" si="145"/>
        <v/>
      </c>
      <c r="AN304" s="98" t="str">
        <f t="shared" si="129"/>
        <v/>
      </c>
      <c r="AO304" s="99" t="str">
        <f t="shared" si="130"/>
        <v/>
      </c>
      <c r="AQ304" s="49" t="str">
        <f t="shared" si="131"/>
        <v/>
      </c>
      <c r="AR304" s="33" t="str">
        <f t="shared" si="132"/>
        <v/>
      </c>
      <c r="AS304" s="43" t="str">
        <f t="shared" si="133"/>
        <v/>
      </c>
      <c r="AT304" s="33" t="str">
        <f t="shared" si="134"/>
        <v/>
      </c>
      <c r="AU304" s="49" t="str">
        <f t="shared" si="122"/>
        <v/>
      </c>
      <c r="AV304" s="33" t="str">
        <f t="shared" si="123"/>
        <v/>
      </c>
      <c r="AW304" s="49" t="str">
        <f t="shared" si="135"/>
        <v/>
      </c>
      <c r="AX304" s="33" t="str">
        <f t="shared" si="136"/>
        <v/>
      </c>
      <c r="AZ304" s="7" t="str">
        <f t="shared" si="137"/>
        <v/>
      </c>
      <c r="BB304" s="7" t="str">
        <f t="shared" si="138"/>
        <v/>
      </c>
      <c r="BD304" s="7">
        <v>293</v>
      </c>
      <c r="BF304" s="49" t="str">
        <f t="shared" si="146"/>
        <v/>
      </c>
      <c r="BG304" s="7" t="str">
        <f t="shared" si="146"/>
        <v/>
      </c>
      <c r="BH304" s="43" t="str">
        <f t="shared" si="146"/>
        <v/>
      </c>
      <c r="BI304" s="7" t="str">
        <f t="shared" si="139"/>
        <v/>
      </c>
      <c r="BJ304" s="7" t="str">
        <f t="shared" si="140"/>
        <v/>
      </c>
      <c r="BL304" s="105" t="str">
        <f t="shared" si="141"/>
        <v/>
      </c>
      <c r="BN304" s="57" t="str">
        <f t="shared" si="142"/>
        <v/>
      </c>
      <c r="BP304" s="35" t="str">
        <f t="shared" si="143"/>
        <v/>
      </c>
    </row>
    <row r="305" spans="1:68" x14ac:dyDescent="0.25">
      <c r="A305" s="9"/>
      <c r="B305" s="7" t="str">
        <f t="shared" si="119"/>
        <v/>
      </c>
      <c r="C305" s="9"/>
      <c r="D305" s="31"/>
      <c r="E305" s="11"/>
      <c r="F305" s="14"/>
      <c r="G305" s="18"/>
      <c r="H305" s="39"/>
      <c r="I305" s="22"/>
      <c r="J305" s="9"/>
      <c r="K305" s="25"/>
      <c r="L305" s="25"/>
      <c r="M305" s="25"/>
      <c r="N305" s="25"/>
      <c r="O305" s="25"/>
      <c r="P305" s="25"/>
      <c r="Q305" s="25"/>
      <c r="R305" s="25"/>
      <c r="S305" s="25"/>
      <c r="V305" s="7" t="str">
        <f t="shared" si="124"/>
        <v/>
      </c>
      <c r="X305" s="29" t="str">
        <f t="shared" si="120"/>
        <v/>
      </c>
      <c r="Y305" s="29" t="str">
        <f t="shared" si="125"/>
        <v/>
      </c>
      <c r="AA305" s="7" t="str">
        <f t="shared" si="121"/>
        <v/>
      </c>
      <c r="AB305" s="33" t="str">
        <f t="shared" si="126"/>
        <v/>
      </c>
      <c r="AD305" s="35" t="str">
        <f t="shared" si="127"/>
        <v/>
      </c>
      <c r="AE305" s="35" t="str">
        <f t="shared" si="128"/>
        <v/>
      </c>
      <c r="AG305" s="7" t="str">
        <f t="shared" si="145"/>
        <v/>
      </c>
      <c r="AN305" s="98" t="str">
        <f t="shared" si="129"/>
        <v/>
      </c>
      <c r="AO305" s="99" t="str">
        <f t="shared" si="130"/>
        <v/>
      </c>
      <c r="AQ305" s="49" t="str">
        <f t="shared" si="131"/>
        <v/>
      </c>
      <c r="AR305" s="33" t="str">
        <f t="shared" si="132"/>
        <v/>
      </c>
      <c r="AS305" s="43" t="str">
        <f t="shared" si="133"/>
        <v/>
      </c>
      <c r="AT305" s="33" t="str">
        <f t="shared" si="134"/>
        <v/>
      </c>
      <c r="AU305" s="49" t="str">
        <f t="shared" si="122"/>
        <v/>
      </c>
      <c r="AV305" s="33" t="str">
        <f t="shared" si="123"/>
        <v/>
      </c>
      <c r="AW305" s="49" t="str">
        <f t="shared" si="135"/>
        <v/>
      </c>
      <c r="AX305" s="33" t="str">
        <f t="shared" si="136"/>
        <v/>
      </c>
      <c r="AZ305" s="7" t="str">
        <f t="shared" si="137"/>
        <v/>
      </c>
      <c r="BB305" s="7" t="str">
        <f t="shared" si="138"/>
        <v/>
      </c>
      <c r="BD305" s="7">
        <v>294</v>
      </c>
      <c r="BF305" s="49" t="str">
        <f t="shared" si="146"/>
        <v/>
      </c>
      <c r="BG305" s="7" t="str">
        <f t="shared" si="146"/>
        <v/>
      </c>
      <c r="BH305" s="43" t="str">
        <f t="shared" si="146"/>
        <v/>
      </c>
      <c r="BI305" s="7" t="str">
        <f t="shared" si="139"/>
        <v/>
      </c>
      <c r="BJ305" s="7" t="str">
        <f t="shared" si="140"/>
        <v/>
      </c>
      <c r="BL305" s="105" t="str">
        <f t="shared" si="141"/>
        <v/>
      </c>
      <c r="BN305" s="57" t="str">
        <f t="shared" si="142"/>
        <v/>
      </c>
      <c r="BP305" s="35" t="str">
        <f t="shared" si="143"/>
        <v/>
      </c>
    </row>
    <row r="306" spans="1:68" x14ac:dyDescent="0.25">
      <c r="A306" s="9"/>
      <c r="B306" s="7" t="str">
        <f t="shared" si="119"/>
        <v/>
      </c>
      <c r="C306" s="9"/>
      <c r="D306" s="31"/>
      <c r="E306" s="11"/>
      <c r="F306" s="14"/>
      <c r="G306" s="18"/>
      <c r="H306" s="39"/>
      <c r="I306" s="22"/>
      <c r="J306" s="9"/>
      <c r="K306" s="25"/>
      <c r="L306" s="25"/>
      <c r="M306" s="25"/>
      <c r="N306" s="25"/>
      <c r="O306" s="25"/>
      <c r="P306" s="25"/>
      <c r="Q306" s="25"/>
      <c r="R306" s="25"/>
      <c r="S306" s="25"/>
      <c r="V306" s="7" t="str">
        <f t="shared" si="124"/>
        <v/>
      </c>
      <c r="X306" s="29" t="str">
        <f t="shared" si="120"/>
        <v/>
      </c>
      <c r="Y306" s="29" t="str">
        <f t="shared" si="125"/>
        <v/>
      </c>
      <c r="AA306" s="7" t="str">
        <f t="shared" si="121"/>
        <v/>
      </c>
      <c r="AB306" s="33" t="str">
        <f t="shared" si="126"/>
        <v/>
      </c>
      <c r="AD306" s="35" t="str">
        <f t="shared" si="127"/>
        <v/>
      </c>
      <c r="AE306" s="35" t="str">
        <f t="shared" si="128"/>
        <v/>
      </c>
      <c r="AG306" s="7" t="str">
        <f t="shared" si="145"/>
        <v/>
      </c>
      <c r="AN306" s="98" t="str">
        <f t="shared" si="129"/>
        <v/>
      </c>
      <c r="AO306" s="99" t="str">
        <f t="shared" si="130"/>
        <v/>
      </c>
      <c r="AQ306" s="49" t="str">
        <f t="shared" si="131"/>
        <v/>
      </c>
      <c r="AR306" s="33" t="str">
        <f t="shared" si="132"/>
        <v/>
      </c>
      <c r="AS306" s="43" t="str">
        <f t="shared" si="133"/>
        <v/>
      </c>
      <c r="AT306" s="33" t="str">
        <f t="shared" si="134"/>
        <v/>
      </c>
      <c r="AU306" s="49" t="str">
        <f t="shared" si="122"/>
        <v/>
      </c>
      <c r="AV306" s="33" t="str">
        <f t="shared" si="123"/>
        <v/>
      </c>
      <c r="AW306" s="49" t="str">
        <f t="shared" si="135"/>
        <v/>
      </c>
      <c r="AX306" s="33" t="str">
        <f t="shared" si="136"/>
        <v/>
      </c>
      <c r="AZ306" s="7" t="str">
        <f t="shared" si="137"/>
        <v/>
      </c>
      <c r="BB306" s="7" t="str">
        <f t="shared" si="138"/>
        <v/>
      </c>
      <c r="BD306" s="7">
        <v>295</v>
      </c>
      <c r="BF306" s="49" t="str">
        <f t="shared" si="146"/>
        <v/>
      </c>
      <c r="BG306" s="7" t="str">
        <f t="shared" si="146"/>
        <v/>
      </c>
      <c r="BH306" s="43" t="str">
        <f t="shared" si="146"/>
        <v/>
      </c>
      <c r="BI306" s="7" t="str">
        <f t="shared" si="139"/>
        <v/>
      </c>
      <c r="BJ306" s="7" t="str">
        <f t="shared" si="140"/>
        <v/>
      </c>
      <c r="BL306" s="105" t="str">
        <f t="shared" si="141"/>
        <v/>
      </c>
      <c r="BN306" s="57" t="str">
        <f t="shared" si="142"/>
        <v/>
      </c>
      <c r="BP306" s="35" t="str">
        <f t="shared" si="143"/>
        <v/>
      </c>
    </row>
    <row r="307" spans="1:68" x14ac:dyDescent="0.25">
      <c r="A307" s="9"/>
      <c r="B307" s="7" t="str">
        <f t="shared" si="119"/>
        <v/>
      </c>
      <c r="C307" s="9"/>
      <c r="D307" s="31"/>
      <c r="E307" s="11"/>
      <c r="F307" s="14"/>
      <c r="G307" s="18"/>
      <c r="H307" s="39"/>
      <c r="I307" s="22"/>
      <c r="J307" s="9"/>
      <c r="K307" s="25"/>
      <c r="L307" s="25"/>
      <c r="M307" s="25"/>
      <c r="N307" s="25"/>
      <c r="O307" s="25"/>
      <c r="P307" s="25"/>
      <c r="Q307" s="25"/>
      <c r="R307" s="25"/>
      <c r="S307" s="25"/>
      <c r="V307" s="7" t="str">
        <f t="shared" si="124"/>
        <v/>
      </c>
      <c r="X307" s="29" t="str">
        <f t="shared" si="120"/>
        <v/>
      </c>
      <c r="Y307" s="29" t="str">
        <f t="shared" si="125"/>
        <v/>
      </c>
      <c r="AA307" s="7" t="str">
        <f t="shared" si="121"/>
        <v/>
      </c>
      <c r="AB307" s="33" t="str">
        <f t="shared" si="126"/>
        <v/>
      </c>
      <c r="AD307" s="35" t="str">
        <f t="shared" si="127"/>
        <v/>
      </c>
      <c r="AE307" s="35" t="str">
        <f t="shared" si="128"/>
        <v/>
      </c>
      <c r="AG307" s="7" t="str">
        <f t="shared" si="145"/>
        <v/>
      </c>
      <c r="AN307" s="98" t="str">
        <f t="shared" si="129"/>
        <v/>
      </c>
      <c r="AO307" s="99" t="str">
        <f t="shared" si="130"/>
        <v/>
      </c>
      <c r="AQ307" s="49" t="str">
        <f t="shared" si="131"/>
        <v/>
      </c>
      <c r="AR307" s="33" t="str">
        <f t="shared" si="132"/>
        <v/>
      </c>
      <c r="AS307" s="43" t="str">
        <f t="shared" si="133"/>
        <v/>
      </c>
      <c r="AT307" s="33" t="str">
        <f t="shared" si="134"/>
        <v/>
      </c>
      <c r="AU307" s="49" t="str">
        <f t="shared" si="122"/>
        <v/>
      </c>
      <c r="AV307" s="33" t="str">
        <f t="shared" si="123"/>
        <v/>
      </c>
      <c r="AW307" s="49" t="str">
        <f t="shared" si="135"/>
        <v/>
      </c>
      <c r="AX307" s="33" t="str">
        <f t="shared" si="136"/>
        <v/>
      </c>
      <c r="AZ307" s="7" t="str">
        <f t="shared" si="137"/>
        <v/>
      </c>
      <c r="BB307" s="7" t="str">
        <f t="shared" si="138"/>
        <v/>
      </c>
      <c r="BD307" s="7">
        <v>296</v>
      </c>
      <c r="BF307" s="49" t="str">
        <f t="shared" si="146"/>
        <v/>
      </c>
      <c r="BG307" s="7" t="str">
        <f t="shared" si="146"/>
        <v/>
      </c>
      <c r="BH307" s="43" t="str">
        <f t="shared" si="146"/>
        <v/>
      </c>
      <c r="BI307" s="7" t="str">
        <f t="shared" si="139"/>
        <v/>
      </c>
      <c r="BJ307" s="7" t="str">
        <f t="shared" si="140"/>
        <v/>
      </c>
      <c r="BL307" s="105" t="str">
        <f t="shared" si="141"/>
        <v/>
      </c>
      <c r="BN307" s="57" t="str">
        <f t="shared" si="142"/>
        <v/>
      </c>
      <c r="BP307" s="35" t="str">
        <f t="shared" si="143"/>
        <v/>
      </c>
    </row>
    <row r="308" spans="1:68" x14ac:dyDescent="0.25">
      <c r="A308" s="9"/>
      <c r="B308" s="7" t="str">
        <f t="shared" si="119"/>
        <v/>
      </c>
      <c r="C308" s="9"/>
      <c r="D308" s="31"/>
      <c r="E308" s="11"/>
      <c r="F308" s="14"/>
      <c r="G308" s="18"/>
      <c r="H308" s="39"/>
      <c r="I308" s="22"/>
      <c r="J308" s="9"/>
      <c r="K308" s="25"/>
      <c r="L308" s="25"/>
      <c r="M308" s="25"/>
      <c r="N308" s="25"/>
      <c r="O308" s="25"/>
      <c r="P308" s="25"/>
      <c r="Q308" s="25"/>
      <c r="R308" s="25"/>
      <c r="S308" s="25"/>
      <c r="V308" s="7" t="str">
        <f t="shared" si="124"/>
        <v/>
      </c>
      <c r="X308" s="29" t="str">
        <f t="shared" si="120"/>
        <v/>
      </c>
      <c r="Y308" s="29" t="str">
        <f t="shared" si="125"/>
        <v/>
      </c>
      <c r="AA308" s="7" t="str">
        <f t="shared" si="121"/>
        <v/>
      </c>
      <c r="AB308" s="33" t="str">
        <f t="shared" si="126"/>
        <v/>
      </c>
      <c r="AD308" s="35" t="str">
        <f t="shared" si="127"/>
        <v/>
      </c>
      <c r="AE308" s="35" t="str">
        <f t="shared" si="128"/>
        <v/>
      </c>
      <c r="AG308" s="7" t="str">
        <f t="shared" si="145"/>
        <v/>
      </c>
      <c r="AN308" s="98" t="str">
        <f t="shared" si="129"/>
        <v/>
      </c>
      <c r="AO308" s="99" t="str">
        <f t="shared" si="130"/>
        <v/>
      </c>
      <c r="AQ308" s="49" t="str">
        <f t="shared" si="131"/>
        <v/>
      </c>
      <c r="AR308" s="33" t="str">
        <f t="shared" si="132"/>
        <v/>
      </c>
      <c r="AS308" s="43" t="str">
        <f t="shared" si="133"/>
        <v/>
      </c>
      <c r="AT308" s="33" t="str">
        <f t="shared" si="134"/>
        <v/>
      </c>
      <c r="AU308" s="49" t="str">
        <f t="shared" si="122"/>
        <v/>
      </c>
      <c r="AV308" s="33" t="str">
        <f t="shared" si="123"/>
        <v/>
      </c>
      <c r="AW308" s="49" t="str">
        <f t="shared" si="135"/>
        <v/>
      </c>
      <c r="AX308" s="33" t="str">
        <f t="shared" si="136"/>
        <v/>
      </c>
      <c r="AZ308" s="7" t="str">
        <f t="shared" si="137"/>
        <v/>
      </c>
      <c r="BB308" s="7" t="str">
        <f t="shared" si="138"/>
        <v/>
      </c>
      <c r="BD308" s="7">
        <v>297</v>
      </c>
      <c r="BF308" s="49" t="str">
        <f t="shared" si="146"/>
        <v/>
      </c>
      <c r="BG308" s="7" t="str">
        <f t="shared" si="146"/>
        <v/>
      </c>
      <c r="BH308" s="43" t="str">
        <f t="shared" si="146"/>
        <v/>
      </c>
      <c r="BI308" s="7" t="str">
        <f t="shared" si="139"/>
        <v/>
      </c>
      <c r="BJ308" s="7" t="str">
        <f t="shared" si="140"/>
        <v/>
      </c>
      <c r="BL308" s="105" t="str">
        <f t="shared" si="141"/>
        <v/>
      </c>
      <c r="BN308" s="57" t="str">
        <f t="shared" si="142"/>
        <v/>
      </c>
      <c r="BP308" s="35" t="str">
        <f t="shared" si="143"/>
        <v/>
      </c>
    </row>
    <row r="309" spans="1:68" x14ac:dyDescent="0.25">
      <c r="A309" s="9"/>
      <c r="B309" s="7" t="str">
        <f t="shared" si="119"/>
        <v/>
      </c>
      <c r="C309" s="9"/>
      <c r="D309" s="31"/>
      <c r="E309" s="11"/>
      <c r="F309" s="14"/>
      <c r="G309" s="18"/>
      <c r="H309" s="39"/>
      <c r="I309" s="22"/>
      <c r="J309" s="9"/>
      <c r="K309" s="25"/>
      <c r="L309" s="25"/>
      <c r="M309" s="25"/>
      <c r="N309" s="25"/>
      <c r="O309" s="25"/>
      <c r="P309" s="25"/>
      <c r="Q309" s="25"/>
      <c r="R309" s="25"/>
      <c r="S309" s="25"/>
      <c r="V309" s="7" t="str">
        <f t="shared" si="124"/>
        <v/>
      </c>
      <c r="X309" s="29" t="str">
        <f t="shared" si="120"/>
        <v/>
      </c>
      <c r="Y309" s="29" t="str">
        <f t="shared" si="125"/>
        <v/>
      </c>
      <c r="AA309" s="7" t="str">
        <f t="shared" si="121"/>
        <v/>
      </c>
      <c r="AB309" s="33" t="str">
        <f t="shared" si="126"/>
        <v/>
      </c>
      <c r="AD309" s="35" t="str">
        <f t="shared" si="127"/>
        <v/>
      </c>
      <c r="AE309" s="35" t="str">
        <f t="shared" si="128"/>
        <v/>
      </c>
      <c r="AG309" s="7" t="str">
        <f t="shared" si="145"/>
        <v/>
      </c>
      <c r="AN309" s="98" t="str">
        <f t="shared" si="129"/>
        <v/>
      </c>
      <c r="AO309" s="99" t="str">
        <f t="shared" si="130"/>
        <v/>
      </c>
      <c r="AQ309" s="49" t="str">
        <f t="shared" si="131"/>
        <v/>
      </c>
      <c r="AR309" s="33" t="str">
        <f t="shared" si="132"/>
        <v/>
      </c>
      <c r="AS309" s="43" t="str">
        <f t="shared" si="133"/>
        <v/>
      </c>
      <c r="AT309" s="33" t="str">
        <f t="shared" si="134"/>
        <v/>
      </c>
      <c r="AU309" s="49" t="str">
        <f t="shared" si="122"/>
        <v/>
      </c>
      <c r="AV309" s="33" t="str">
        <f t="shared" si="123"/>
        <v/>
      </c>
      <c r="AW309" s="49" t="str">
        <f t="shared" si="135"/>
        <v/>
      </c>
      <c r="AX309" s="33" t="str">
        <f t="shared" si="136"/>
        <v/>
      </c>
      <c r="AZ309" s="7" t="str">
        <f t="shared" si="137"/>
        <v/>
      </c>
      <c r="BB309" s="7" t="str">
        <f t="shared" si="138"/>
        <v/>
      </c>
      <c r="BD309" s="7">
        <v>298</v>
      </c>
      <c r="BF309" s="49" t="str">
        <f t="shared" si="146"/>
        <v/>
      </c>
      <c r="BG309" s="7" t="str">
        <f t="shared" si="146"/>
        <v/>
      </c>
      <c r="BH309" s="43" t="str">
        <f t="shared" si="146"/>
        <v/>
      </c>
      <c r="BI309" s="7" t="str">
        <f t="shared" si="139"/>
        <v/>
      </c>
      <c r="BJ309" s="7" t="str">
        <f t="shared" si="140"/>
        <v/>
      </c>
      <c r="BL309" s="105" t="str">
        <f t="shared" si="141"/>
        <v/>
      </c>
      <c r="BN309" s="57" t="str">
        <f t="shared" si="142"/>
        <v/>
      </c>
      <c r="BP309" s="35" t="str">
        <f t="shared" si="143"/>
        <v/>
      </c>
    </row>
    <row r="310" spans="1:68" x14ac:dyDescent="0.25">
      <c r="A310" s="9"/>
      <c r="B310" s="7" t="str">
        <f t="shared" si="119"/>
        <v/>
      </c>
      <c r="C310" s="9"/>
      <c r="D310" s="31"/>
      <c r="E310" s="11"/>
      <c r="F310" s="14"/>
      <c r="G310" s="18"/>
      <c r="H310" s="39"/>
      <c r="I310" s="22"/>
      <c r="J310" s="9"/>
      <c r="K310" s="25"/>
      <c r="L310" s="25"/>
      <c r="M310" s="25"/>
      <c r="N310" s="25"/>
      <c r="O310" s="25"/>
      <c r="P310" s="25"/>
      <c r="Q310" s="25"/>
      <c r="R310" s="25"/>
      <c r="S310" s="25"/>
      <c r="V310" s="7" t="str">
        <f t="shared" si="124"/>
        <v/>
      </c>
      <c r="X310" s="29" t="str">
        <f t="shared" si="120"/>
        <v/>
      </c>
      <c r="Y310" s="29" t="str">
        <f t="shared" si="125"/>
        <v/>
      </c>
      <c r="AA310" s="7" t="str">
        <f t="shared" si="121"/>
        <v/>
      </c>
      <c r="AB310" s="33" t="str">
        <f t="shared" si="126"/>
        <v/>
      </c>
      <c r="AD310" s="35" t="str">
        <f t="shared" si="127"/>
        <v/>
      </c>
      <c r="AE310" s="35" t="str">
        <f t="shared" si="128"/>
        <v/>
      </c>
      <c r="AG310" s="7" t="str">
        <f t="shared" si="145"/>
        <v/>
      </c>
      <c r="AN310" s="98" t="str">
        <f t="shared" si="129"/>
        <v/>
      </c>
      <c r="AO310" s="99" t="str">
        <f t="shared" si="130"/>
        <v/>
      </c>
      <c r="AQ310" s="49" t="str">
        <f t="shared" si="131"/>
        <v/>
      </c>
      <c r="AR310" s="33" t="str">
        <f t="shared" si="132"/>
        <v/>
      </c>
      <c r="AS310" s="43" t="str">
        <f t="shared" si="133"/>
        <v/>
      </c>
      <c r="AT310" s="33" t="str">
        <f t="shared" si="134"/>
        <v/>
      </c>
      <c r="AU310" s="49" t="str">
        <f t="shared" si="122"/>
        <v/>
      </c>
      <c r="AV310" s="33" t="str">
        <f t="shared" si="123"/>
        <v/>
      </c>
      <c r="AW310" s="49" t="str">
        <f t="shared" si="135"/>
        <v/>
      </c>
      <c r="AX310" s="33" t="str">
        <f t="shared" si="136"/>
        <v/>
      </c>
      <c r="AZ310" s="7" t="str">
        <f t="shared" si="137"/>
        <v/>
      </c>
      <c r="BB310" s="7" t="str">
        <f t="shared" si="138"/>
        <v/>
      </c>
      <c r="BD310" s="7">
        <v>299</v>
      </c>
      <c r="BF310" s="49" t="str">
        <f t="shared" si="146"/>
        <v/>
      </c>
      <c r="BG310" s="7" t="str">
        <f t="shared" si="146"/>
        <v/>
      </c>
      <c r="BH310" s="43" t="str">
        <f t="shared" si="146"/>
        <v/>
      </c>
      <c r="BI310" s="7" t="str">
        <f t="shared" si="139"/>
        <v/>
      </c>
      <c r="BJ310" s="7" t="str">
        <f t="shared" si="140"/>
        <v/>
      </c>
      <c r="BL310" s="105" t="str">
        <f t="shared" si="141"/>
        <v/>
      </c>
      <c r="BN310" s="57" t="str">
        <f t="shared" si="142"/>
        <v/>
      </c>
      <c r="BP310" s="35" t="str">
        <f t="shared" si="143"/>
        <v/>
      </c>
    </row>
    <row r="311" spans="1:68" x14ac:dyDescent="0.25">
      <c r="A311" s="9"/>
      <c r="B311" s="7" t="str">
        <f t="shared" si="119"/>
        <v/>
      </c>
      <c r="C311" s="9"/>
      <c r="D311" s="31"/>
      <c r="E311" s="11"/>
      <c r="F311" s="14"/>
      <c r="G311" s="18"/>
      <c r="H311" s="39"/>
      <c r="I311" s="22"/>
      <c r="J311" s="9"/>
      <c r="K311" s="25"/>
      <c r="L311" s="25"/>
      <c r="M311" s="25"/>
      <c r="N311" s="25"/>
      <c r="O311" s="25"/>
      <c r="P311" s="25"/>
      <c r="Q311" s="25"/>
      <c r="R311" s="25"/>
      <c r="S311" s="25"/>
      <c r="V311" s="7" t="str">
        <f t="shared" si="124"/>
        <v/>
      </c>
      <c r="X311" s="29" t="str">
        <f t="shared" si="120"/>
        <v/>
      </c>
      <c r="Y311" s="29" t="str">
        <f t="shared" si="125"/>
        <v/>
      </c>
      <c r="AA311" s="7" t="str">
        <f t="shared" si="121"/>
        <v/>
      </c>
      <c r="AB311" s="33" t="str">
        <f t="shared" si="126"/>
        <v/>
      </c>
      <c r="AD311" s="35" t="str">
        <f t="shared" si="127"/>
        <v/>
      </c>
      <c r="AE311" s="35" t="str">
        <f t="shared" si="128"/>
        <v/>
      </c>
      <c r="AG311" s="7" t="str">
        <f t="shared" si="145"/>
        <v/>
      </c>
      <c r="AN311" s="98" t="str">
        <f t="shared" si="129"/>
        <v/>
      </c>
      <c r="AO311" s="99" t="str">
        <f t="shared" si="130"/>
        <v/>
      </c>
      <c r="AQ311" s="49" t="str">
        <f t="shared" si="131"/>
        <v/>
      </c>
      <c r="AR311" s="33" t="str">
        <f t="shared" si="132"/>
        <v/>
      </c>
      <c r="AS311" s="43" t="str">
        <f t="shared" si="133"/>
        <v/>
      </c>
      <c r="AT311" s="33" t="str">
        <f t="shared" si="134"/>
        <v/>
      </c>
      <c r="AU311" s="49" t="str">
        <f t="shared" si="122"/>
        <v/>
      </c>
      <c r="AV311" s="33" t="str">
        <f t="shared" si="123"/>
        <v/>
      </c>
      <c r="AW311" s="49" t="str">
        <f t="shared" si="135"/>
        <v/>
      </c>
      <c r="AX311" s="33" t="str">
        <f t="shared" si="136"/>
        <v/>
      </c>
      <c r="AZ311" s="7" t="str">
        <f t="shared" si="137"/>
        <v/>
      </c>
      <c r="BB311" s="7" t="str">
        <f t="shared" si="138"/>
        <v/>
      </c>
      <c r="BD311" s="7">
        <v>300</v>
      </c>
      <c r="BF311" s="49" t="str">
        <f t="shared" si="146"/>
        <v/>
      </c>
      <c r="BG311" s="7" t="str">
        <f t="shared" si="146"/>
        <v/>
      </c>
      <c r="BH311" s="43" t="str">
        <f t="shared" si="146"/>
        <v/>
      </c>
      <c r="BI311" s="7" t="str">
        <f t="shared" si="139"/>
        <v/>
      </c>
      <c r="BJ311" s="7" t="str">
        <f t="shared" si="140"/>
        <v/>
      </c>
      <c r="BL311" s="105" t="str">
        <f t="shared" si="141"/>
        <v/>
      </c>
      <c r="BN311" s="57" t="str">
        <f t="shared" si="142"/>
        <v/>
      </c>
      <c r="BP311" s="35" t="str">
        <f t="shared" si="143"/>
        <v/>
      </c>
    </row>
    <row r="312" spans="1:68" x14ac:dyDescent="0.25">
      <c r="A312" s="9"/>
      <c r="B312" s="7" t="str">
        <f t="shared" si="119"/>
        <v/>
      </c>
      <c r="C312" s="9"/>
      <c r="D312" s="31"/>
      <c r="E312" s="11"/>
      <c r="F312" s="14"/>
      <c r="G312" s="18"/>
      <c r="H312" s="39"/>
      <c r="I312" s="22"/>
      <c r="J312" s="9"/>
      <c r="K312" s="25"/>
      <c r="L312" s="25"/>
      <c r="M312" s="25"/>
      <c r="N312" s="25"/>
      <c r="O312" s="25"/>
      <c r="P312" s="25"/>
      <c r="Q312" s="25"/>
      <c r="R312" s="25"/>
      <c r="S312" s="25"/>
      <c r="V312" s="7" t="str">
        <f t="shared" si="124"/>
        <v/>
      </c>
      <c r="X312" s="29" t="str">
        <f t="shared" si="120"/>
        <v/>
      </c>
      <c r="Y312" s="29" t="str">
        <f t="shared" si="125"/>
        <v/>
      </c>
      <c r="AA312" s="7" t="str">
        <f t="shared" si="121"/>
        <v/>
      </c>
      <c r="AB312" s="33" t="str">
        <f t="shared" si="126"/>
        <v/>
      </c>
      <c r="AD312" s="35" t="str">
        <f t="shared" si="127"/>
        <v/>
      </c>
      <c r="AE312" s="35" t="str">
        <f t="shared" si="128"/>
        <v/>
      </c>
      <c r="AG312" s="7" t="str">
        <f t="shared" si="145"/>
        <v/>
      </c>
      <c r="AN312" s="98" t="str">
        <f t="shared" si="129"/>
        <v/>
      </c>
      <c r="AO312" s="99" t="str">
        <f t="shared" si="130"/>
        <v/>
      </c>
      <c r="AQ312" s="49" t="str">
        <f t="shared" si="131"/>
        <v/>
      </c>
      <c r="AR312" s="33" t="str">
        <f t="shared" si="132"/>
        <v/>
      </c>
      <c r="AS312" s="43" t="str">
        <f t="shared" si="133"/>
        <v/>
      </c>
      <c r="AT312" s="33" t="str">
        <f t="shared" si="134"/>
        <v/>
      </c>
      <c r="AU312" s="49" t="str">
        <f t="shared" si="122"/>
        <v/>
      </c>
      <c r="AV312" s="33" t="str">
        <f t="shared" si="123"/>
        <v/>
      </c>
      <c r="AW312" s="49" t="str">
        <f t="shared" si="135"/>
        <v/>
      </c>
      <c r="AX312" s="33" t="str">
        <f t="shared" si="136"/>
        <v/>
      </c>
      <c r="AZ312" s="7" t="str">
        <f t="shared" si="137"/>
        <v/>
      </c>
      <c r="BB312" s="7" t="str">
        <f t="shared" si="138"/>
        <v/>
      </c>
      <c r="BD312" s="7">
        <v>301</v>
      </c>
      <c r="BF312" s="49" t="str">
        <f t="shared" ref="BF312:BH331" si="147">IF(OR($E312="", $AD312=FALSE), "", IF(OR($BI$9=TRUE, BF$9=""), 0, IFERROR(INDEX($AQ$12:$AX$511, $BE312, MATCH(BF$9, $AQ$9:$AX$9, 0)), 0)))</f>
        <v/>
      </c>
      <c r="BG312" s="7" t="str">
        <f t="shared" si="147"/>
        <v/>
      </c>
      <c r="BH312" s="43" t="str">
        <f t="shared" si="147"/>
        <v/>
      </c>
      <c r="BI312" s="7" t="str">
        <f t="shared" si="139"/>
        <v/>
      </c>
      <c r="BJ312" s="7" t="str">
        <f t="shared" si="140"/>
        <v/>
      </c>
      <c r="BL312" s="105" t="str">
        <f t="shared" si="141"/>
        <v/>
      </c>
      <c r="BN312" s="57" t="str">
        <f t="shared" si="142"/>
        <v/>
      </c>
      <c r="BP312" s="35" t="str">
        <f t="shared" si="143"/>
        <v/>
      </c>
    </row>
    <row r="313" spans="1:68" x14ac:dyDescent="0.25">
      <c r="A313" s="9"/>
      <c r="B313" s="7" t="str">
        <f t="shared" si="119"/>
        <v/>
      </c>
      <c r="C313" s="9"/>
      <c r="D313" s="31"/>
      <c r="E313" s="11"/>
      <c r="F313" s="14"/>
      <c r="G313" s="18"/>
      <c r="H313" s="39"/>
      <c r="I313" s="22"/>
      <c r="J313" s="9"/>
      <c r="K313" s="25"/>
      <c r="L313" s="25"/>
      <c r="M313" s="25"/>
      <c r="N313" s="25"/>
      <c r="O313" s="25"/>
      <c r="P313" s="25"/>
      <c r="Q313" s="25"/>
      <c r="R313" s="25"/>
      <c r="S313" s="25"/>
      <c r="V313" s="7" t="str">
        <f t="shared" si="124"/>
        <v/>
      </c>
      <c r="X313" s="29" t="str">
        <f t="shared" si="120"/>
        <v/>
      </c>
      <c r="Y313" s="29" t="str">
        <f t="shared" si="125"/>
        <v/>
      </c>
      <c r="AA313" s="7" t="str">
        <f t="shared" si="121"/>
        <v/>
      </c>
      <c r="AB313" s="33" t="str">
        <f t="shared" si="126"/>
        <v/>
      </c>
      <c r="AD313" s="35" t="str">
        <f t="shared" si="127"/>
        <v/>
      </c>
      <c r="AE313" s="35" t="str">
        <f t="shared" si="128"/>
        <v/>
      </c>
      <c r="AG313" s="7" t="str">
        <f t="shared" si="145"/>
        <v/>
      </c>
      <c r="AN313" s="98" t="str">
        <f t="shared" si="129"/>
        <v/>
      </c>
      <c r="AO313" s="99" t="str">
        <f t="shared" si="130"/>
        <v/>
      </c>
      <c r="AQ313" s="49" t="str">
        <f t="shared" si="131"/>
        <v/>
      </c>
      <c r="AR313" s="33" t="str">
        <f t="shared" si="132"/>
        <v/>
      </c>
      <c r="AS313" s="43" t="str">
        <f t="shared" si="133"/>
        <v/>
      </c>
      <c r="AT313" s="33" t="str">
        <f t="shared" si="134"/>
        <v/>
      </c>
      <c r="AU313" s="49" t="str">
        <f t="shared" si="122"/>
        <v/>
      </c>
      <c r="AV313" s="33" t="str">
        <f t="shared" si="123"/>
        <v/>
      </c>
      <c r="AW313" s="49" t="str">
        <f t="shared" si="135"/>
        <v/>
      </c>
      <c r="AX313" s="33" t="str">
        <f t="shared" si="136"/>
        <v/>
      </c>
      <c r="AZ313" s="7" t="str">
        <f t="shared" si="137"/>
        <v/>
      </c>
      <c r="BB313" s="7" t="str">
        <f t="shared" si="138"/>
        <v/>
      </c>
      <c r="BD313" s="7">
        <v>302</v>
      </c>
      <c r="BF313" s="49" t="str">
        <f t="shared" si="147"/>
        <v/>
      </c>
      <c r="BG313" s="7" t="str">
        <f t="shared" si="147"/>
        <v/>
      </c>
      <c r="BH313" s="43" t="str">
        <f t="shared" si="147"/>
        <v/>
      </c>
      <c r="BI313" s="7" t="str">
        <f t="shared" si="139"/>
        <v/>
      </c>
      <c r="BJ313" s="7" t="str">
        <f t="shared" si="140"/>
        <v/>
      </c>
      <c r="BL313" s="105" t="str">
        <f t="shared" si="141"/>
        <v/>
      </c>
      <c r="BN313" s="57" t="str">
        <f t="shared" si="142"/>
        <v/>
      </c>
      <c r="BP313" s="35" t="str">
        <f t="shared" si="143"/>
        <v/>
      </c>
    </row>
    <row r="314" spans="1:68" x14ac:dyDescent="0.25">
      <c r="A314" s="9"/>
      <c r="B314" s="7" t="str">
        <f t="shared" si="119"/>
        <v/>
      </c>
      <c r="C314" s="9"/>
      <c r="D314" s="31"/>
      <c r="E314" s="11"/>
      <c r="F314" s="14"/>
      <c r="G314" s="18"/>
      <c r="H314" s="39"/>
      <c r="I314" s="22"/>
      <c r="J314" s="9"/>
      <c r="K314" s="25"/>
      <c r="L314" s="25"/>
      <c r="M314" s="25"/>
      <c r="N314" s="25"/>
      <c r="O314" s="25"/>
      <c r="P314" s="25"/>
      <c r="Q314" s="25"/>
      <c r="R314" s="25"/>
      <c r="S314" s="25"/>
      <c r="V314" s="7" t="str">
        <f t="shared" si="124"/>
        <v/>
      </c>
      <c r="X314" s="29" t="str">
        <f t="shared" si="120"/>
        <v/>
      </c>
      <c r="Y314" s="29" t="str">
        <f t="shared" si="125"/>
        <v/>
      </c>
      <c r="AA314" s="7" t="str">
        <f t="shared" si="121"/>
        <v/>
      </c>
      <c r="AB314" s="33" t="str">
        <f t="shared" si="126"/>
        <v/>
      </c>
      <c r="AD314" s="35" t="str">
        <f t="shared" si="127"/>
        <v/>
      </c>
      <c r="AE314" s="35" t="str">
        <f t="shared" si="128"/>
        <v/>
      </c>
      <c r="AG314" s="7" t="str">
        <f t="shared" si="145"/>
        <v/>
      </c>
      <c r="AN314" s="98" t="str">
        <f t="shared" si="129"/>
        <v/>
      </c>
      <c r="AO314" s="99" t="str">
        <f t="shared" si="130"/>
        <v/>
      </c>
      <c r="AQ314" s="49" t="str">
        <f t="shared" si="131"/>
        <v/>
      </c>
      <c r="AR314" s="33" t="str">
        <f t="shared" si="132"/>
        <v/>
      </c>
      <c r="AS314" s="43" t="str">
        <f t="shared" si="133"/>
        <v/>
      </c>
      <c r="AT314" s="33" t="str">
        <f t="shared" si="134"/>
        <v/>
      </c>
      <c r="AU314" s="49" t="str">
        <f t="shared" si="122"/>
        <v/>
      </c>
      <c r="AV314" s="33" t="str">
        <f t="shared" si="123"/>
        <v/>
      </c>
      <c r="AW314" s="49" t="str">
        <f t="shared" si="135"/>
        <v/>
      </c>
      <c r="AX314" s="33" t="str">
        <f t="shared" si="136"/>
        <v/>
      </c>
      <c r="AZ314" s="7" t="str">
        <f t="shared" si="137"/>
        <v/>
      </c>
      <c r="BB314" s="7" t="str">
        <f t="shared" si="138"/>
        <v/>
      </c>
      <c r="BD314" s="7">
        <v>303</v>
      </c>
      <c r="BF314" s="49" t="str">
        <f t="shared" si="147"/>
        <v/>
      </c>
      <c r="BG314" s="7" t="str">
        <f t="shared" si="147"/>
        <v/>
      </c>
      <c r="BH314" s="43" t="str">
        <f t="shared" si="147"/>
        <v/>
      </c>
      <c r="BI314" s="7" t="str">
        <f t="shared" si="139"/>
        <v/>
      </c>
      <c r="BJ314" s="7" t="str">
        <f t="shared" si="140"/>
        <v/>
      </c>
      <c r="BL314" s="105" t="str">
        <f t="shared" si="141"/>
        <v/>
      </c>
      <c r="BN314" s="57" t="str">
        <f t="shared" si="142"/>
        <v/>
      </c>
      <c r="BP314" s="35" t="str">
        <f t="shared" si="143"/>
        <v/>
      </c>
    </row>
    <row r="315" spans="1:68" x14ac:dyDescent="0.25">
      <c r="A315" s="9"/>
      <c r="B315" s="7" t="str">
        <f t="shared" si="119"/>
        <v/>
      </c>
      <c r="C315" s="9"/>
      <c r="D315" s="31"/>
      <c r="E315" s="11"/>
      <c r="F315" s="14"/>
      <c r="G315" s="18"/>
      <c r="H315" s="39"/>
      <c r="I315" s="22"/>
      <c r="J315" s="9"/>
      <c r="K315" s="25"/>
      <c r="L315" s="25"/>
      <c r="M315" s="25"/>
      <c r="N315" s="25"/>
      <c r="O315" s="25"/>
      <c r="P315" s="25"/>
      <c r="Q315" s="25"/>
      <c r="R315" s="25"/>
      <c r="S315" s="25"/>
      <c r="V315" s="7" t="str">
        <f t="shared" si="124"/>
        <v/>
      </c>
      <c r="X315" s="29" t="str">
        <f t="shared" si="120"/>
        <v/>
      </c>
      <c r="Y315" s="29" t="str">
        <f t="shared" si="125"/>
        <v/>
      </c>
      <c r="AA315" s="7" t="str">
        <f t="shared" si="121"/>
        <v/>
      </c>
      <c r="AB315" s="33" t="str">
        <f t="shared" si="126"/>
        <v/>
      </c>
      <c r="AD315" s="35" t="str">
        <f t="shared" si="127"/>
        <v/>
      </c>
      <c r="AE315" s="35" t="str">
        <f t="shared" si="128"/>
        <v/>
      </c>
      <c r="AG315" s="7" t="str">
        <f t="shared" si="145"/>
        <v/>
      </c>
      <c r="AN315" s="98" t="str">
        <f t="shared" si="129"/>
        <v/>
      </c>
      <c r="AO315" s="99" t="str">
        <f t="shared" si="130"/>
        <v/>
      </c>
      <c r="AQ315" s="49" t="str">
        <f t="shared" si="131"/>
        <v/>
      </c>
      <c r="AR315" s="33" t="str">
        <f t="shared" si="132"/>
        <v/>
      </c>
      <c r="AS315" s="43" t="str">
        <f t="shared" si="133"/>
        <v/>
      </c>
      <c r="AT315" s="33" t="str">
        <f t="shared" si="134"/>
        <v/>
      </c>
      <c r="AU315" s="49" t="str">
        <f t="shared" si="122"/>
        <v/>
      </c>
      <c r="AV315" s="33" t="str">
        <f t="shared" si="123"/>
        <v/>
      </c>
      <c r="AW315" s="49" t="str">
        <f t="shared" si="135"/>
        <v/>
      </c>
      <c r="AX315" s="33" t="str">
        <f t="shared" si="136"/>
        <v/>
      </c>
      <c r="AZ315" s="7" t="str">
        <f t="shared" si="137"/>
        <v/>
      </c>
      <c r="BB315" s="7" t="str">
        <f t="shared" si="138"/>
        <v/>
      </c>
      <c r="BD315" s="7">
        <v>304</v>
      </c>
      <c r="BF315" s="49" t="str">
        <f t="shared" si="147"/>
        <v/>
      </c>
      <c r="BG315" s="7" t="str">
        <f t="shared" si="147"/>
        <v/>
      </c>
      <c r="BH315" s="43" t="str">
        <f t="shared" si="147"/>
        <v/>
      </c>
      <c r="BI315" s="7" t="str">
        <f t="shared" si="139"/>
        <v/>
      </c>
      <c r="BJ315" s="7" t="str">
        <f t="shared" si="140"/>
        <v/>
      </c>
      <c r="BL315" s="105" t="str">
        <f t="shared" si="141"/>
        <v/>
      </c>
      <c r="BN315" s="57" t="str">
        <f t="shared" si="142"/>
        <v/>
      </c>
      <c r="BP315" s="35" t="str">
        <f t="shared" si="143"/>
        <v/>
      </c>
    </row>
    <row r="316" spans="1:68" x14ac:dyDescent="0.25">
      <c r="A316" s="9"/>
      <c r="B316" s="7" t="str">
        <f t="shared" si="119"/>
        <v/>
      </c>
      <c r="C316" s="9"/>
      <c r="D316" s="31"/>
      <c r="E316" s="11"/>
      <c r="F316" s="14"/>
      <c r="G316" s="18"/>
      <c r="H316" s="39"/>
      <c r="I316" s="22"/>
      <c r="J316" s="9"/>
      <c r="K316" s="25"/>
      <c r="L316" s="25"/>
      <c r="M316" s="25"/>
      <c r="N316" s="25"/>
      <c r="O316" s="25"/>
      <c r="P316" s="25"/>
      <c r="Q316" s="25"/>
      <c r="R316" s="25"/>
      <c r="S316" s="25"/>
      <c r="V316" s="7" t="str">
        <f t="shared" si="124"/>
        <v/>
      </c>
      <c r="X316" s="29" t="str">
        <f t="shared" si="120"/>
        <v/>
      </c>
      <c r="Y316" s="29" t="str">
        <f t="shared" si="125"/>
        <v/>
      </c>
      <c r="AA316" s="7" t="str">
        <f t="shared" si="121"/>
        <v/>
      </c>
      <c r="AB316" s="33" t="str">
        <f t="shared" si="126"/>
        <v/>
      </c>
      <c r="AD316" s="35" t="str">
        <f t="shared" si="127"/>
        <v/>
      </c>
      <c r="AE316" s="35" t="str">
        <f t="shared" si="128"/>
        <v/>
      </c>
      <c r="AG316" s="7" t="str">
        <f t="shared" si="145"/>
        <v/>
      </c>
      <c r="AN316" s="98" t="str">
        <f t="shared" si="129"/>
        <v/>
      </c>
      <c r="AO316" s="99" t="str">
        <f t="shared" si="130"/>
        <v/>
      </c>
      <c r="AQ316" s="49" t="str">
        <f t="shared" si="131"/>
        <v/>
      </c>
      <c r="AR316" s="33" t="str">
        <f t="shared" si="132"/>
        <v/>
      </c>
      <c r="AS316" s="43" t="str">
        <f t="shared" si="133"/>
        <v/>
      </c>
      <c r="AT316" s="33" t="str">
        <f t="shared" si="134"/>
        <v/>
      </c>
      <c r="AU316" s="49" t="str">
        <f t="shared" si="122"/>
        <v/>
      </c>
      <c r="AV316" s="33" t="str">
        <f t="shared" si="123"/>
        <v/>
      </c>
      <c r="AW316" s="49" t="str">
        <f t="shared" si="135"/>
        <v/>
      </c>
      <c r="AX316" s="33" t="str">
        <f t="shared" si="136"/>
        <v/>
      </c>
      <c r="AZ316" s="7" t="str">
        <f t="shared" si="137"/>
        <v/>
      </c>
      <c r="BB316" s="7" t="str">
        <f t="shared" si="138"/>
        <v/>
      </c>
      <c r="BD316" s="7">
        <v>305</v>
      </c>
      <c r="BF316" s="49" t="str">
        <f t="shared" si="147"/>
        <v/>
      </c>
      <c r="BG316" s="7" t="str">
        <f t="shared" si="147"/>
        <v/>
      </c>
      <c r="BH316" s="43" t="str">
        <f t="shared" si="147"/>
        <v/>
      </c>
      <c r="BI316" s="7" t="str">
        <f t="shared" si="139"/>
        <v/>
      </c>
      <c r="BJ316" s="7" t="str">
        <f t="shared" si="140"/>
        <v/>
      </c>
      <c r="BL316" s="105" t="str">
        <f t="shared" si="141"/>
        <v/>
      </c>
      <c r="BN316" s="57" t="str">
        <f t="shared" si="142"/>
        <v/>
      </c>
      <c r="BP316" s="35" t="str">
        <f t="shared" si="143"/>
        <v/>
      </c>
    </row>
    <row r="317" spans="1:68" x14ac:dyDescent="0.25">
      <c r="A317" s="9"/>
      <c r="B317" s="7" t="str">
        <f t="shared" si="119"/>
        <v/>
      </c>
      <c r="C317" s="9"/>
      <c r="D317" s="31"/>
      <c r="E317" s="11"/>
      <c r="F317" s="14"/>
      <c r="G317" s="18"/>
      <c r="H317" s="39"/>
      <c r="I317" s="22"/>
      <c r="J317" s="9"/>
      <c r="K317" s="25"/>
      <c r="L317" s="25"/>
      <c r="M317" s="25"/>
      <c r="N317" s="25"/>
      <c r="O317" s="25"/>
      <c r="P317" s="25"/>
      <c r="Q317" s="25"/>
      <c r="R317" s="25"/>
      <c r="S317" s="25"/>
      <c r="V317" s="7" t="str">
        <f t="shared" si="124"/>
        <v/>
      </c>
      <c r="X317" s="29" t="str">
        <f t="shared" si="120"/>
        <v/>
      </c>
      <c r="Y317" s="29" t="str">
        <f t="shared" si="125"/>
        <v/>
      </c>
      <c r="AA317" s="7" t="str">
        <f t="shared" si="121"/>
        <v/>
      </c>
      <c r="AB317" s="33" t="str">
        <f t="shared" si="126"/>
        <v/>
      </c>
      <c r="AD317" s="35" t="str">
        <f t="shared" si="127"/>
        <v/>
      </c>
      <c r="AE317" s="35" t="str">
        <f t="shared" si="128"/>
        <v/>
      </c>
      <c r="AG317" s="7" t="str">
        <f t="shared" si="145"/>
        <v/>
      </c>
      <c r="AN317" s="98" t="str">
        <f t="shared" si="129"/>
        <v/>
      </c>
      <c r="AO317" s="99" t="str">
        <f t="shared" si="130"/>
        <v/>
      </c>
      <c r="AQ317" s="49" t="str">
        <f t="shared" si="131"/>
        <v/>
      </c>
      <c r="AR317" s="33" t="str">
        <f t="shared" si="132"/>
        <v/>
      </c>
      <c r="AS317" s="43" t="str">
        <f t="shared" si="133"/>
        <v/>
      </c>
      <c r="AT317" s="33" t="str">
        <f t="shared" si="134"/>
        <v/>
      </c>
      <c r="AU317" s="49" t="str">
        <f t="shared" si="122"/>
        <v/>
      </c>
      <c r="AV317" s="33" t="str">
        <f t="shared" si="123"/>
        <v/>
      </c>
      <c r="AW317" s="49" t="str">
        <f t="shared" si="135"/>
        <v/>
      </c>
      <c r="AX317" s="33" t="str">
        <f t="shared" si="136"/>
        <v/>
      </c>
      <c r="AZ317" s="7" t="str">
        <f t="shared" si="137"/>
        <v/>
      </c>
      <c r="BB317" s="7" t="str">
        <f t="shared" si="138"/>
        <v/>
      </c>
      <c r="BD317" s="7">
        <v>306</v>
      </c>
      <c r="BF317" s="49" t="str">
        <f t="shared" si="147"/>
        <v/>
      </c>
      <c r="BG317" s="7" t="str">
        <f t="shared" si="147"/>
        <v/>
      </c>
      <c r="BH317" s="43" t="str">
        <f t="shared" si="147"/>
        <v/>
      </c>
      <c r="BI317" s="7" t="str">
        <f t="shared" si="139"/>
        <v/>
      </c>
      <c r="BJ317" s="7" t="str">
        <f t="shared" si="140"/>
        <v/>
      </c>
      <c r="BL317" s="105" t="str">
        <f t="shared" si="141"/>
        <v/>
      </c>
      <c r="BN317" s="57" t="str">
        <f t="shared" si="142"/>
        <v/>
      </c>
      <c r="BP317" s="35" t="str">
        <f t="shared" si="143"/>
        <v/>
      </c>
    </row>
    <row r="318" spans="1:68" x14ac:dyDescent="0.25">
      <c r="A318" s="9"/>
      <c r="B318" s="7" t="str">
        <f t="shared" si="119"/>
        <v/>
      </c>
      <c r="C318" s="9"/>
      <c r="D318" s="31"/>
      <c r="E318" s="11"/>
      <c r="F318" s="14"/>
      <c r="G318" s="18"/>
      <c r="H318" s="39"/>
      <c r="I318" s="22"/>
      <c r="J318" s="9"/>
      <c r="K318" s="25"/>
      <c r="L318" s="25"/>
      <c r="M318" s="25"/>
      <c r="N318" s="25"/>
      <c r="O318" s="25"/>
      <c r="P318" s="25"/>
      <c r="Q318" s="25"/>
      <c r="R318" s="25"/>
      <c r="S318" s="25"/>
      <c r="V318" s="7" t="str">
        <f t="shared" si="124"/>
        <v/>
      </c>
      <c r="X318" s="29" t="str">
        <f t="shared" si="120"/>
        <v/>
      </c>
      <c r="Y318" s="29" t="str">
        <f t="shared" si="125"/>
        <v/>
      </c>
      <c r="AA318" s="7" t="str">
        <f t="shared" si="121"/>
        <v/>
      </c>
      <c r="AB318" s="33" t="str">
        <f t="shared" si="126"/>
        <v/>
      </c>
      <c r="AD318" s="35" t="str">
        <f t="shared" si="127"/>
        <v/>
      </c>
      <c r="AE318" s="35" t="str">
        <f t="shared" si="128"/>
        <v/>
      </c>
      <c r="AG318" s="7" t="str">
        <f t="shared" si="145"/>
        <v/>
      </c>
      <c r="AN318" s="98" t="str">
        <f t="shared" si="129"/>
        <v/>
      </c>
      <c r="AO318" s="99" t="str">
        <f t="shared" si="130"/>
        <v/>
      </c>
      <c r="AQ318" s="49" t="str">
        <f t="shared" si="131"/>
        <v/>
      </c>
      <c r="AR318" s="33" t="str">
        <f t="shared" si="132"/>
        <v/>
      </c>
      <c r="AS318" s="43" t="str">
        <f t="shared" si="133"/>
        <v/>
      </c>
      <c r="AT318" s="33" t="str">
        <f t="shared" si="134"/>
        <v/>
      </c>
      <c r="AU318" s="49" t="str">
        <f t="shared" si="122"/>
        <v/>
      </c>
      <c r="AV318" s="33" t="str">
        <f t="shared" si="123"/>
        <v/>
      </c>
      <c r="AW318" s="49" t="str">
        <f t="shared" si="135"/>
        <v/>
      </c>
      <c r="AX318" s="33" t="str">
        <f t="shared" si="136"/>
        <v/>
      </c>
      <c r="AZ318" s="7" t="str">
        <f t="shared" si="137"/>
        <v/>
      </c>
      <c r="BB318" s="7" t="str">
        <f t="shared" si="138"/>
        <v/>
      </c>
      <c r="BD318" s="7">
        <v>307</v>
      </c>
      <c r="BF318" s="49" t="str">
        <f t="shared" si="147"/>
        <v/>
      </c>
      <c r="BG318" s="7" t="str">
        <f t="shared" si="147"/>
        <v/>
      </c>
      <c r="BH318" s="43" t="str">
        <f t="shared" si="147"/>
        <v/>
      </c>
      <c r="BI318" s="7" t="str">
        <f t="shared" si="139"/>
        <v/>
      </c>
      <c r="BJ318" s="7" t="str">
        <f t="shared" si="140"/>
        <v/>
      </c>
      <c r="BL318" s="105" t="str">
        <f t="shared" si="141"/>
        <v/>
      </c>
      <c r="BN318" s="57" t="str">
        <f t="shared" si="142"/>
        <v/>
      </c>
      <c r="BP318" s="35" t="str">
        <f t="shared" si="143"/>
        <v/>
      </c>
    </row>
    <row r="319" spans="1:68" x14ac:dyDescent="0.25">
      <c r="A319" s="9"/>
      <c r="B319" s="7" t="str">
        <f t="shared" si="119"/>
        <v/>
      </c>
      <c r="C319" s="9"/>
      <c r="D319" s="31"/>
      <c r="E319" s="11"/>
      <c r="F319" s="14"/>
      <c r="G319" s="18"/>
      <c r="H319" s="39"/>
      <c r="I319" s="22"/>
      <c r="J319" s="9"/>
      <c r="K319" s="25"/>
      <c r="L319" s="25"/>
      <c r="M319" s="25"/>
      <c r="N319" s="25"/>
      <c r="O319" s="25"/>
      <c r="P319" s="25"/>
      <c r="Q319" s="25"/>
      <c r="R319" s="25"/>
      <c r="S319" s="25"/>
      <c r="V319" s="7" t="str">
        <f t="shared" si="124"/>
        <v/>
      </c>
      <c r="X319" s="29" t="str">
        <f t="shared" si="120"/>
        <v/>
      </c>
      <c r="Y319" s="29" t="str">
        <f t="shared" si="125"/>
        <v/>
      </c>
      <c r="AA319" s="7" t="str">
        <f t="shared" si="121"/>
        <v/>
      </c>
      <c r="AB319" s="33" t="str">
        <f t="shared" si="126"/>
        <v/>
      </c>
      <c r="AD319" s="35" t="str">
        <f t="shared" si="127"/>
        <v/>
      </c>
      <c r="AE319" s="35" t="str">
        <f t="shared" si="128"/>
        <v/>
      </c>
      <c r="AG319" s="7" t="str">
        <f t="shared" si="145"/>
        <v/>
      </c>
      <c r="AN319" s="98" t="str">
        <f t="shared" si="129"/>
        <v/>
      </c>
      <c r="AO319" s="99" t="str">
        <f t="shared" si="130"/>
        <v/>
      </c>
      <c r="AQ319" s="49" t="str">
        <f t="shared" si="131"/>
        <v/>
      </c>
      <c r="AR319" s="33" t="str">
        <f t="shared" si="132"/>
        <v/>
      </c>
      <c r="AS319" s="43" t="str">
        <f t="shared" si="133"/>
        <v/>
      </c>
      <c r="AT319" s="33" t="str">
        <f t="shared" si="134"/>
        <v/>
      </c>
      <c r="AU319" s="49" t="str">
        <f t="shared" si="122"/>
        <v/>
      </c>
      <c r="AV319" s="33" t="str">
        <f t="shared" si="123"/>
        <v/>
      </c>
      <c r="AW319" s="49" t="str">
        <f t="shared" si="135"/>
        <v/>
      </c>
      <c r="AX319" s="33" t="str">
        <f t="shared" si="136"/>
        <v/>
      </c>
      <c r="AZ319" s="7" t="str">
        <f t="shared" si="137"/>
        <v/>
      </c>
      <c r="BB319" s="7" t="str">
        <f t="shared" si="138"/>
        <v/>
      </c>
      <c r="BD319" s="7">
        <v>308</v>
      </c>
      <c r="BF319" s="49" t="str">
        <f t="shared" si="147"/>
        <v/>
      </c>
      <c r="BG319" s="7" t="str">
        <f t="shared" si="147"/>
        <v/>
      </c>
      <c r="BH319" s="43" t="str">
        <f t="shared" si="147"/>
        <v/>
      </c>
      <c r="BI319" s="7" t="str">
        <f t="shared" si="139"/>
        <v/>
      </c>
      <c r="BJ319" s="7" t="str">
        <f t="shared" si="140"/>
        <v/>
      </c>
      <c r="BL319" s="105" t="str">
        <f t="shared" si="141"/>
        <v/>
      </c>
      <c r="BN319" s="57" t="str">
        <f t="shared" si="142"/>
        <v/>
      </c>
      <c r="BP319" s="35" t="str">
        <f t="shared" si="143"/>
        <v/>
      </c>
    </row>
    <row r="320" spans="1:68" x14ac:dyDescent="0.25">
      <c r="A320" s="9"/>
      <c r="B320" s="7" t="str">
        <f t="shared" si="119"/>
        <v/>
      </c>
      <c r="C320" s="9"/>
      <c r="D320" s="31"/>
      <c r="E320" s="11"/>
      <c r="F320" s="14"/>
      <c r="G320" s="18"/>
      <c r="H320" s="39"/>
      <c r="I320" s="22"/>
      <c r="J320" s="9"/>
      <c r="K320" s="25"/>
      <c r="L320" s="25"/>
      <c r="M320" s="25"/>
      <c r="N320" s="25"/>
      <c r="O320" s="25"/>
      <c r="P320" s="25"/>
      <c r="Q320" s="25"/>
      <c r="R320" s="25"/>
      <c r="S320" s="25"/>
      <c r="V320" s="7" t="str">
        <f t="shared" si="124"/>
        <v/>
      </c>
      <c r="X320" s="29" t="str">
        <f t="shared" si="120"/>
        <v/>
      </c>
      <c r="Y320" s="29" t="str">
        <f t="shared" si="125"/>
        <v/>
      </c>
      <c r="AA320" s="7" t="str">
        <f t="shared" si="121"/>
        <v/>
      </c>
      <c r="AB320" s="33" t="str">
        <f t="shared" si="126"/>
        <v/>
      </c>
      <c r="AD320" s="35" t="str">
        <f t="shared" si="127"/>
        <v/>
      </c>
      <c r="AE320" s="35" t="str">
        <f t="shared" si="128"/>
        <v/>
      </c>
      <c r="AG320" s="7" t="str">
        <f t="shared" si="145"/>
        <v/>
      </c>
      <c r="AN320" s="98" t="str">
        <f t="shared" si="129"/>
        <v/>
      </c>
      <c r="AO320" s="99" t="str">
        <f t="shared" si="130"/>
        <v/>
      </c>
      <c r="AQ320" s="49" t="str">
        <f t="shared" si="131"/>
        <v/>
      </c>
      <c r="AR320" s="33" t="str">
        <f t="shared" si="132"/>
        <v/>
      </c>
      <c r="AS320" s="43" t="str">
        <f t="shared" si="133"/>
        <v/>
      </c>
      <c r="AT320" s="33" t="str">
        <f t="shared" si="134"/>
        <v/>
      </c>
      <c r="AU320" s="49" t="str">
        <f t="shared" si="122"/>
        <v/>
      </c>
      <c r="AV320" s="33" t="str">
        <f t="shared" si="123"/>
        <v/>
      </c>
      <c r="AW320" s="49" t="str">
        <f t="shared" si="135"/>
        <v/>
      </c>
      <c r="AX320" s="33" t="str">
        <f t="shared" si="136"/>
        <v/>
      </c>
      <c r="AZ320" s="7" t="str">
        <f t="shared" si="137"/>
        <v/>
      </c>
      <c r="BB320" s="7" t="str">
        <f t="shared" si="138"/>
        <v/>
      </c>
      <c r="BD320" s="7">
        <v>309</v>
      </c>
      <c r="BF320" s="49" t="str">
        <f t="shared" si="147"/>
        <v/>
      </c>
      <c r="BG320" s="7" t="str">
        <f t="shared" si="147"/>
        <v/>
      </c>
      <c r="BH320" s="43" t="str">
        <f t="shared" si="147"/>
        <v/>
      </c>
      <c r="BI320" s="7" t="str">
        <f t="shared" si="139"/>
        <v/>
      </c>
      <c r="BJ320" s="7" t="str">
        <f t="shared" si="140"/>
        <v/>
      </c>
      <c r="BL320" s="105" t="str">
        <f t="shared" si="141"/>
        <v/>
      </c>
      <c r="BN320" s="57" t="str">
        <f t="shared" si="142"/>
        <v/>
      </c>
      <c r="BP320" s="35" t="str">
        <f t="shared" si="143"/>
        <v/>
      </c>
    </row>
    <row r="321" spans="1:68" x14ac:dyDescent="0.25">
      <c r="A321" s="9"/>
      <c r="B321" s="7" t="str">
        <f t="shared" si="119"/>
        <v/>
      </c>
      <c r="C321" s="9"/>
      <c r="D321" s="31"/>
      <c r="E321" s="11"/>
      <c r="F321" s="14"/>
      <c r="G321" s="18"/>
      <c r="H321" s="39"/>
      <c r="I321" s="22"/>
      <c r="J321" s="9"/>
      <c r="K321" s="25"/>
      <c r="L321" s="25"/>
      <c r="M321" s="25"/>
      <c r="N321" s="25"/>
      <c r="O321" s="25"/>
      <c r="P321" s="25"/>
      <c r="Q321" s="25"/>
      <c r="R321" s="25"/>
      <c r="S321" s="25"/>
      <c r="V321" s="7" t="str">
        <f t="shared" si="124"/>
        <v/>
      </c>
      <c r="X321" s="29" t="str">
        <f t="shared" si="120"/>
        <v/>
      </c>
      <c r="Y321" s="29" t="str">
        <f t="shared" si="125"/>
        <v/>
      </c>
      <c r="AA321" s="7" t="str">
        <f t="shared" si="121"/>
        <v/>
      </c>
      <c r="AB321" s="33" t="str">
        <f t="shared" si="126"/>
        <v/>
      </c>
      <c r="AD321" s="35" t="str">
        <f t="shared" si="127"/>
        <v/>
      </c>
      <c r="AE321" s="35" t="str">
        <f t="shared" si="128"/>
        <v/>
      </c>
      <c r="AG321" s="7" t="str">
        <f t="shared" si="145"/>
        <v/>
      </c>
      <c r="AN321" s="98" t="str">
        <f t="shared" si="129"/>
        <v/>
      </c>
      <c r="AO321" s="99" t="str">
        <f t="shared" si="130"/>
        <v/>
      </c>
      <c r="AQ321" s="49" t="str">
        <f t="shared" si="131"/>
        <v/>
      </c>
      <c r="AR321" s="33" t="str">
        <f t="shared" si="132"/>
        <v/>
      </c>
      <c r="AS321" s="43" t="str">
        <f t="shared" si="133"/>
        <v/>
      </c>
      <c r="AT321" s="33" t="str">
        <f t="shared" si="134"/>
        <v/>
      </c>
      <c r="AU321" s="49" t="str">
        <f t="shared" si="122"/>
        <v/>
      </c>
      <c r="AV321" s="33" t="str">
        <f t="shared" si="123"/>
        <v/>
      </c>
      <c r="AW321" s="49" t="str">
        <f t="shared" si="135"/>
        <v/>
      </c>
      <c r="AX321" s="33" t="str">
        <f t="shared" si="136"/>
        <v/>
      </c>
      <c r="AZ321" s="7" t="str">
        <f t="shared" si="137"/>
        <v/>
      </c>
      <c r="BB321" s="7" t="str">
        <f t="shared" si="138"/>
        <v/>
      </c>
      <c r="BD321" s="7">
        <v>310</v>
      </c>
      <c r="BF321" s="49" t="str">
        <f t="shared" si="147"/>
        <v/>
      </c>
      <c r="BG321" s="7" t="str">
        <f t="shared" si="147"/>
        <v/>
      </c>
      <c r="BH321" s="43" t="str">
        <f t="shared" si="147"/>
        <v/>
      </c>
      <c r="BI321" s="7" t="str">
        <f t="shared" si="139"/>
        <v/>
      </c>
      <c r="BJ321" s="7" t="str">
        <f t="shared" si="140"/>
        <v/>
      </c>
      <c r="BL321" s="105" t="str">
        <f t="shared" si="141"/>
        <v/>
      </c>
      <c r="BN321" s="57" t="str">
        <f t="shared" si="142"/>
        <v/>
      </c>
      <c r="BP321" s="35" t="str">
        <f t="shared" si="143"/>
        <v/>
      </c>
    </row>
    <row r="322" spans="1:68" x14ac:dyDescent="0.25">
      <c r="A322" s="9"/>
      <c r="B322" s="7" t="str">
        <f t="shared" si="119"/>
        <v/>
      </c>
      <c r="C322" s="9"/>
      <c r="D322" s="31"/>
      <c r="E322" s="11"/>
      <c r="F322" s="14"/>
      <c r="G322" s="18"/>
      <c r="H322" s="39"/>
      <c r="I322" s="22"/>
      <c r="J322" s="9"/>
      <c r="K322" s="25"/>
      <c r="L322" s="25"/>
      <c r="M322" s="25"/>
      <c r="N322" s="25"/>
      <c r="O322" s="25"/>
      <c r="P322" s="25"/>
      <c r="Q322" s="25"/>
      <c r="R322" s="25"/>
      <c r="S322" s="25"/>
      <c r="V322" s="7" t="str">
        <f t="shared" si="124"/>
        <v/>
      </c>
      <c r="X322" s="29" t="str">
        <f t="shared" si="120"/>
        <v/>
      </c>
      <c r="Y322" s="29" t="str">
        <f t="shared" si="125"/>
        <v/>
      </c>
      <c r="AA322" s="7" t="str">
        <f t="shared" si="121"/>
        <v/>
      </c>
      <c r="AB322" s="33" t="str">
        <f t="shared" si="126"/>
        <v/>
      </c>
      <c r="AD322" s="35" t="str">
        <f t="shared" si="127"/>
        <v/>
      </c>
      <c r="AE322" s="35" t="str">
        <f t="shared" si="128"/>
        <v/>
      </c>
      <c r="AG322" s="7" t="str">
        <f t="shared" si="145"/>
        <v/>
      </c>
      <c r="AN322" s="98" t="str">
        <f t="shared" si="129"/>
        <v/>
      </c>
      <c r="AO322" s="99" t="str">
        <f t="shared" si="130"/>
        <v/>
      </c>
      <c r="AQ322" s="49" t="str">
        <f t="shared" si="131"/>
        <v/>
      </c>
      <c r="AR322" s="33" t="str">
        <f t="shared" si="132"/>
        <v/>
      </c>
      <c r="AS322" s="43" t="str">
        <f t="shared" si="133"/>
        <v/>
      </c>
      <c r="AT322" s="33" t="str">
        <f t="shared" si="134"/>
        <v/>
      </c>
      <c r="AU322" s="49" t="str">
        <f t="shared" si="122"/>
        <v/>
      </c>
      <c r="AV322" s="33" t="str">
        <f t="shared" si="123"/>
        <v/>
      </c>
      <c r="AW322" s="49" t="str">
        <f t="shared" si="135"/>
        <v/>
      </c>
      <c r="AX322" s="33" t="str">
        <f t="shared" si="136"/>
        <v/>
      </c>
      <c r="AZ322" s="7" t="str">
        <f t="shared" si="137"/>
        <v/>
      </c>
      <c r="BB322" s="7" t="str">
        <f t="shared" si="138"/>
        <v/>
      </c>
      <c r="BD322" s="7">
        <v>311</v>
      </c>
      <c r="BF322" s="49" t="str">
        <f t="shared" si="147"/>
        <v/>
      </c>
      <c r="BG322" s="7" t="str">
        <f t="shared" si="147"/>
        <v/>
      </c>
      <c r="BH322" s="43" t="str">
        <f t="shared" si="147"/>
        <v/>
      </c>
      <c r="BI322" s="7" t="str">
        <f t="shared" si="139"/>
        <v/>
      </c>
      <c r="BJ322" s="7" t="str">
        <f t="shared" si="140"/>
        <v/>
      </c>
      <c r="BL322" s="105" t="str">
        <f t="shared" si="141"/>
        <v/>
      </c>
      <c r="BN322" s="57" t="str">
        <f t="shared" si="142"/>
        <v/>
      </c>
      <c r="BP322" s="35" t="str">
        <f t="shared" si="143"/>
        <v/>
      </c>
    </row>
    <row r="323" spans="1:68" x14ac:dyDescent="0.25">
      <c r="A323" s="9"/>
      <c r="B323" s="7" t="str">
        <f t="shared" si="119"/>
        <v/>
      </c>
      <c r="C323" s="9"/>
      <c r="D323" s="31"/>
      <c r="E323" s="11"/>
      <c r="F323" s="14"/>
      <c r="G323" s="18"/>
      <c r="H323" s="39"/>
      <c r="I323" s="22"/>
      <c r="J323" s="9"/>
      <c r="K323" s="25"/>
      <c r="L323" s="25"/>
      <c r="M323" s="25"/>
      <c r="N323" s="25"/>
      <c r="O323" s="25"/>
      <c r="P323" s="25"/>
      <c r="Q323" s="25"/>
      <c r="R323" s="25"/>
      <c r="S323" s="25"/>
      <c r="V323" s="7" t="str">
        <f t="shared" si="124"/>
        <v/>
      </c>
      <c r="X323" s="29" t="str">
        <f t="shared" si="120"/>
        <v/>
      </c>
      <c r="Y323" s="29" t="str">
        <f t="shared" si="125"/>
        <v/>
      </c>
      <c r="AA323" s="7" t="str">
        <f t="shared" si="121"/>
        <v/>
      </c>
      <c r="AB323" s="33" t="str">
        <f t="shared" si="126"/>
        <v/>
      </c>
      <c r="AD323" s="35" t="str">
        <f t="shared" si="127"/>
        <v/>
      </c>
      <c r="AE323" s="35" t="str">
        <f t="shared" si="128"/>
        <v/>
      </c>
      <c r="AG323" s="7" t="str">
        <f t="shared" si="145"/>
        <v/>
      </c>
      <c r="AN323" s="98" t="str">
        <f t="shared" si="129"/>
        <v/>
      </c>
      <c r="AO323" s="99" t="str">
        <f t="shared" si="130"/>
        <v/>
      </c>
      <c r="AQ323" s="49" t="str">
        <f t="shared" si="131"/>
        <v/>
      </c>
      <c r="AR323" s="33" t="str">
        <f t="shared" si="132"/>
        <v/>
      </c>
      <c r="AS323" s="43" t="str">
        <f t="shared" si="133"/>
        <v/>
      </c>
      <c r="AT323" s="33" t="str">
        <f t="shared" si="134"/>
        <v/>
      </c>
      <c r="AU323" s="49" t="str">
        <f t="shared" si="122"/>
        <v/>
      </c>
      <c r="AV323" s="33" t="str">
        <f t="shared" si="123"/>
        <v/>
      </c>
      <c r="AW323" s="49" t="str">
        <f t="shared" si="135"/>
        <v/>
      </c>
      <c r="AX323" s="33" t="str">
        <f t="shared" si="136"/>
        <v/>
      </c>
      <c r="AZ323" s="7" t="str">
        <f t="shared" si="137"/>
        <v/>
      </c>
      <c r="BB323" s="7" t="str">
        <f t="shared" si="138"/>
        <v/>
      </c>
      <c r="BD323" s="7">
        <v>312</v>
      </c>
      <c r="BF323" s="49" t="str">
        <f t="shared" si="147"/>
        <v/>
      </c>
      <c r="BG323" s="7" t="str">
        <f t="shared" si="147"/>
        <v/>
      </c>
      <c r="BH323" s="43" t="str">
        <f t="shared" si="147"/>
        <v/>
      </c>
      <c r="BI323" s="7" t="str">
        <f t="shared" si="139"/>
        <v/>
      </c>
      <c r="BJ323" s="7" t="str">
        <f t="shared" si="140"/>
        <v/>
      </c>
      <c r="BL323" s="105" t="str">
        <f t="shared" si="141"/>
        <v/>
      </c>
      <c r="BN323" s="57" t="str">
        <f t="shared" si="142"/>
        <v/>
      </c>
      <c r="BP323" s="35" t="str">
        <f t="shared" si="143"/>
        <v/>
      </c>
    </row>
    <row r="324" spans="1:68" x14ac:dyDescent="0.25">
      <c r="A324" s="9"/>
      <c r="B324" s="7" t="str">
        <f t="shared" si="119"/>
        <v/>
      </c>
      <c r="C324" s="9"/>
      <c r="D324" s="31"/>
      <c r="E324" s="11"/>
      <c r="F324" s="14"/>
      <c r="G324" s="18"/>
      <c r="H324" s="39"/>
      <c r="I324" s="22"/>
      <c r="J324" s="9"/>
      <c r="K324" s="25"/>
      <c r="L324" s="25"/>
      <c r="M324" s="25"/>
      <c r="N324" s="25"/>
      <c r="O324" s="25"/>
      <c r="P324" s="25"/>
      <c r="Q324" s="25"/>
      <c r="R324" s="25"/>
      <c r="S324" s="25"/>
      <c r="V324" s="7" t="str">
        <f t="shared" si="124"/>
        <v/>
      </c>
      <c r="X324" s="29" t="str">
        <f t="shared" si="120"/>
        <v/>
      </c>
      <c r="Y324" s="29" t="str">
        <f t="shared" si="125"/>
        <v/>
      </c>
      <c r="AA324" s="7" t="str">
        <f t="shared" si="121"/>
        <v/>
      </c>
      <c r="AB324" s="33" t="str">
        <f t="shared" si="126"/>
        <v/>
      </c>
      <c r="AD324" s="35" t="str">
        <f t="shared" si="127"/>
        <v/>
      </c>
      <c r="AE324" s="35" t="str">
        <f t="shared" si="128"/>
        <v/>
      </c>
      <c r="AG324" s="7" t="str">
        <f t="shared" si="145"/>
        <v/>
      </c>
      <c r="AN324" s="98" t="str">
        <f t="shared" si="129"/>
        <v/>
      </c>
      <c r="AO324" s="99" t="str">
        <f t="shared" si="130"/>
        <v/>
      </c>
      <c r="AQ324" s="49" t="str">
        <f t="shared" si="131"/>
        <v/>
      </c>
      <c r="AR324" s="33" t="str">
        <f t="shared" si="132"/>
        <v/>
      </c>
      <c r="AS324" s="43" t="str">
        <f t="shared" si="133"/>
        <v/>
      </c>
      <c r="AT324" s="33" t="str">
        <f t="shared" si="134"/>
        <v/>
      </c>
      <c r="AU324" s="49" t="str">
        <f t="shared" si="122"/>
        <v/>
      </c>
      <c r="AV324" s="33" t="str">
        <f t="shared" si="123"/>
        <v/>
      </c>
      <c r="AW324" s="49" t="str">
        <f t="shared" si="135"/>
        <v/>
      </c>
      <c r="AX324" s="33" t="str">
        <f t="shared" si="136"/>
        <v/>
      </c>
      <c r="AZ324" s="7" t="str">
        <f t="shared" si="137"/>
        <v/>
      </c>
      <c r="BB324" s="7" t="str">
        <f t="shared" si="138"/>
        <v/>
      </c>
      <c r="BD324" s="7">
        <v>313</v>
      </c>
      <c r="BF324" s="49" t="str">
        <f t="shared" si="147"/>
        <v/>
      </c>
      <c r="BG324" s="7" t="str">
        <f t="shared" si="147"/>
        <v/>
      </c>
      <c r="BH324" s="43" t="str">
        <f t="shared" si="147"/>
        <v/>
      </c>
      <c r="BI324" s="7" t="str">
        <f t="shared" si="139"/>
        <v/>
      </c>
      <c r="BJ324" s="7" t="str">
        <f t="shared" si="140"/>
        <v/>
      </c>
      <c r="BL324" s="105" t="str">
        <f t="shared" si="141"/>
        <v/>
      </c>
      <c r="BN324" s="57" t="str">
        <f t="shared" si="142"/>
        <v/>
      </c>
      <c r="BP324" s="35" t="str">
        <f t="shared" si="143"/>
        <v/>
      </c>
    </row>
    <row r="325" spans="1:68" x14ac:dyDescent="0.25">
      <c r="A325" s="9"/>
      <c r="B325" s="7" t="str">
        <f t="shared" si="119"/>
        <v/>
      </c>
      <c r="C325" s="9"/>
      <c r="D325" s="31"/>
      <c r="E325" s="11"/>
      <c r="F325" s="14"/>
      <c r="G325" s="18"/>
      <c r="H325" s="39"/>
      <c r="I325" s="22"/>
      <c r="J325" s="9"/>
      <c r="K325" s="25"/>
      <c r="L325" s="25"/>
      <c r="M325" s="25"/>
      <c r="N325" s="25"/>
      <c r="O325" s="25"/>
      <c r="P325" s="25"/>
      <c r="Q325" s="25"/>
      <c r="R325" s="25"/>
      <c r="S325" s="25"/>
      <c r="V325" s="7" t="str">
        <f t="shared" si="124"/>
        <v/>
      </c>
      <c r="X325" s="29" t="str">
        <f t="shared" si="120"/>
        <v/>
      </c>
      <c r="Y325" s="29" t="str">
        <f t="shared" si="125"/>
        <v/>
      </c>
      <c r="AA325" s="7" t="str">
        <f t="shared" si="121"/>
        <v/>
      </c>
      <c r="AB325" s="33" t="str">
        <f t="shared" si="126"/>
        <v/>
      </c>
      <c r="AD325" s="35" t="str">
        <f t="shared" si="127"/>
        <v/>
      </c>
      <c r="AE325" s="35" t="str">
        <f t="shared" si="128"/>
        <v/>
      </c>
      <c r="AG325" s="7" t="str">
        <f t="shared" si="145"/>
        <v/>
      </c>
      <c r="AN325" s="98" t="str">
        <f t="shared" si="129"/>
        <v/>
      </c>
      <c r="AO325" s="99" t="str">
        <f t="shared" si="130"/>
        <v/>
      </c>
      <c r="AQ325" s="49" t="str">
        <f t="shared" si="131"/>
        <v/>
      </c>
      <c r="AR325" s="33" t="str">
        <f t="shared" si="132"/>
        <v/>
      </c>
      <c r="AS325" s="43" t="str">
        <f t="shared" si="133"/>
        <v/>
      </c>
      <c r="AT325" s="33" t="str">
        <f t="shared" si="134"/>
        <v/>
      </c>
      <c r="AU325" s="49" t="str">
        <f t="shared" si="122"/>
        <v/>
      </c>
      <c r="AV325" s="33" t="str">
        <f t="shared" si="123"/>
        <v/>
      </c>
      <c r="AW325" s="49" t="str">
        <f t="shared" si="135"/>
        <v/>
      </c>
      <c r="AX325" s="33" t="str">
        <f t="shared" si="136"/>
        <v/>
      </c>
      <c r="AZ325" s="7" t="str">
        <f t="shared" si="137"/>
        <v/>
      </c>
      <c r="BB325" s="7" t="str">
        <f t="shared" si="138"/>
        <v/>
      </c>
      <c r="BD325" s="7">
        <v>314</v>
      </c>
      <c r="BF325" s="49" t="str">
        <f t="shared" si="147"/>
        <v/>
      </c>
      <c r="BG325" s="7" t="str">
        <f t="shared" si="147"/>
        <v/>
      </c>
      <c r="BH325" s="43" t="str">
        <f t="shared" si="147"/>
        <v/>
      </c>
      <c r="BI325" s="7" t="str">
        <f t="shared" si="139"/>
        <v/>
      </c>
      <c r="BJ325" s="7" t="str">
        <f t="shared" si="140"/>
        <v/>
      </c>
      <c r="BL325" s="105" t="str">
        <f t="shared" si="141"/>
        <v/>
      </c>
      <c r="BN325" s="57" t="str">
        <f t="shared" si="142"/>
        <v/>
      </c>
      <c r="BP325" s="35" t="str">
        <f t="shared" si="143"/>
        <v/>
      </c>
    </row>
    <row r="326" spans="1:68" x14ac:dyDescent="0.25">
      <c r="A326" s="9"/>
      <c r="B326" s="7" t="str">
        <f t="shared" si="119"/>
        <v/>
      </c>
      <c r="C326" s="9"/>
      <c r="D326" s="31"/>
      <c r="E326" s="11"/>
      <c r="F326" s="14"/>
      <c r="G326" s="18"/>
      <c r="H326" s="39"/>
      <c r="I326" s="22"/>
      <c r="J326" s="9"/>
      <c r="K326" s="25"/>
      <c r="L326" s="25"/>
      <c r="M326" s="25"/>
      <c r="N326" s="25"/>
      <c r="O326" s="25"/>
      <c r="P326" s="25"/>
      <c r="Q326" s="25"/>
      <c r="R326" s="25"/>
      <c r="S326" s="25"/>
      <c r="V326" s="7" t="str">
        <f t="shared" si="124"/>
        <v/>
      </c>
      <c r="X326" s="29" t="str">
        <f t="shared" si="120"/>
        <v/>
      </c>
      <c r="Y326" s="29" t="str">
        <f t="shared" si="125"/>
        <v/>
      </c>
      <c r="AA326" s="7" t="str">
        <f t="shared" si="121"/>
        <v/>
      </c>
      <c r="AB326" s="33" t="str">
        <f t="shared" si="126"/>
        <v/>
      </c>
      <c r="AD326" s="35" t="str">
        <f t="shared" si="127"/>
        <v/>
      </c>
      <c r="AE326" s="35" t="str">
        <f t="shared" si="128"/>
        <v/>
      </c>
      <c r="AG326" s="7" t="str">
        <f t="shared" si="145"/>
        <v/>
      </c>
      <c r="AN326" s="98" t="str">
        <f t="shared" si="129"/>
        <v/>
      </c>
      <c r="AO326" s="99" t="str">
        <f t="shared" si="130"/>
        <v/>
      </c>
      <c r="AQ326" s="49" t="str">
        <f t="shared" si="131"/>
        <v/>
      </c>
      <c r="AR326" s="33" t="str">
        <f t="shared" si="132"/>
        <v/>
      </c>
      <c r="AS326" s="43" t="str">
        <f t="shared" si="133"/>
        <v/>
      </c>
      <c r="AT326" s="33" t="str">
        <f t="shared" si="134"/>
        <v/>
      </c>
      <c r="AU326" s="49" t="str">
        <f t="shared" si="122"/>
        <v/>
      </c>
      <c r="AV326" s="33" t="str">
        <f t="shared" si="123"/>
        <v/>
      </c>
      <c r="AW326" s="49" t="str">
        <f t="shared" si="135"/>
        <v/>
      </c>
      <c r="AX326" s="33" t="str">
        <f t="shared" si="136"/>
        <v/>
      </c>
      <c r="AZ326" s="7" t="str">
        <f t="shared" si="137"/>
        <v/>
      </c>
      <c r="BB326" s="7" t="str">
        <f t="shared" si="138"/>
        <v/>
      </c>
      <c r="BD326" s="7">
        <v>315</v>
      </c>
      <c r="BF326" s="49" t="str">
        <f t="shared" si="147"/>
        <v/>
      </c>
      <c r="BG326" s="7" t="str">
        <f t="shared" si="147"/>
        <v/>
      </c>
      <c r="BH326" s="43" t="str">
        <f t="shared" si="147"/>
        <v/>
      </c>
      <c r="BI326" s="7" t="str">
        <f t="shared" si="139"/>
        <v/>
      </c>
      <c r="BJ326" s="7" t="str">
        <f t="shared" si="140"/>
        <v/>
      </c>
      <c r="BL326" s="105" t="str">
        <f t="shared" si="141"/>
        <v/>
      </c>
      <c r="BN326" s="57" t="str">
        <f t="shared" si="142"/>
        <v/>
      </c>
      <c r="BP326" s="35" t="str">
        <f t="shared" si="143"/>
        <v/>
      </c>
    </row>
    <row r="327" spans="1:68" x14ac:dyDescent="0.25">
      <c r="A327" s="9"/>
      <c r="B327" s="7" t="str">
        <f t="shared" si="119"/>
        <v/>
      </c>
      <c r="C327" s="9"/>
      <c r="D327" s="31"/>
      <c r="E327" s="11"/>
      <c r="F327" s="14"/>
      <c r="G327" s="18"/>
      <c r="H327" s="39"/>
      <c r="I327" s="22"/>
      <c r="J327" s="9"/>
      <c r="K327" s="25"/>
      <c r="L327" s="25"/>
      <c r="M327" s="25"/>
      <c r="N327" s="25"/>
      <c r="O327" s="25"/>
      <c r="P327" s="25"/>
      <c r="Q327" s="25"/>
      <c r="R327" s="25"/>
      <c r="S327" s="25"/>
      <c r="V327" s="7" t="str">
        <f t="shared" si="124"/>
        <v/>
      </c>
      <c r="X327" s="29" t="str">
        <f t="shared" si="120"/>
        <v/>
      </c>
      <c r="Y327" s="29" t="str">
        <f t="shared" si="125"/>
        <v/>
      </c>
      <c r="AA327" s="7" t="str">
        <f t="shared" si="121"/>
        <v/>
      </c>
      <c r="AB327" s="33" t="str">
        <f t="shared" si="126"/>
        <v/>
      </c>
      <c r="AD327" s="35" t="str">
        <f t="shared" si="127"/>
        <v/>
      </c>
      <c r="AE327" s="35" t="str">
        <f t="shared" si="128"/>
        <v/>
      </c>
      <c r="AG327" s="7" t="str">
        <f t="shared" si="145"/>
        <v/>
      </c>
      <c r="AN327" s="98" t="str">
        <f t="shared" si="129"/>
        <v/>
      </c>
      <c r="AO327" s="99" t="str">
        <f t="shared" si="130"/>
        <v/>
      </c>
      <c r="AQ327" s="49" t="str">
        <f t="shared" si="131"/>
        <v/>
      </c>
      <c r="AR327" s="33" t="str">
        <f t="shared" si="132"/>
        <v/>
      </c>
      <c r="AS327" s="43" t="str">
        <f t="shared" si="133"/>
        <v/>
      </c>
      <c r="AT327" s="33" t="str">
        <f t="shared" si="134"/>
        <v/>
      </c>
      <c r="AU327" s="49" t="str">
        <f t="shared" si="122"/>
        <v/>
      </c>
      <c r="AV327" s="33" t="str">
        <f t="shared" si="123"/>
        <v/>
      </c>
      <c r="AW327" s="49" t="str">
        <f t="shared" si="135"/>
        <v/>
      </c>
      <c r="AX327" s="33" t="str">
        <f t="shared" si="136"/>
        <v/>
      </c>
      <c r="AZ327" s="7" t="str">
        <f t="shared" si="137"/>
        <v/>
      </c>
      <c r="BB327" s="7" t="str">
        <f t="shared" si="138"/>
        <v/>
      </c>
      <c r="BD327" s="7">
        <v>316</v>
      </c>
      <c r="BF327" s="49" t="str">
        <f t="shared" si="147"/>
        <v/>
      </c>
      <c r="BG327" s="7" t="str">
        <f t="shared" si="147"/>
        <v/>
      </c>
      <c r="BH327" s="43" t="str">
        <f t="shared" si="147"/>
        <v/>
      </c>
      <c r="BI327" s="7" t="str">
        <f t="shared" si="139"/>
        <v/>
      </c>
      <c r="BJ327" s="7" t="str">
        <f t="shared" si="140"/>
        <v/>
      </c>
      <c r="BL327" s="105" t="str">
        <f t="shared" si="141"/>
        <v/>
      </c>
      <c r="BN327" s="57" t="str">
        <f t="shared" si="142"/>
        <v/>
      </c>
      <c r="BP327" s="35" t="str">
        <f t="shared" si="143"/>
        <v/>
      </c>
    </row>
    <row r="328" spans="1:68" x14ac:dyDescent="0.25">
      <c r="A328" s="9"/>
      <c r="B328" s="7" t="str">
        <f t="shared" si="119"/>
        <v/>
      </c>
      <c r="C328" s="9"/>
      <c r="D328" s="31"/>
      <c r="E328" s="11"/>
      <c r="F328" s="14"/>
      <c r="G328" s="18"/>
      <c r="H328" s="39"/>
      <c r="I328" s="22"/>
      <c r="J328" s="9"/>
      <c r="K328" s="25"/>
      <c r="L328" s="25"/>
      <c r="M328" s="25"/>
      <c r="N328" s="25"/>
      <c r="O328" s="25"/>
      <c r="P328" s="25"/>
      <c r="Q328" s="25"/>
      <c r="R328" s="25"/>
      <c r="S328" s="25"/>
      <c r="V328" s="7" t="str">
        <f t="shared" si="124"/>
        <v/>
      </c>
      <c r="X328" s="29" t="str">
        <f t="shared" si="120"/>
        <v/>
      </c>
      <c r="Y328" s="29" t="str">
        <f t="shared" si="125"/>
        <v/>
      </c>
      <c r="AA328" s="7" t="str">
        <f t="shared" si="121"/>
        <v/>
      </c>
      <c r="AB328" s="33" t="str">
        <f t="shared" si="126"/>
        <v/>
      </c>
      <c r="AD328" s="35" t="str">
        <f t="shared" si="127"/>
        <v/>
      </c>
      <c r="AE328" s="35" t="str">
        <f t="shared" si="128"/>
        <v/>
      </c>
      <c r="AG328" s="7" t="str">
        <f t="shared" si="145"/>
        <v/>
      </c>
      <c r="AN328" s="98" t="str">
        <f t="shared" si="129"/>
        <v/>
      </c>
      <c r="AO328" s="99" t="str">
        <f t="shared" si="130"/>
        <v/>
      </c>
      <c r="AQ328" s="49" t="str">
        <f t="shared" si="131"/>
        <v/>
      </c>
      <c r="AR328" s="33" t="str">
        <f t="shared" si="132"/>
        <v/>
      </c>
      <c r="AS328" s="43" t="str">
        <f t="shared" si="133"/>
        <v/>
      </c>
      <c r="AT328" s="33" t="str">
        <f t="shared" si="134"/>
        <v/>
      </c>
      <c r="AU328" s="49" t="str">
        <f t="shared" si="122"/>
        <v/>
      </c>
      <c r="AV328" s="33" t="str">
        <f t="shared" si="123"/>
        <v/>
      </c>
      <c r="AW328" s="49" t="str">
        <f t="shared" si="135"/>
        <v/>
      </c>
      <c r="AX328" s="33" t="str">
        <f t="shared" si="136"/>
        <v/>
      </c>
      <c r="AZ328" s="7" t="str">
        <f t="shared" si="137"/>
        <v/>
      </c>
      <c r="BB328" s="7" t="str">
        <f t="shared" si="138"/>
        <v/>
      </c>
      <c r="BD328" s="7">
        <v>317</v>
      </c>
      <c r="BF328" s="49" t="str">
        <f t="shared" si="147"/>
        <v/>
      </c>
      <c r="BG328" s="7" t="str">
        <f t="shared" si="147"/>
        <v/>
      </c>
      <c r="BH328" s="43" t="str">
        <f t="shared" si="147"/>
        <v/>
      </c>
      <c r="BI328" s="7" t="str">
        <f t="shared" si="139"/>
        <v/>
      </c>
      <c r="BJ328" s="7" t="str">
        <f t="shared" si="140"/>
        <v/>
      </c>
      <c r="BL328" s="105" t="str">
        <f t="shared" si="141"/>
        <v/>
      </c>
      <c r="BN328" s="57" t="str">
        <f t="shared" si="142"/>
        <v/>
      </c>
      <c r="BP328" s="35" t="str">
        <f t="shared" si="143"/>
        <v/>
      </c>
    </row>
    <row r="329" spans="1:68" x14ac:dyDescent="0.25">
      <c r="A329" s="9"/>
      <c r="B329" s="7" t="str">
        <f t="shared" si="119"/>
        <v/>
      </c>
      <c r="C329" s="9"/>
      <c r="D329" s="31"/>
      <c r="E329" s="11"/>
      <c r="F329" s="14"/>
      <c r="G329" s="18"/>
      <c r="H329" s="39"/>
      <c r="I329" s="22"/>
      <c r="J329" s="9"/>
      <c r="K329" s="25"/>
      <c r="L329" s="25"/>
      <c r="M329" s="25"/>
      <c r="N329" s="25"/>
      <c r="O329" s="25"/>
      <c r="P329" s="25"/>
      <c r="Q329" s="25"/>
      <c r="R329" s="25"/>
      <c r="S329" s="25"/>
      <c r="V329" s="7" t="str">
        <f t="shared" si="124"/>
        <v/>
      </c>
      <c r="X329" s="29" t="str">
        <f t="shared" si="120"/>
        <v/>
      </c>
      <c r="Y329" s="29" t="str">
        <f t="shared" si="125"/>
        <v/>
      </c>
      <c r="AA329" s="7" t="str">
        <f t="shared" si="121"/>
        <v/>
      </c>
      <c r="AB329" s="33" t="str">
        <f t="shared" si="126"/>
        <v/>
      </c>
      <c r="AD329" s="35" t="str">
        <f t="shared" si="127"/>
        <v/>
      </c>
      <c r="AE329" s="35" t="str">
        <f t="shared" si="128"/>
        <v/>
      </c>
      <c r="AG329" s="7" t="str">
        <f t="shared" si="145"/>
        <v/>
      </c>
      <c r="AN329" s="98" t="str">
        <f t="shared" si="129"/>
        <v/>
      </c>
      <c r="AO329" s="99" t="str">
        <f t="shared" si="130"/>
        <v/>
      </c>
      <c r="AQ329" s="49" t="str">
        <f t="shared" si="131"/>
        <v/>
      </c>
      <c r="AR329" s="33" t="str">
        <f t="shared" si="132"/>
        <v/>
      </c>
      <c r="AS329" s="43" t="str">
        <f t="shared" si="133"/>
        <v/>
      </c>
      <c r="AT329" s="33" t="str">
        <f t="shared" si="134"/>
        <v/>
      </c>
      <c r="AU329" s="49" t="str">
        <f t="shared" si="122"/>
        <v/>
      </c>
      <c r="AV329" s="33" t="str">
        <f t="shared" si="123"/>
        <v/>
      </c>
      <c r="AW329" s="49" t="str">
        <f t="shared" si="135"/>
        <v/>
      </c>
      <c r="AX329" s="33" t="str">
        <f t="shared" si="136"/>
        <v/>
      </c>
      <c r="AZ329" s="7" t="str">
        <f t="shared" si="137"/>
        <v/>
      </c>
      <c r="BB329" s="7" t="str">
        <f t="shared" si="138"/>
        <v/>
      </c>
      <c r="BD329" s="7">
        <v>318</v>
      </c>
      <c r="BF329" s="49" t="str">
        <f t="shared" si="147"/>
        <v/>
      </c>
      <c r="BG329" s="7" t="str">
        <f t="shared" si="147"/>
        <v/>
      </c>
      <c r="BH329" s="43" t="str">
        <f t="shared" si="147"/>
        <v/>
      </c>
      <c r="BI329" s="7" t="str">
        <f t="shared" si="139"/>
        <v/>
      </c>
      <c r="BJ329" s="7" t="str">
        <f t="shared" si="140"/>
        <v/>
      </c>
      <c r="BL329" s="105" t="str">
        <f t="shared" si="141"/>
        <v/>
      </c>
      <c r="BN329" s="57" t="str">
        <f t="shared" si="142"/>
        <v/>
      </c>
      <c r="BP329" s="35" t="str">
        <f t="shared" si="143"/>
        <v/>
      </c>
    </row>
    <row r="330" spans="1:68" x14ac:dyDescent="0.25">
      <c r="A330" s="9"/>
      <c r="B330" s="7" t="str">
        <f t="shared" si="119"/>
        <v/>
      </c>
      <c r="C330" s="9"/>
      <c r="D330" s="31"/>
      <c r="E330" s="11"/>
      <c r="F330" s="14"/>
      <c r="G330" s="18"/>
      <c r="H330" s="39"/>
      <c r="I330" s="22"/>
      <c r="J330" s="9"/>
      <c r="K330" s="25"/>
      <c r="L330" s="25"/>
      <c r="M330" s="25"/>
      <c r="N330" s="25"/>
      <c r="O330" s="25"/>
      <c r="P330" s="25"/>
      <c r="Q330" s="25"/>
      <c r="R330" s="25"/>
      <c r="S330" s="25"/>
      <c r="V330" s="7" t="str">
        <f t="shared" si="124"/>
        <v/>
      </c>
      <c r="X330" s="29" t="str">
        <f t="shared" si="120"/>
        <v/>
      </c>
      <c r="Y330" s="29" t="str">
        <f t="shared" si="125"/>
        <v/>
      </c>
      <c r="AA330" s="7" t="str">
        <f t="shared" si="121"/>
        <v/>
      </c>
      <c r="AB330" s="33" t="str">
        <f t="shared" si="126"/>
        <v/>
      </c>
      <c r="AD330" s="35" t="str">
        <f t="shared" si="127"/>
        <v/>
      </c>
      <c r="AE330" s="35" t="str">
        <f t="shared" si="128"/>
        <v/>
      </c>
      <c r="AG330" s="7" t="str">
        <f t="shared" si="145"/>
        <v/>
      </c>
      <c r="AN330" s="98" t="str">
        <f t="shared" si="129"/>
        <v/>
      </c>
      <c r="AO330" s="99" t="str">
        <f t="shared" si="130"/>
        <v/>
      </c>
      <c r="AQ330" s="49" t="str">
        <f t="shared" si="131"/>
        <v/>
      </c>
      <c r="AR330" s="33" t="str">
        <f t="shared" si="132"/>
        <v/>
      </c>
      <c r="AS330" s="43" t="str">
        <f t="shared" si="133"/>
        <v/>
      </c>
      <c r="AT330" s="33" t="str">
        <f t="shared" si="134"/>
        <v/>
      </c>
      <c r="AU330" s="49" t="str">
        <f t="shared" si="122"/>
        <v/>
      </c>
      <c r="AV330" s="33" t="str">
        <f t="shared" si="123"/>
        <v/>
      </c>
      <c r="AW330" s="49" t="str">
        <f t="shared" si="135"/>
        <v/>
      </c>
      <c r="AX330" s="33" t="str">
        <f t="shared" si="136"/>
        <v/>
      </c>
      <c r="AZ330" s="7" t="str">
        <f t="shared" si="137"/>
        <v/>
      </c>
      <c r="BB330" s="7" t="str">
        <f t="shared" si="138"/>
        <v/>
      </c>
      <c r="BD330" s="7">
        <v>319</v>
      </c>
      <c r="BF330" s="49" t="str">
        <f t="shared" si="147"/>
        <v/>
      </c>
      <c r="BG330" s="7" t="str">
        <f t="shared" si="147"/>
        <v/>
      </c>
      <c r="BH330" s="43" t="str">
        <f t="shared" si="147"/>
        <v/>
      </c>
      <c r="BI330" s="7" t="str">
        <f t="shared" si="139"/>
        <v/>
      </c>
      <c r="BJ330" s="7" t="str">
        <f t="shared" si="140"/>
        <v/>
      </c>
      <c r="BL330" s="105" t="str">
        <f t="shared" si="141"/>
        <v/>
      </c>
      <c r="BN330" s="57" t="str">
        <f t="shared" si="142"/>
        <v/>
      </c>
      <c r="BP330" s="35" t="str">
        <f t="shared" si="143"/>
        <v/>
      </c>
    </row>
    <row r="331" spans="1:68" x14ac:dyDescent="0.25">
      <c r="A331" s="9"/>
      <c r="B331" s="7" t="str">
        <f t="shared" si="119"/>
        <v/>
      </c>
      <c r="C331" s="9"/>
      <c r="D331" s="31"/>
      <c r="E331" s="11"/>
      <c r="F331" s="14"/>
      <c r="G331" s="18"/>
      <c r="H331" s="39"/>
      <c r="I331" s="22"/>
      <c r="J331" s="9"/>
      <c r="K331" s="25"/>
      <c r="L331" s="25"/>
      <c r="M331" s="25"/>
      <c r="N331" s="25"/>
      <c r="O331" s="25"/>
      <c r="P331" s="25"/>
      <c r="Q331" s="25"/>
      <c r="R331" s="25"/>
      <c r="S331" s="25"/>
      <c r="V331" s="7" t="str">
        <f t="shared" si="124"/>
        <v/>
      </c>
      <c r="X331" s="29" t="str">
        <f t="shared" si="120"/>
        <v/>
      </c>
      <c r="Y331" s="29" t="str">
        <f t="shared" si="125"/>
        <v/>
      </c>
      <c r="AA331" s="7" t="str">
        <f t="shared" si="121"/>
        <v/>
      </c>
      <c r="AB331" s="33" t="str">
        <f t="shared" si="126"/>
        <v/>
      </c>
      <c r="AD331" s="35" t="str">
        <f t="shared" si="127"/>
        <v/>
      </c>
      <c r="AE331" s="35" t="str">
        <f t="shared" si="128"/>
        <v/>
      </c>
      <c r="AG331" s="7" t="str">
        <f t="shared" si="145"/>
        <v/>
      </c>
      <c r="AN331" s="98" t="str">
        <f t="shared" si="129"/>
        <v/>
      </c>
      <c r="AO331" s="99" t="str">
        <f t="shared" si="130"/>
        <v/>
      </c>
      <c r="AQ331" s="49" t="str">
        <f t="shared" si="131"/>
        <v/>
      </c>
      <c r="AR331" s="33" t="str">
        <f t="shared" si="132"/>
        <v/>
      </c>
      <c r="AS331" s="43" t="str">
        <f t="shared" si="133"/>
        <v/>
      </c>
      <c r="AT331" s="33" t="str">
        <f t="shared" si="134"/>
        <v/>
      </c>
      <c r="AU331" s="49" t="str">
        <f t="shared" si="122"/>
        <v/>
      </c>
      <c r="AV331" s="33" t="str">
        <f t="shared" si="123"/>
        <v/>
      </c>
      <c r="AW331" s="49" t="str">
        <f t="shared" si="135"/>
        <v/>
      </c>
      <c r="AX331" s="33" t="str">
        <f t="shared" si="136"/>
        <v/>
      </c>
      <c r="AZ331" s="7" t="str">
        <f t="shared" si="137"/>
        <v/>
      </c>
      <c r="BB331" s="7" t="str">
        <f t="shared" si="138"/>
        <v/>
      </c>
      <c r="BD331" s="7">
        <v>320</v>
      </c>
      <c r="BF331" s="49" t="str">
        <f t="shared" si="147"/>
        <v/>
      </c>
      <c r="BG331" s="7" t="str">
        <f t="shared" si="147"/>
        <v/>
      </c>
      <c r="BH331" s="43" t="str">
        <f t="shared" si="147"/>
        <v/>
      </c>
      <c r="BI331" s="7" t="str">
        <f t="shared" si="139"/>
        <v/>
      </c>
      <c r="BJ331" s="7" t="str">
        <f t="shared" si="140"/>
        <v/>
      </c>
      <c r="BL331" s="105" t="str">
        <f t="shared" si="141"/>
        <v/>
      </c>
      <c r="BN331" s="57" t="str">
        <f t="shared" si="142"/>
        <v/>
      </c>
      <c r="BP331" s="35" t="str">
        <f t="shared" si="143"/>
        <v/>
      </c>
    </row>
    <row r="332" spans="1:68" x14ac:dyDescent="0.25">
      <c r="A332" s="9"/>
      <c r="B332" s="7" t="str">
        <f t="shared" ref="B332:B395" si="148">IF($E332="", "", IF(OR($I332="", $I332=0), $V$2, IF($I332=1, $V$4, $V$3)))</f>
        <v/>
      </c>
      <c r="C332" s="9"/>
      <c r="D332" s="31"/>
      <c r="E332" s="11"/>
      <c r="F332" s="14"/>
      <c r="G332" s="18"/>
      <c r="H332" s="39"/>
      <c r="I332" s="22"/>
      <c r="J332" s="9"/>
      <c r="K332" s="25"/>
      <c r="L332" s="25"/>
      <c r="M332" s="25"/>
      <c r="N332" s="25"/>
      <c r="O332" s="25"/>
      <c r="P332" s="25"/>
      <c r="Q332" s="25"/>
      <c r="R332" s="25"/>
      <c r="S332" s="25"/>
      <c r="V332" s="7" t="str">
        <f t="shared" si="124"/>
        <v/>
      </c>
      <c r="X332" s="29" t="str">
        <f t="shared" ref="X332:X395" si="149">IF($G332="", "", IF($I332="", $G332, $G332*(1-$I332)))</f>
        <v/>
      </c>
      <c r="Y332" s="29" t="str">
        <f t="shared" si="125"/>
        <v/>
      </c>
      <c r="AA332" s="7" t="str">
        <f t="shared" ref="AA332:AA395" si="150">IF($X332="", "", IF(OR($X332&lt;$AA$10, $X332&gt;$AA$11), "X", ""))</f>
        <v/>
      </c>
      <c r="AB332" s="33" t="str">
        <f t="shared" si="126"/>
        <v/>
      </c>
      <c r="AD332" s="35" t="str">
        <f t="shared" si="127"/>
        <v/>
      </c>
      <c r="AE332" s="35" t="str">
        <f t="shared" si="128"/>
        <v/>
      </c>
      <c r="AG332" s="7" t="str">
        <f t="shared" si="145"/>
        <v/>
      </c>
      <c r="AN332" s="98" t="str">
        <f t="shared" si="129"/>
        <v/>
      </c>
      <c r="AO332" s="99" t="str">
        <f t="shared" si="130"/>
        <v/>
      </c>
      <c r="AQ332" s="49" t="str">
        <f t="shared" si="131"/>
        <v/>
      </c>
      <c r="AR332" s="33" t="str">
        <f t="shared" si="132"/>
        <v/>
      </c>
      <c r="AS332" s="43" t="str">
        <f t="shared" si="133"/>
        <v/>
      </c>
      <c r="AT332" s="33" t="str">
        <f t="shared" si="134"/>
        <v/>
      </c>
      <c r="AU332" s="49" t="str">
        <f t="shared" ref="AU332:AU395" si="151">IF(OR($AD332="", $AD332=FALSE), "", COUNTIF($X$12:$X$511, "&gt;"&amp;$X332)+1)</f>
        <v/>
      </c>
      <c r="AV332" s="33" t="str">
        <f t="shared" ref="AV332:AV395" si="152">IF(OR($AD332="", $AD332=FALSE), "", COUNTIF($X$12:$X$511, "&lt;"&amp;$X332)+1)</f>
        <v/>
      </c>
      <c r="AW332" s="49" t="str">
        <f t="shared" si="135"/>
        <v/>
      </c>
      <c r="AX332" s="33" t="str">
        <f t="shared" si="136"/>
        <v/>
      </c>
      <c r="AZ332" s="7" t="str">
        <f t="shared" si="137"/>
        <v/>
      </c>
      <c r="BB332" s="7" t="str">
        <f t="shared" si="138"/>
        <v/>
      </c>
      <c r="BD332" s="7">
        <v>321</v>
      </c>
      <c r="BF332" s="49" t="str">
        <f t="shared" ref="BF332:BH351" si="153">IF(OR($E332="", $AD332=FALSE), "", IF(OR($BI$9=TRUE, BF$9=""), 0, IFERROR(INDEX($AQ$12:$AX$511, $BE332, MATCH(BF$9, $AQ$9:$AX$9, 0)), 0)))</f>
        <v/>
      </c>
      <c r="BG332" s="7" t="str">
        <f t="shared" si="153"/>
        <v/>
      </c>
      <c r="BH332" s="43" t="str">
        <f t="shared" si="153"/>
        <v/>
      </c>
      <c r="BI332" s="7" t="str">
        <f t="shared" si="139"/>
        <v/>
      </c>
      <c r="BJ332" s="7" t="str">
        <f t="shared" si="140"/>
        <v/>
      </c>
      <c r="BL332" s="105" t="str">
        <f t="shared" si="141"/>
        <v/>
      </c>
      <c r="BN332" s="57" t="str">
        <f t="shared" si="142"/>
        <v/>
      </c>
      <c r="BP332" s="35" t="str">
        <f t="shared" si="143"/>
        <v/>
      </c>
    </row>
    <row r="333" spans="1:68" x14ac:dyDescent="0.25">
      <c r="A333" s="9"/>
      <c r="B333" s="7" t="str">
        <f t="shared" si="148"/>
        <v/>
      </c>
      <c r="C333" s="9"/>
      <c r="D333" s="31"/>
      <c r="E333" s="11"/>
      <c r="F333" s="14"/>
      <c r="G333" s="18"/>
      <c r="H333" s="39"/>
      <c r="I333" s="22"/>
      <c r="J333" s="9"/>
      <c r="K333" s="25"/>
      <c r="L333" s="25"/>
      <c r="M333" s="25"/>
      <c r="N333" s="25"/>
      <c r="O333" s="25"/>
      <c r="P333" s="25"/>
      <c r="Q333" s="25"/>
      <c r="R333" s="25"/>
      <c r="S333" s="25"/>
      <c r="V333" s="7" t="str">
        <f t="shared" ref="V333:V396" si="154">IF($E333="", "", IF(COUNTIF($E$12:$E$511, $E333)&gt;1, "X", ""))</f>
        <v/>
      </c>
      <c r="X333" s="29" t="str">
        <f t="shared" si="149"/>
        <v/>
      </c>
      <c r="Y333" s="29" t="str">
        <f t="shared" ref="Y333:Y396" si="155">IF($G333="", "", IF($I333="", 0, $G333*$I333))</f>
        <v/>
      </c>
      <c r="AA333" s="7" t="str">
        <f t="shared" si="150"/>
        <v/>
      </c>
      <c r="AB333" s="33" t="str">
        <f t="shared" ref="AB333:AB396" si="156">IF($F333="", "", IF(OR($F333&lt;$AB$10, $F333&gt;$AB$11), "X", ""))</f>
        <v/>
      </c>
      <c r="AD333" s="35" t="str">
        <f t="shared" ref="AD333:AD396" si="157">IF($E333="", "", IF(OR($AA333="X", $AB333="X"), FALSE, TRUE))</f>
        <v/>
      </c>
      <c r="AE333" s="35" t="str">
        <f t="shared" ref="AE333:AE396" si="158">IF(OR($E333="", $E$6=""), "", IF($E333=$E$6, TRUE, ""))</f>
        <v/>
      </c>
      <c r="AG333" s="7" t="str">
        <f t="shared" si="145"/>
        <v/>
      </c>
      <c r="AN333" s="98" t="str">
        <f t="shared" ref="AN333:AN396" si="159">IF(OR($AD333="", $AD333=FALSE), "", IF($H333="", 0, COUNTIF($AG$12:$AG$511, "&gt;"&amp;$AG333)+1))</f>
        <v/>
      </c>
      <c r="AO333" s="99" t="str">
        <f t="shared" ref="AO333:AO396" si="160">IF(OR($AD333="", $AD333=FALSE), "", IF($H333="", 0, COUNTIF($AG$12:$AG$511, "&lt;"&amp;$AG333)+1))</f>
        <v/>
      </c>
      <c r="AQ333" s="49" t="str">
        <f t="shared" ref="AQ333:AQ396" si="161">IF(OR($AD333="", $AD333=FALSE), "", COUNTIF($D$12:$D$511, "&gt;"&amp;$D333)+1)</f>
        <v/>
      </c>
      <c r="AR333" s="33" t="str">
        <f t="shared" ref="AR333:AR396" si="162">IF(OR($AD333="", $AD333=FALSE), "", COUNTIF($D$12:$D$511, "&lt;"&amp;$D333)+1)</f>
        <v/>
      </c>
      <c r="AS333" s="43" t="str">
        <f t="shared" ref="AS333:AS396" si="163">IF(OR($AD333="", $AD333=FALSE), "", COUNTIF($F$12:$F$511, "&gt;"&amp;$F333)+1)</f>
        <v/>
      </c>
      <c r="AT333" s="33" t="str">
        <f t="shared" ref="AT333:AT396" si="164">IF(OR($AD333="", $AD333=FALSE), "", COUNTIF($F$12:$F$511, "&lt;"&amp;$F333)+1)</f>
        <v/>
      </c>
      <c r="AU333" s="49" t="str">
        <f t="shared" si="151"/>
        <v/>
      </c>
      <c r="AV333" s="33" t="str">
        <f t="shared" si="152"/>
        <v/>
      </c>
      <c r="AW333" s="49" t="str">
        <f t="shared" ref="AW333:AW396" si="165">IF(AN333="", "", IF(AN333=0, AN$9, AN333))</f>
        <v/>
      </c>
      <c r="AX333" s="33" t="str">
        <f t="shared" ref="AX333:AX396" si="166">IF(AO333="", "", IF(AO333=0, AO$9, AO333))</f>
        <v/>
      </c>
      <c r="AZ333" s="7" t="str">
        <f t="shared" ref="AZ333:AZ396" si="167">IFERROR(IF($BI$9=TRUE, $AR333+$AS333+$AV333, ""), "")</f>
        <v/>
      </c>
      <c r="BB333" s="7" t="str">
        <f t="shared" ref="BB333:BB396" si="168">IF(OR($AD333="", $AD333=FALSE), "", COUNTIF($AZ$12:$AZ$511, "&lt;"&amp;$AZ333)+1)</f>
        <v/>
      </c>
      <c r="BD333" s="7">
        <v>322</v>
      </c>
      <c r="BF333" s="49" t="str">
        <f t="shared" si="153"/>
        <v/>
      </c>
      <c r="BG333" s="7" t="str">
        <f t="shared" si="153"/>
        <v/>
      </c>
      <c r="BH333" s="43" t="str">
        <f t="shared" si="153"/>
        <v/>
      </c>
      <c r="BI333" s="7" t="str">
        <f t="shared" ref="BI333:BI396" si="169">IF($E333="", "", IF($BI$9=TRUE, $BB333, 0))</f>
        <v/>
      </c>
      <c r="BJ333" s="7" t="str">
        <f t="shared" ref="BJ333:BJ396" si="170">IF(OR($AD333=FALSE, $E333=""), "", $BD333)</f>
        <v/>
      </c>
      <c r="BL333" s="105" t="str">
        <f t="shared" ref="BL333:BL396" si="171">IF(OR($E333="", $AD333=FALSE, $I333=1), "", IFERROR((BJ333*0.001)+(BI333*1)+(BH333*1000)+(BG333*1000000)+(BF333*1000000000), ""))</f>
        <v/>
      </c>
      <c r="BN333" s="57" t="str">
        <f t="shared" ref="BN333:BN396" si="172">IF(OR($AD333="", $AD333=FALSE, $I333=1), "", COUNTIF($BL$12:$BL$511, "&lt;"&amp;$BL333)+1)</f>
        <v/>
      </c>
      <c r="BP333" s="35" t="str">
        <f t="shared" ref="BP333:BP396" si="173">IFERROR(INDEX($E$12:$E$511, MATCH($BD333, $BN$12:$BN$511, 0)), "")</f>
        <v/>
      </c>
    </row>
    <row r="334" spans="1:68" x14ac:dyDescent="0.25">
      <c r="A334" s="9"/>
      <c r="B334" s="7" t="str">
        <f t="shared" si="148"/>
        <v/>
      </c>
      <c r="C334" s="9"/>
      <c r="D334" s="31"/>
      <c r="E334" s="11"/>
      <c r="F334" s="14"/>
      <c r="G334" s="18"/>
      <c r="H334" s="39"/>
      <c r="I334" s="22"/>
      <c r="J334" s="9"/>
      <c r="K334" s="25"/>
      <c r="L334" s="25"/>
      <c r="M334" s="25"/>
      <c r="N334" s="25"/>
      <c r="O334" s="25"/>
      <c r="P334" s="25"/>
      <c r="Q334" s="25"/>
      <c r="R334" s="25"/>
      <c r="S334" s="25"/>
      <c r="V334" s="7" t="str">
        <f t="shared" si="154"/>
        <v/>
      </c>
      <c r="X334" s="29" t="str">
        <f t="shared" si="149"/>
        <v/>
      </c>
      <c r="Y334" s="29" t="str">
        <f t="shared" si="155"/>
        <v/>
      </c>
      <c r="AA334" s="7" t="str">
        <f t="shared" si="150"/>
        <v/>
      </c>
      <c r="AB334" s="33" t="str">
        <f t="shared" si="156"/>
        <v/>
      </c>
      <c r="AD334" s="35" t="str">
        <f t="shared" si="157"/>
        <v/>
      </c>
      <c r="AE334" s="35" t="str">
        <f t="shared" si="158"/>
        <v/>
      </c>
      <c r="AG334" s="7" t="str">
        <f t="shared" si="145"/>
        <v/>
      </c>
      <c r="AN334" s="98" t="str">
        <f t="shared" si="159"/>
        <v/>
      </c>
      <c r="AO334" s="99" t="str">
        <f t="shared" si="160"/>
        <v/>
      </c>
      <c r="AQ334" s="49" t="str">
        <f t="shared" si="161"/>
        <v/>
      </c>
      <c r="AR334" s="33" t="str">
        <f t="shared" si="162"/>
        <v/>
      </c>
      <c r="AS334" s="43" t="str">
        <f t="shared" si="163"/>
        <v/>
      </c>
      <c r="AT334" s="33" t="str">
        <f t="shared" si="164"/>
        <v/>
      </c>
      <c r="AU334" s="49" t="str">
        <f t="shared" si="151"/>
        <v/>
      </c>
      <c r="AV334" s="33" t="str">
        <f t="shared" si="152"/>
        <v/>
      </c>
      <c r="AW334" s="49" t="str">
        <f t="shared" si="165"/>
        <v/>
      </c>
      <c r="AX334" s="33" t="str">
        <f t="shared" si="166"/>
        <v/>
      </c>
      <c r="AZ334" s="7" t="str">
        <f t="shared" si="167"/>
        <v/>
      </c>
      <c r="BB334" s="7" t="str">
        <f t="shared" si="168"/>
        <v/>
      </c>
      <c r="BD334" s="7">
        <v>323</v>
      </c>
      <c r="BF334" s="49" t="str">
        <f t="shared" si="153"/>
        <v/>
      </c>
      <c r="BG334" s="7" t="str">
        <f t="shared" si="153"/>
        <v/>
      </c>
      <c r="BH334" s="43" t="str">
        <f t="shared" si="153"/>
        <v/>
      </c>
      <c r="BI334" s="7" t="str">
        <f t="shared" si="169"/>
        <v/>
      </c>
      <c r="BJ334" s="7" t="str">
        <f t="shared" si="170"/>
        <v/>
      </c>
      <c r="BL334" s="105" t="str">
        <f t="shared" si="171"/>
        <v/>
      </c>
      <c r="BN334" s="57" t="str">
        <f t="shared" si="172"/>
        <v/>
      </c>
      <c r="BP334" s="35" t="str">
        <f t="shared" si="173"/>
        <v/>
      </c>
    </row>
    <row r="335" spans="1:68" x14ac:dyDescent="0.25">
      <c r="A335" s="9"/>
      <c r="B335" s="7" t="str">
        <f t="shared" si="148"/>
        <v/>
      </c>
      <c r="C335" s="9"/>
      <c r="D335" s="31"/>
      <c r="E335" s="11"/>
      <c r="F335" s="14"/>
      <c r="G335" s="18"/>
      <c r="H335" s="39"/>
      <c r="I335" s="22"/>
      <c r="J335" s="9"/>
      <c r="K335" s="25"/>
      <c r="L335" s="25"/>
      <c r="M335" s="25"/>
      <c r="N335" s="25"/>
      <c r="O335" s="25"/>
      <c r="P335" s="25"/>
      <c r="Q335" s="25"/>
      <c r="R335" s="25"/>
      <c r="S335" s="25"/>
      <c r="V335" s="7" t="str">
        <f t="shared" si="154"/>
        <v/>
      </c>
      <c r="X335" s="29" t="str">
        <f t="shared" si="149"/>
        <v/>
      </c>
      <c r="Y335" s="29" t="str">
        <f t="shared" si="155"/>
        <v/>
      </c>
      <c r="AA335" s="7" t="str">
        <f t="shared" si="150"/>
        <v/>
      </c>
      <c r="AB335" s="33" t="str">
        <f t="shared" si="156"/>
        <v/>
      </c>
      <c r="AD335" s="35" t="str">
        <f t="shared" si="157"/>
        <v/>
      </c>
      <c r="AE335" s="35" t="str">
        <f t="shared" si="158"/>
        <v/>
      </c>
      <c r="AG335" s="7" t="str">
        <f t="shared" si="145"/>
        <v/>
      </c>
      <c r="AN335" s="98" t="str">
        <f t="shared" si="159"/>
        <v/>
      </c>
      <c r="AO335" s="99" t="str">
        <f t="shared" si="160"/>
        <v/>
      </c>
      <c r="AQ335" s="49" t="str">
        <f t="shared" si="161"/>
        <v/>
      </c>
      <c r="AR335" s="33" t="str">
        <f t="shared" si="162"/>
        <v/>
      </c>
      <c r="AS335" s="43" t="str">
        <f t="shared" si="163"/>
        <v/>
      </c>
      <c r="AT335" s="33" t="str">
        <f t="shared" si="164"/>
        <v/>
      </c>
      <c r="AU335" s="49" t="str">
        <f t="shared" si="151"/>
        <v/>
      </c>
      <c r="AV335" s="33" t="str">
        <f t="shared" si="152"/>
        <v/>
      </c>
      <c r="AW335" s="49" t="str">
        <f t="shared" si="165"/>
        <v/>
      </c>
      <c r="AX335" s="33" t="str">
        <f t="shared" si="166"/>
        <v/>
      </c>
      <c r="AZ335" s="7" t="str">
        <f t="shared" si="167"/>
        <v/>
      </c>
      <c r="BB335" s="7" t="str">
        <f t="shared" si="168"/>
        <v/>
      </c>
      <c r="BD335" s="7">
        <v>324</v>
      </c>
      <c r="BF335" s="49" t="str">
        <f t="shared" si="153"/>
        <v/>
      </c>
      <c r="BG335" s="7" t="str">
        <f t="shared" si="153"/>
        <v/>
      </c>
      <c r="BH335" s="43" t="str">
        <f t="shared" si="153"/>
        <v/>
      </c>
      <c r="BI335" s="7" t="str">
        <f t="shared" si="169"/>
        <v/>
      </c>
      <c r="BJ335" s="7" t="str">
        <f t="shared" si="170"/>
        <v/>
      </c>
      <c r="BL335" s="105" t="str">
        <f t="shared" si="171"/>
        <v/>
      </c>
      <c r="BN335" s="57" t="str">
        <f t="shared" si="172"/>
        <v/>
      </c>
      <c r="BP335" s="35" t="str">
        <f t="shared" si="173"/>
        <v/>
      </c>
    </row>
    <row r="336" spans="1:68" x14ac:dyDescent="0.25">
      <c r="A336" s="9"/>
      <c r="B336" s="7" t="str">
        <f t="shared" si="148"/>
        <v/>
      </c>
      <c r="C336" s="9"/>
      <c r="D336" s="31"/>
      <c r="E336" s="11"/>
      <c r="F336" s="14"/>
      <c r="G336" s="18"/>
      <c r="H336" s="39"/>
      <c r="I336" s="22"/>
      <c r="J336" s="9"/>
      <c r="K336" s="25"/>
      <c r="L336" s="25"/>
      <c r="M336" s="25"/>
      <c r="N336" s="25"/>
      <c r="O336" s="25"/>
      <c r="P336" s="25"/>
      <c r="Q336" s="25"/>
      <c r="R336" s="25"/>
      <c r="S336" s="25"/>
      <c r="V336" s="7" t="str">
        <f t="shared" si="154"/>
        <v/>
      </c>
      <c r="X336" s="29" t="str">
        <f t="shared" si="149"/>
        <v/>
      </c>
      <c r="Y336" s="29" t="str">
        <f t="shared" si="155"/>
        <v/>
      </c>
      <c r="AA336" s="7" t="str">
        <f t="shared" si="150"/>
        <v/>
      </c>
      <c r="AB336" s="33" t="str">
        <f t="shared" si="156"/>
        <v/>
      </c>
      <c r="AD336" s="35" t="str">
        <f t="shared" si="157"/>
        <v/>
      </c>
      <c r="AE336" s="35" t="str">
        <f t="shared" si="158"/>
        <v/>
      </c>
      <c r="AG336" s="7" t="str">
        <f t="shared" si="145"/>
        <v/>
      </c>
      <c r="AN336" s="98" t="str">
        <f t="shared" si="159"/>
        <v/>
      </c>
      <c r="AO336" s="99" t="str">
        <f t="shared" si="160"/>
        <v/>
      </c>
      <c r="AQ336" s="49" t="str">
        <f t="shared" si="161"/>
        <v/>
      </c>
      <c r="AR336" s="33" t="str">
        <f t="shared" si="162"/>
        <v/>
      </c>
      <c r="AS336" s="43" t="str">
        <f t="shared" si="163"/>
        <v/>
      </c>
      <c r="AT336" s="33" t="str">
        <f t="shared" si="164"/>
        <v/>
      </c>
      <c r="AU336" s="49" t="str">
        <f t="shared" si="151"/>
        <v/>
      </c>
      <c r="AV336" s="33" t="str">
        <f t="shared" si="152"/>
        <v/>
      </c>
      <c r="AW336" s="49" t="str">
        <f t="shared" si="165"/>
        <v/>
      </c>
      <c r="AX336" s="33" t="str">
        <f t="shared" si="166"/>
        <v/>
      </c>
      <c r="AZ336" s="7" t="str">
        <f t="shared" si="167"/>
        <v/>
      </c>
      <c r="BB336" s="7" t="str">
        <f t="shared" si="168"/>
        <v/>
      </c>
      <c r="BD336" s="7">
        <v>325</v>
      </c>
      <c r="BF336" s="49" t="str">
        <f t="shared" si="153"/>
        <v/>
      </c>
      <c r="BG336" s="7" t="str">
        <f t="shared" si="153"/>
        <v/>
      </c>
      <c r="BH336" s="43" t="str">
        <f t="shared" si="153"/>
        <v/>
      </c>
      <c r="BI336" s="7" t="str">
        <f t="shared" si="169"/>
        <v/>
      </c>
      <c r="BJ336" s="7" t="str">
        <f t="shared" si="170"/>
        <v/>
      </c>
      <c r="BL336" s="105" t="str">
        <f t="shared" si="171"/>
        <v/>
      </c>
      <c r="BN336" s="57" t="str">
        <f t="shared" si="172"/>
        <v/>
      </c>
      <c r="BP336" s="35" t="str">
        <f t="shared" si="173"/>
        <v/>
      </c>
    </row>
    <row r="337" spans="1:68" x14ac:dyDescent="0.25">
      <c r="A337" s="9"/>
      <c r="B337" s="7" t="str">
        <f t="shared" si="148"/>
        <v/>
      </c>
      <c r="C337" s="9"/>
      <c r="D337" s="31"/>
      <c r="E337" s="11"/>
      <c r="F337" s="14"/>
      <c r="G337" s="18"/>
      <c r="H337" s="39"/>
      <c r="I337" s="22"/>
      <c r="J337" s="9"/>
      <c r="K337" s="25"/>
      <c r="L337" s="25"/>
      <c r="M337" s="25"/>
      <c r="N337" s="25"/>
      <c r="O337" s="25"/>
      <c r="P337" s="25"/>
      <c r="Q337" s="25"/>
      <c r="R337" s="25"/>
      <c r="S337" s="25"/>
      <c r="V337" s="7" t="str">
        <f t="shared" si="154"/>
        <v/>
      </c>
      <c r="X337" s="29" t="str">
        <f t="shared" si="149"/>
        <v/>
      </c>
      <c r="Y337" s="29" t="str">
        <f t="shared" si="155"/>
        <v/>
      </c>
      <c r="AA337" s="7" t="str">
        <f t="shared" si="150"/>
        <v/>
      </c>
      <c r="AB337" s="33" t="str">
        <f t="shared" si="156"/>
        <v/>
      </c>
      <c r="AD337" s="35" t="str">
        <f t="shared" si="157"/>
        <v/>
      </c>
      <c r="AE337" s="35" t="str">
        <f t="shared" si="158"/>
        <v/>
      </c>
      <c r="AG337" s="7" t="str">
        <f t="shared" si="145"/>
        <v/>
      </c>
      <c r="AN337" s="98" t="str">
        <f t="shared" si="159"/>
        <v/>
      </c>
      <c r="AO337" s="99" t="str">
        <f t="shared" si="160"/>
        <v/>
      </c>
      <c r="AQ337" s="49" t="str">
        <f t="shared" si="161"/>
        <v/>
      </c>
      <c r="AR337" s="33" t="str">
        <f t="shared" si="162"/>
        <v/>
      </c>
      <c r="AS337" s="43" t="str">
        <f t="shared" si="163"/>
        <v/>
      </c>
      <c r="AT337" s="33" t="str">
        <f t="shared" si="164"/>
        <v/>
      </c>
      <c r="AU337" s="49" t="str">
        <f t="shared" si="151"/>
        <v/>
      </c>
      <c r="AV337" s="33" t="str">
        <f t="shared" si="152"/>
        <v/>
      </c>
      <c r="AW337" s="49" t="str">
        <f t="shared" si="165"/>
        <v/>
      </c>
      <c r="AX337" s="33" t="str">
        <f t="shared" si="166"/>
        <v/>
      </c>
      <c r="AZ337" s="7" t="str">
        <f t="shared" si="167"/>
        <v/>
      </c>
      <c r="BB337" s="7" t="str">
        <f t="shared" si="168"/>
        <v/>
      </c>
      <c r="BD337" s="7">
        <v>326</v>
      </c>
      <c r="BF337" s="49" t="str">
        <f t="shared" si="153"/>
        <v/>
      </c>
      <c r="BG337" s="7" t="str">
        <f t="shared" si="153"/>
        <v/>
      </c>
      <c r="BH337" s="43" t="str">
        <f t="shared" si="153"/>
        <v/>
      </c>
      <c r="BI337" s="7" t="str">
        <f t="shared" si="169"/>
        <v/>
      </c>
      <c r="BJ337" s="7" t="str">
        <f t="shared" si="170"/>
        <v/>
      </c>
      <c r="BL337" s="105" t="str">
        <f t="shared" si="171"/>
        <v/>
      </c>
      <c r="BN337" s="57" t="str">
        <f t="shared" si="172"/>
        <v/>
      </c>
      <c r="BP337" s="35" t="str">
        <f t="shared" si="173"/>
        <v/>
      </c>
    </row>
    <row r="338" spans="1:68" x14ac:dyDescent="0.25">
      <c r="A338" s="9"/>
      <c r="B338" s="7" t="str">
        <f t="shared" si="148"/>
        <v/>
      </c>
      <c r="C338" s="9"/>
      <c r="D338" s="31"/>
      <c r="E338" s="11"/>
      <c r="F338" s="14"/>
      <c r="G338" s="18"/>
      <c r="H338" s="39"/>
      <c r="I338" s="22"/>
      <c r="J338" s="9"/>
      <c r="K338" s="25"/>
      <c r="L338" s="25"/>
      <c r="M338" s="25"/>
      <c r="N338" s="25"/>
      <c r="O338" s="25"/>
      <c r="P338" s="25"/>
      <c r="Q338" s="25"/>
      <c r="R338" s="25"/>
      <c r="S338" s="25"/>
      <c r="V338" s="7" t="str">
        <f t="shared" si="154"/>
        <v/>
      </c>
      <c r="X338" s="29" t="str">
        <f t="shared" si="149"/>
        <v/>
      </c>
      <c r="Y338" s="29" t="str">
        <f t="shared" si="155"/>
        <v/>
      </c>
      <c r="AA338" s="7" t="str">
        <f t="shared" si="150"/>
        <v/>
      </c>
      <c r="AB338" s="33" t="str">
        <f t="shared" si="156"/>
        <v/>
      </c>
      <c r="AD338" s="35" t="str">
        <f t="shared" si="157"/>
        <v/>
      </c>
      <c r="AE338" s="35" t="str">
        <f t="shared" si="158"/>
        <v/>
      </c>
      <c r="AG338" s="7" t="str">
        <f t="shared" si="145"/>
        <v/>
      </c>
      <c r="AN338" s="98" t="str">
        <f t="shared" si="159"/>
        <v/>
      </c>
      <c r="AO338" s="99" t="str">
        <f t="shared" si="160"/>
        <v/>
      </c>
      <c r="AQ338" s="49" t="str">
        <f t="shared" si="161"/>
        <v/>
      </c>
      <c r="AR338" s="33" t="str">
        <f t="shared" si="162"/>
        <v/>
      </c>
      <c r="AS338" s="43" t="str">
        <f t="shared" si="163"/>
        <v/>
      </c>
      <c r="AT338" s="33" t="str">
        <f t="shared" si="164"/>
        <v/>
      </c>
      <c r="AU338" s="49" t="str">
        <f t="shared" si="151"/>
        <v/>
      </c>
      <c r="AV338" s="33" t="str">
        <f t="shared" si="152"/>
        <v/>
      </c>
      <c r="AW338" s="49" t="str">
        <f t="shared" si="165"/>
        <v/>
      </c>
      <c r="AX338" s="33" t="str">
        <f t="shared" si="166"/>
        <v/>
      </c>
      <c r="AZ338" s="7" t="str">
        <f t="shared" si="167"/>
        <v/>
      </c>
      <c r="BB338" s="7" t="str">
        <f t="shared" si="168"/>
        <v/>
      </c>
      <c r="BD338" s="7">
        <v>327</v>
      </c>
      <c r="BF338" s="49" t="str">
        <f t="shared" si="153"/>
        <v/>
      </c>
      <c r="BG338" s="7" t="str">
        <f t="shared" si="153"/>
        <v/>
      </c>
      <c r="BH338" s="43" t="str">
        <f t="shared" si="153"/>
        <v/>
      </c>
      <c r="BI338" s="7" t="str">
        <f t="shared" si="169"/>
        <v/>
      </c>
      <c r="BJ338" s="7" t="str">
        <f t="shared" si="170"/>
        <v/>
      </c>
      <c r="BL338" s="105" t="str">
        <f t="shared" si="171"/>
        <v/>
      </c>
      <c r="BN338" s="57" t="str">
        <f t="shared" si="172"/>
        <v/>
      </c>
      <c r="BP338" s="35" t="str">
        <f t="shared" si="173"/>
        <v/>
      </c>
    </row>
    <row r="339" spans="1:68" x14ac:dyDescent="0.25">
      <c r="A339" s="9"/>
      <c r="B339" s="7" t="str">
        <f t="shared" si="148"/>
        <v/>
      </c>
      <c r="C339" s="9"/>
      <c r="D339" s="31"/>
      <c r="E339" s="11"/>
      <c r="F339" s="14"/>
      <c r="G339" s="18"/>
      <c r="H339" s="39"/>
      <c r="I339" s="22"/>
      <c r="J339" s="9"/>
      <c r="K339" s="25"/>
      <c r="L339" s="25"/>
      <c r="M339" s="25"/>
      <c r="N339" s="25"/>
      <c r="O339" s="25"/>
      <c r="P339" s="25"/>
      <c r="Q339" s="25"/>
      <c r="R339" s="25"/>
      <c r="S339" s="25"/>
      <c r="V339" s="7" t="str">
        <f t="shared" si="154"/>
        <v/>
      </c>
      <c r="X339" s="29" t="str">
        <f t="shared" si="149"/>
        <v/>
      </c>
      <c r="Y339" s="29" t="str">
        <f t="shared" si="155"/>
        <v/>
      </c>
      <c r="AA339" s="7" t="str">
        <f t="shared" si="150"/>
        <v/>
      </c>
      <c r="AB339" s="33" t="str">
        <f t="shared" si="156"/>
        <v/>
      </c>
      <c r="AD339" s="35" t="str">
        <f t="shared" si="157"/>
        <v/>
      </c>
      <c r="AE339" s="35" t="str">
        <f t="shared" si="158"/>
        <v/>
      </c>
      <c r="AG339" s="7" t="str">
        <f t="shared" si="145"/>
        <v/>
      </c>
      <c r="AN339" s="98" t="str">
        <f t="shared" si="159"/>
        <v/>
      </c>
      <c r="AO339" s="99" t="str">
        <f t="shared" si="160"/>
        <v/>
      </c>
      <c r="AQ339" s="49" t="str">
        <f t="shared" si="161"/>
        <v/>
      </c>
      <c r="AR339" s="33" t="str">
        <f t="shared" si="162"/>
        <v/>
      </c>
      <c r="AS339" s="43" t="str">
        <f t="shared" si="163"/>
        <v/>
      </c>
      <c r="AT339" s="33" t="str">
        <f t="shared" si="164"/>
        <v/>
      </c>
      <c r="AU339" s="49" t="str">
        <f t="shared" si="151"/>
        <v/>
      </c>
      <c r="AV339" s="33" t="str">
        <f t="shared" si="152"/>
        <v/>
      </c>
      <c r="AW339" s="49" t="str">
        <f t="shared" si="165"/>
        <v/>
      </c>
      <c r="AX339" s="33" t="str">
        <f t="shared" si="166"/>
        <v/>
      </c>
      <c r="AZ339" s="7" t="str">
        <f t="shared" si="167"/>
        <v/>
      </c>
      <c r="BB339" s="7" t="str">
        <f t="shared" si="168"/>
        <v/>
      </c>
      <c r="BD339" s="7">
        <v>328</v>
      </c>
      <c r="BF339" s="49" t="str">
        <f t="shared" si="153"/>
        <v/>
      </c>
      <c r="BG339" s="7" t="str">
        <f t="shared" si="153"/>
        <v/>
      </c>
      <c r="BH339" s="43" t="str">
        <f t="shared" si="153"/>
        <v/>
      </c>
      <c r="BI339" s="7" t="str">
        <f t="shared" si="169"/>
        <v/>
      </c>
      <c r="BJ339" s="7" t="str">
        <f t="shared" si="170"/>
        <v/>
      </c>
      <c r="BL339" s="105" t="str">
        <f t="shared" si="171"/>
        <v/>
      </c>
      <c r="BN339" s="57" t="str">
        <f t="shared" si="172"/>
        <v/>
      </c>
      <c r="BP339" s="35" t="str">
        <f t="shared" si="173"/>
        <v/>
      </c>
    </row>
    <row r="340" spans="1:68" x14ac:dyDescent="0.25">
      <c r="A340" s="9"/>
      <c r="B340" s="7" t="str">
        <f t="shared" si="148"/>
        <v/>
      </c>
      <c r="C340" s="9"/>
      <c r="D340" s="31"/>
      <c r="E340" s="11"/>
      <c r="F340" s="14"/>
      <c r="G340" s="18"/>
      <c r="H340" s="39"/>
      <c r="I340" s="22"/>
      <c r="J340" s="9"/>
      <c r="K340" s="25"/>
      <c r="L340" s="25"/>
      <c r="M340" s="25"/>
      <c r="N340" s="25"/>
      <c r="O340" s="25"/>
      <c r="P340" s="25"/>
      <c r="Q340" s="25"/>
      <c r="R340" s="25"/>
      <c r="S340" s="25"/>
      <c r="V340" s="7" t="str">
        <f t="shared" si="154"/>
        <v/>
      </c>
      <c r="X340" s="29" t="str">
        <f t="shared" si="149"/>
        <v/>
      </c>
      <c r="Y340" s="29" t="str">
        <f t="shared" si="155"/>
        <v/>
      </c>
      <c r="AA340" s="7" t="str">
        <f t="shared" si="150"/>
        <v/>
      </c>
      <c r="AB340" s="33" t="str">
        <f t="shared" si="156"/>
        <v/>
      </c>
      <c r="AD340" s="35" t="str">
        <f t="shared" si="157"/>
        <v/>
      </c>
      <c r="AE340" s="35" t="str">
        <f t="shared" si="158"/>
        <v/>
      </c>
      <c r="AG340" s="7" t="str">
        <f t="shared" si="145"/>
        <v/>
      </c>
      <c r="AN340" s="98" t="str">
        <f t="shared" si="159"/>
        <v/>
      </c>
      <c r="AO340" s="99" t="str">
        <f t="shared" si="160"/>
        <v/>
      </c>
      <c r="AQ340" s="49" t="str">
        <f t="shared" si="161"/>
        <v/>
      </c>
      <c r="AR340" s="33" t="str">
        <f t="shared" si="162"/>
        <v/>
      </c>
      <c r="AS340" s="43" t="str">
        <f t="shared" si="163"/>
        <v/>
      </c>
      <c r="AT340" s="33" t="str">
        <f t="shared" si="164"/>
        <v/>
      </c>
      <c r="AU340" s="49" t="str">
        <f t="shared" si="151"/>
        <v/>
      </c>
      <c r="AV340" s="33" t="str">
        <f t="shared" si="152"/>
        <v/>
      </c>
      <c r="AW340" s="49" t="str">
        <f t="shared" si="165"/>
        <v/>
      </c>
      <c r="AX340" s="33" t="str">
        <f t="shared" si="166"/>
        <v/>
      </c>
      <c r="AZ340" s="7" t="str">
        <f t="shared" si="167"/>
        <v/>
      </c>
      <c r="BB340" s="7" t="str">
        <f t="shared" si="168"/>
        <v/>
      </c>
      <c r="BD340" s="7">
        <v>329</v>
      </c>
      <c r="BF340" s="49" t="str">
        <f t="shared" si="153"/>
        <v/>
      </c>
      <c r="BG340" s="7" t="str">
        <f t="shared" si="153"/>
        <v/>
      </c>
      <c r="BH340" s="43" t="str">
        <f t="shared" si="153"/>
        <v/>
      </c>
      <c r="BI340" s="7" t="str">
        <f t="shared" si="169"/>
        <v/>
      </c>
      <c r="BJ340" s="7" t="str">
        <f t="shared" si="170"/>
        <v/>
      </c>
      <c r="BL340" s="105" t="str">
        <f t="shared" si="171"/>
        <v/>
      </c>
      <c r="BN340" s="57" t="str">
        <f t="shared" si="172"/>
        <v/>
      </c>
      <c r="BP340" s="35" t="str">
        <f t="shared" si="173"/>
        <v/>
      </c>
    </row>
    <row r="341" spans="1:68" x14ac:dyDescent="0.25">
      <c r="A341" s="9"/>
      <c r="B341" s="7" t="str">
        <f t="shared" si="148"/>
        <v/>
      </c>
      <c r="C341" s="9"/>
      <c r="D341" s="31"/>
      <c r="E341" s="11"/>
      <c r="F341" s="14"/>
      <c r="G341" s="18"/>
      <c r="H341" s="39"/>
      <c r="I341" s="22"/>
      <c r="J341" s="9"/>
      <c r="K341" s="25"/>
      <c r="L341" s="25"/>
      <c r="M341" s="25"/>
      <c r="N341" s="25"/>
      <c r="O341" s="25"/>
      <c r="P341" s="25"/>
      <c r="Q341" s="25"/>
      <c r="R341" s="25"/>
      <c r="S341" s="25"/>
      <c r="V341" s="7" t="str">
        <f t="shared" si="154"/>
        <v/>
      </c>
      <c r="X341" s="29" t="str">
        <f t="shared" si="149"/>
        <v/>
      </c>
      <c r="Y341" s="29" t="str">
        <f t="shared" si="155"/>
        <v/>
      </c>
      <c r="AA341" s="7" t="str">
        <f t="shared" si="150"/>
        <v/>
      </c>
      <c r="AB341" s="33" t="str">
        <f t="shared" si="156"/>
        <v/>
      </c>
      <c r="AD341" s="35" t="str">
        <f t="shared" si="157"/>
        <v/>
      </c>
      <c r="AE341" s="35" t="str">
        <f t="shared" si="158"/>
        <v/>
      </c>
      <c r="AG341" s="7" t="str">
        <f t="shared" ref="AG341:AG404" si="174">IF(OR($H341="", $I341=1), "", $H341-$AG$10)</f>
        <v/>
      </c>
      <c r="AN341" s="98" t="str">
        <f t="shared" si="159"/>
        <v/>
      </c>
      <c r="AO341" s="99" t="str">
        <f t="shared" si="160"/>
        <v/>
      </c>
      <c r="AQ341" s="49" t="str">
        <f t="shared" si="161"/>
        <v/>
      </c>
      <c r="AR341" s="33" t="str">
        <f t="shared" si="162"/>
        <v/>
      </c>
      <c r="AS341" s="43" t="str">
        <f t="shared" si="163"/>
        <v/>
      </c>
      <c r="AT341" s="33" t="str">
        <f t="shared" si="164"/>
        <v/>
      </c>
      <c r="AU341" s="49" t="str">
        <f t="shared" si="151"/>
        <v/>
      </c>
      <c r="AV341" s="33" t="str">
        <f t="shared" si="152"/>
        <v/>
      </c>
      <c r="AW341" s="49" t="str">
        <f t="shared" si="165"/>
        <v/>
      </c>
      <c r="AX341" s="33" t="str">
        <f t="shared" si="166"/>
        <v/>
      </c>
      <c r="AZ341" s="7" t="str">
        <f t="shared" si="167"/>
        <v/>
      </c>
      <c r="BB341" s="7" t="str">
        <f t="shared" si="168"/>
        <v/>
      </c>
      <c r="BD341" s="7">
        <v>330</v>
      </c>
      <c r="BF341" s="49" t="str">
        <f t="shared" si="153"/>
        <v/>
      </c>
      <c r="BG341" s="7" t="str">
        <f t="shared" si="153"/>
        <v/>
      </c>
      <c r="BH341" s="43" t="str">
        <f t="shared" si="153"/>
        <v/>
      </c>
      <c r="BI341" s="7" t="str">
        <f t="shared" si="169"/>
        <v/>
      </c>
      <c r="BJ341" s="7" t="str">
        <f t="shared" si="170"/>
        <v/>
      </c>
      <c r="BL341" s="105" t="str">
        <f t="shared" si="171"/>
        <v/>
      </c>
      <c r="BN341" s="57" t="str">
        <f t="shared" si="172"/>
        <v/>
      </c>
      <c r="BP341" s="35" t="str">
        <f t="shared" si="173"/>
        <v/>
      </c>
    </row>
    <row r="342" spans="1:68" x14ac:dyDescent="0.25">
      <c r="A342" s="9"/>
      <c r="B342" s="7" t="str">
        <f t="shared" si="148"/>
        <v/>
      </c>
      <c r="C342" s="9"/>
      <c r="D342" s="31"/>
      <c r="E342" s="11"/>
      <c r="F342" s="14"/>
      <c r="G342" s="18"/>
      <c r="H342" s="39"/>
      <c r="I342" s="22"/>
      <c r="J342" s="9"/>
      <c r="K342" s="25"/>
      <c r="L342" s="25"/>
      <c r="M342" s="25"/>
      <c r="N342" s="25"/>
      <c r="O342" s="25"/>
      <c r="P342" s="25"/>
      <c r="Q342" s="25"/>
      <c r="R342" s="25"/>
      <c r="S342" s="25"/>
      <c r="V342" s="7" t="str">
        <f t="shared" si="154"/>
        <v/>
      </c>
      <c r="X342" s="29" t="str">
        <f t="shared" si="149"/>
        <v/>
      </c>
      <c r="Y342" s="29" t="str">
        <f t="shared" si="155"/>
        <v/>
      </c>
      <c r="AA342" s="7" t="str">
        <f t="shared" si="150"/>
        <v/>
      </c>
      <c r="AB342" s="33" t="str">
        <f t="shared" si="156"/>
        <v/>
      </c>
      <c r="AD342" s="35" t="str">
        <f t="shared" si="157"/>
        <v/>
      </c>
      <c r="AE342" s="35" t="str">
        <f t="shared" si="158"/>
        <v/>
      </c>
      <c r="AG342" s="7" t="str">
        <f t="shared" si="174"/>
        <v/>
      </c>
      <c r="AN342" s="98" t="str">
        <f t="shared" si="159"/>
        <v/>
      </c>
      <c r="AO342" s="99" t="str">
        <f t="shared" si="160"/>
        <v/>
      </c>
      <c r="AQ342" s="49" t="str">
        <f t="shared" si="161"/>
        <v/>
      </c>
      <c r="AR342" s="33" t="str">
        <f t="shared" si="162"/>
        <v/>
      </c>
      <c r="AS342" s="43" t="str">
        <f t="shared" si="163"/>
        <v/>
      </c>
      <c r="AT342" s="33" t="str">
        <f t="shared" si="164"/>
        <v/>
      </c>
      <c r="AU342" s="49" t="str">
        <f t="shared" si="151"/>
        <v/>
      </c>
      <c r="AV342" s="33" t="str">
        <f t="shared" si="152"/>
        <v/>
      </c>
      <c r="AW342" s="49" t="str">
        <f t="shared" si="165"/>
        <v/>
      </c>
      <c r="AX342" s="33" t="str">
        <f t="shared" si="166"/>
        <v/>
      </c>
      <c r="AZ342" s="7" t="str">
        <f t="shared" si="167"/>
        <v/>
      </c>
      <c r="BB342" s="7" t="str">
        <f t="shared" si="168"/>
        <v/>
      </c>
      <c r="BD342" s="7">
        <v>331</v>
      </c>
      <c r="BF342" s="49" t="str">
        <f t="shared" si="153"/>
        <v/>
      </c>
      <c r="BG342" s="7" t="str">
        <f t="shared" si="153"/>
        <v/>
      </c>
      <c r="BH342" s="43" t="str">
        <f t="shared" si="153"/>
        <v/>
      </c>
      <c r="BI342" s="7" t="str">
        <f t="shared" si="169"/>
        <v/>
      </c>
      <c r="BJ342" s="7" t="str">
        <f t="shared" si="170"/>
        <v/>
      </c>
      <c r="BL342" s="105" t="str">
        <f t="shared" si="171"/>
        <v/>
      </c>
      <c r="BN342" s="57" t="str">
        <f t="shared" si="172"/>
        <v/>
      </c>
      <c r="BP342" s="35" t="str">
        <f t="shared" si="173"/>
        <v/>
      </c>
    </row>
    <row r="343" spans="1:68" x14ac:dyDescent="0.25">
      <c r="A343" s="9"/>
      <c r="B343" s="7" t="str">
        <f t="shared" si="148"/>
        <v/>
      </c>
      <c r="C343" s="9"/>
      <c r="D343" s="31"/>
      <c r="E343" s="11"/>
      <c r="F343" s="14"/>
      <c r="G343" s="18"/>
      <c r="H343" s="39"/>
      <c r="I343" s="22"/>
      <c r="J343" s="9"/>
      <c r="K343" s="25"/>
      <c r="L343" s="25"/>
      <c r="M343" s="25"/>
      <c r="N343" s="25"/>
      <c r="O343" s="25"/>
      <c r="P343" s="25"/>
      <c r="Q343" s="25"/>
      <c r="R343" s="25"/>
      <c r="S343" s="25"/>
      <c r="V343" s="7" t="str">
        <f t="shared" si="154"/>
        <v/>
      </c>
      <c r="X343" s="29" t="str">
        <f t="shared" si="149"/>
        <v/>
      </c>
      <c r="Y343" s="29" t="str">
        <f t="shared" si="155"/>
        <v/>
      </c>
      <c r="AA343" s="7" t="str">
        <f t="shared" si="150"/>
        <v/>
      </c>
      <c r="AB343" s="33" t="str">
        <f t="shared" si="156"/>
        <v/>
      </c>
      <c r="AD343" s="35" t="str">
        <f t="shared" si="157"/>
        <v/>
      </c>
      <c r="AE343" s="35" t="str">
        <f t="shared" si="158"/>
        <v/>
      </c>
      <c r="AG343" s="7" t="str">
        <f t="shared" si="174"/>
        <v/>
      </c>
      <c r="AN343" s="98" t="str">
        <f t="shared" si="159"/>
        <v/>
      </c>
      <c r="AO343" s="99" t="str">
        <f t="shared" si="160"/>
        <v/>
      </c>
      <c r="AQ343" s="49" t="str">
        <f t="shared" si="161"/>
        <v/>
      </c>
      <c r="AR343" s="33" t="str">
        <f t="shared" si="162"/>
        <v/>
      </c>
      <c r="AS343" s="43" t="str">
        <f t="shared" si="163"/>
        <v/>
      </c>
      <c r="AT343" s="33" t="str">
        <f t="shared" si="164"/>
        <v/>
      </c>
      <c r="AU343" s="49" t="str">
        <f t="shared" si="151"/>
        <v/>
      </c>
      <c r="AV343" s="33" t="str">
        <f t="shared" si="152"/>
        <v/>
      </c>
      <c r="AW343" s="49" t="str">
        <f t="shared" si="165"/>
        <v/>
      </c>
      <c r="AX343" s="33" t="str">
        <f t="shared" si="166"/>
        <v/>
      </c>
      <c r="AZ343" s="7" t="str">
        <f t="shared" si="167"/>
        <v/>
      </c>
      <c r="BB343" s="7" t="str">
        <f t="shared" si="168"/>
        <v/>
      </c>
      <c r="BD343" s="7">
        <v>332</v>
      </c>
      <c r="BF343" s="49" t="str">
        <f t="shared" si="153"/>
        <v/>
      </c>
      <c r="BG343" s="7" t="str">
        <f t="shared" si="153"/>
        <v/>
      </c>
      <c r="BH343" s="43" t="str">
        <f t="shared" si="153"/>
        <v/>
      </c>
      <c r="BI343" s="7" t="str">
        <f t="shared" si="169"/>
        <v/>
      </c>
      <c r="BJ343" s="7" t="str">
        <f t="shared" si="170"/>
        <v/>
      </c>
      <c r="BL343" s="105" t="str">
        <f t="shared" si="171"/>
        <v/>
      </c>
      <c r="BN343" s="57" t="str">
        <f t="shared" si="172"/>
        <v/>
      </c>
      <c r="BP343" s="35" t="str">
        <f t="shared" si="173"/>
        <v/>
      </c>
    </row>
    <row r="344" spans="1:68" x14ac:dyDescent="0.25">
      <c r="A344" s="9"/>
      <c r="B344" s="7" t="str">
        <f t="shared" si="148"/>
        <v/>
      </c>
      <c r="C344" s="9"/>
      <c r="D344" s="31"/>
      <c r="E344" s="11"/>
      <c r="F344" s="14"/>
      <c r="G344" s="18"/>
      <c r="H344" s="39"/>
      <c r="I344" s="22"/>
      <c r="J344" s="9"/>
      <c r="K344" s="25"/>
      <c r="L344" s="25"/>
      <c r="M344" s="25"/>
      <c r="N344" s="25"/>
      <c r="O344" s="25"/>
      <c r="P344" s="25"/>
      <c r="Q344" s="25"/>
      <c r="R344" s="25"/>
      <c r="S344" s="25"/>
      <c r="V344" s="7" t="str">
        <f t="shared" si="154"/>
        <v/>
      </c>
      <c r="X344" s="29" t="str">
        <f t="shared" si="149"/>
        <v/>
      </c>
      <c r="Y344" s="29" t="str">
        <f t="shared" si="155"/>
        <v/>
      </c>
      <c r="AA344" s="7" t="str">
        <f t="shared" si="150"/>
        <v/>
      </c>
      <c r="AB344" s="33" t="str">
        <f t="shared" si="156"/>
        <v/>
      </c>
      <c r="AD344" s="35" t="str">
        <f t="shared" si="157"/>
        <v/>
      </c>
      <c r="AE344" s="35" t="str">
        <f t="shared" si="158"/>
        <v/>
      </c>
      <c r="AG344" s="7" t="str">
        <f t="shared" si="174"/>
        <v/>
      </c>
      <c r="AN344" s="98" t="str">
        <f t="shared" si="159"/>
        <v/>
      </c>
      <c r="AO344" s="99" t="str">
        <f t="shared" si="160"/>
        <v/>
      </c>
      <c r="AQ344" s="49" t="str">
        <f t="shared" si="161"/>
        <v/>
      </c>
      <c r="AR344" s="33" t="str">
        <f t="shared" si="162"/>
        <v/>
      </c>
      <c r="AS344" s="43" t="str">
        <f t="shared" si="163"/>
        <v/>
      </c>
      <c r="AT344" s="33" t="str">
        <f t="shared" si="164"/>
        <v/>
      </c>
      <c r="AU344" s="49" t="str">
        <f t="shared" si="151"/>
        <v/>
      </c>
      <c r="AV344" s="33" t="str">
        <f t="shared" si="152"/>
        <v/>
      </c>
      <c r="AW344" s="49" t="str">
        <f t="shared" si="165"/>
        <v/>
      </c>
      <c r="AX344" s="33" t="str">
        <f t="shared" si="166"/>
        <v/>
      </c>
      <c r="AZ344" s="7" t="str">
        <f t="shared" si="167"/>
        <v/>
      </c>
      <c r="BB344" s="7" t="str">
        <f t="shared" si="168"/>
        <v/>
      </c>
      <c r="BD344" s="7">
        <v>333</v>
      </c>
      <c r="BF344" s="49" t="str">
        <f t="shared" si="153"/>
        <v/>
      </c>
      <c r="BG344" s="7" t="str">
        <f t="shared" si="153"/>
        <v/>
      </c>
      <c r="BH344" s="43" t="str">
        <f t="shared" si="153"/>
        <v/>
      </c>
      <c r="BI344" s="7" t="str">
        <f t="shared" si="169"/>
        <v/>
      </c>
      <c r="BJ344" s="7" t="str">
        <f t="shared" si="170"/>
        <v/>
      </c>
      <c r="BL344" s="105" t="str">
        <f t="shared" si="171"/>
        <v/>
      </c>
      <c r="BN344" s="57" t="str">
        <f t="shared" si="172"/>
        <v/>
      </c>
      <c r="BP344" s="35" t="str">
        <f t="shared" si="173"/>
        <v/>
      </c>
    </row>
    <row r="345" spans="1:68" x14ac:dyDescent="0.25">
      <c r="A345" s="9"/>
      <c r="B345" s="7" t="str">
        <f t="shared" si="148"/>
        <v/>
      </c>
      <c r="C345" s="9"/>
      <c r="D345" s="31"/>
      <c r="E345" s="11"/>
      <c r="F345" s="14"/>
      <c r="G345" s="18"/>
      <c r="H345" s="39"/>
      <c r="I345" s="22"/>
      <c r="J345" s="9"/>
      <c r="K345" s="25"/>
      <c r="L345" s="25"/>
      <c r="M345" s="25"/>
      <c r="N345" s="25"/>
      <c r="O345" s="25"/>
      <c r="P345" s="25"/>
      <c r="Q345" s="25"/>
      <c r="R345" s="25"/>
      <c r="S345" s="25"/>
      <c r="V345" s="7" t="str">
        <f t="shared" si="154"/>
        <v/>
      </c>
      <c r="X345" s="29" t="str">
        <f t="shared" si="149"/>
        <v/>
      </c>
      <c r="Y345" s="29" t="str">
        <f t="shared" si="155"/>
        <v/>
      </c>
      <c r="AA345" s="7" t="str">
        <f t="shared" si="150"/>
        <v/>
      </c>
      <c r="AB345" s="33" t="str">
        <f t="shared" si="156"/>
        <v/>
      </c>
      <c r="AD345" s="35" t="str">
        <f t="shared" si="157"/>
        <v/>
      </c>
      <c r="AE345" s="35" t="str">
        <f t="shared" si="158"/>
        <v/>
      </c>
      <c r="AG345" s="7" t="str">
        <f t="shared" si="174"/>
        <v/>
      </c>
      <c r="AN345" s="98" t="str">
        <f t="shared" si="159"/>
        <v/>
      </c>
      <c r="AO345" s="99" t="str">
        <f t="shared" si="160"/>
        <v/>
      </c>
      <c r="AQ345" s="49" t="str">
        <f t="shared" si="161"/>
        <v/>
      </c>
      <c r="AR345" s="33" t="str">
        <f t="shared" si="162"/>
        <v/>
      </c>
      <c r="AS345" s="43" t="str">
        <f t="shared" si="163"/>
        <v/>
      </c>
      <c r="AT345" s="33" t="str">
        <f t="shared" si="164"/>
        <v/>
      </c>
      <c r="AU345" s="49" t="str">
        <f t="shared" si="151"/>
        <v/>
      </c>
      <c r="AV345" s="33" t="str">
        <f t="shared" si="152"/>
        <v/>
      </c>
      <c r="AW345" s="49" t="str">
        <f t="shared" si="165"/>
        <v/>
      </c>
      <c r="AX345" s="33" t="str">
        <f t="shared" si="166"/>
        <v/>
      </c>
      <c r="AZ345" s="7" t="str">
        <f t="shared" si="167"/>
        <v/>
      </c>
      <c r="BB345" s="7" t="str">
        <f t="shared" si="168"/>
        <v/>
      </c>
      <c r="BD345" s="7">
        <v>334</v>
      </c>
      <c r="BF345" s="49" t="str">
        <f t="shared" si="153"/>
        <v/>
      </c>
      <c r="BG345" s="7" t="str">
        <f t="shared" si="153"/>
        <v/>
      </c>
      <c r="BH345" s="43" t="str">
        <f t="shared" si="153"/>
        <v/>
      </c>
      <c r="BI345" s="7" t="str">
        <f t="shared" si="169"/>
        <v/>
      </c>
      <c r="BJ345" s="7" t="str">
        <f t="shared" si="170"/>
        <v/>
      </c>
      <c r="BL345" s="105" t="str">
        <f t="shared" si="171"/>
        <v/>
      </c>
      <c r="BN345" s="57" t="str">
        <f t="shared" si="172"/>
        <v/>
      </c>
      <c r="BP345" s="35" t="str">
        <f t="shared" si="173"/>
        <v/>
      </c>
    </row>
    <row r="346" spans="1:68" x14ac:dyDescent="0.25">
      <c r="A346" s="9"/>
      <c r="B346" s="7" t="str">
        <f t="shared" si="148"/>
        <v/>
      </c>
      <c r="C346" s="9"/>
      <c r="D346" s="31"/>
      <c r="E346" s="11"/>
      <c r="F346" s="14"/>
      <c r="G346" s="18"/>
      <c r="H346" s="39"/>
      <c r="I346" s="22"/>
      <c r="J346" s="9"/>
      <c r="K346" s="25"/>
      <c r="L346" s="25"/>
      <c r="M346" s="25"/>
      <c r="N346" s="25"/>
      <c r="O346" s="25"/>
      <c r="P346" s="25"/>
      <c r="Q346" s="25"/>
      <c r="R346" s="25"/>
      <c r="S346" s="25"/>
      <c r="V346" s="7" t="str">
        <f t="shared" si="154"/>
        <v/>
      </c>
      <c r="X346" s="29" t="str">
        <f t="shared" si="149"/>
        <v/>
      </c>
      <c r="Y346" s="29" t="str">
        <f t="shared" si="155"/>
        <v/>
      </c>
      <c r="AA346" s="7" t="str">
        <f t="shared" si="150"/>
        <v/>
      </c>
      <c r="AB346" s="33" t="str">
        <f t="shared" si="156"/>
        <v/>
      </c>
      <c r="AD346" s="35" t="str">
        <f t="shared" si="157"/>
        <v/>
      </c>
      <c r="AE346" s="35" t="str">
        <f t="shared" si="158"/>
        <v/>
      </c>
      <c r="AG346" s="7" t="str">
        <f t="shared" si="174"/>
        <v/>
      </c>
      <c r="AN346" s="98" t="str">
        <f t="shared" si="159"/>
        <v/>
      </c>
      <c r="AO346" s="99" t="str">
        <f t="shared" si="160"/>
        <v/>
      </c>
      <c r="AQ346" s="49" t="str">
        <f t="shared" si="161"/>
        <v/>
      </c>
      <c r="AR346" s="33" t="str">
        <f t="shared" si="162"/>
        <v/>
      </c>
      <c r="AS346" s="43" t="str">
        <f t="shared" si="163"/>
        <v/>
      </c>
      <c r="AT346" s="33" t="str">
        <f t="shared" si="164"/>
        <v/>
      </c>
      <c r="AU346" s="49" t="str">
        <f t="shared" si="151"/>
        <v/>
      </c>
      <c r="AV346" s="33" t="str">
        <f t="shared" si="152"/>
        <v/>
      </c>
      <c r="AW346" s="49" t="str">
        <f t="shared" si="165"/>
        <v/>
      </c>
      <c r="AX346" s="33" t="str">
        <f t="shared" si="166"/>
        <v/>
      </c>
      <c r="AZ346" s="7" t="str">
        <f t="shared" si="167"/>
        <v/>
      </c>
      <c r="BB346" s="7" t="str">
        <f t="shared" si="168"/>
        <v/>
      </c>
      <c r="BD346" s="7">
        <v>335</v>
      </c>
      <c r="BF346" s="49" t="str">
        <f t="shared" si="153"/>
        <v/>
      </c>
      <c r="BG346" s="7" t="str">
        <f t="shared" si="153"/>
        <v/>
      </c>
      <c r="BH346" s="43" t="str">
        <f t="shared" si="153"/>
        <v/>
      </c>
      <c r="BI346" s="7" t="str">
        <f t="shared" si="169"/>
        <v/>
      </c>
      <c r="BJ346" s="7" t="str">
        <f t="shared" si="170"/>
        <v/>
      </c>
      <c r="BL346" s="105" t="str">
        <f t="shared" si="171"/>
        <v/>
      </c>
      <c r="BN346" s="57" t="str">
        <f t="shared" si="172"/>
        <v/>
      </c>
      <c r="BP346" s="35" t="str">
        <f t="shared" si="173"/>
        <v/>
      </c>
    </row>
    <row r="347" spans="1:68" x14ac:dyDescent="0.25">
      <c r="A347" s="9"/>
      <c r="B347" s="7" t="str">
        <f t="shared" si="148"/>
        <v/>
      </c>
      <c r="C347" s="9"/>
      <c r="D347" s="31"/>
      <c r="E347" s="11"/>
      <c r="F347" s="14"/>
      <c r="G347" s="18"/>
      <c r="H347" s="39"/>
      <c r="I347" s="22"/>
      <c r="J347" s="9"/>
      <c r="K347" s="25"/>
      <c r="L347" s="25"/>
      <c r="M347" s="25"/>
      <c r="N347" s="25"/>
      <c r="O347" s="25"/>
      <c r="P347" s="25"/>
      <c r="Q347" s="25"/>
      <c r="R347" s="25"/>
      <c r="S347" s="25"/>
      <c r="V347" s="7" t="str">
        <f t="shared" si="154"/>
        <v/>
      </c>
      <c r="X347" s="29" t="str">
        <f t="shared" si="149"/>
        <v/>
      </c>
      <c r="Y347" s="29" t="str">
        <f t="shared" si="155"/>
        <v/>
      </c>
      <c r="AA347" s="7" t="str">
        <f t="shared" si="150"/>
        <v/>
      </c>
      <c r="AB347" s="33" t="str">
        <f t="shared" si="156"/>
        <v/>
      </c>
      <c r="AD347" s="35" t="str">
        <f t="shared" si="157"/>
        <v/>
      </c>
      <c r="AE347" s="35" t="str">
        <f t="shared" si="158"/>
        <v/>
      </c>
      <c r="AG347" s="7" t="str">
        <f t="shared" si="174"/>
        <v/>
      </c>
      <c r="AN347" s="98" t="str">
        <f t="shared" si="159"/>
        <v/>
      </c>
      <c r="AO347" s="99" t="str">
        <f t="shared" si="160"/>
        <v/>
      </c>
      <c r="AQ347" s="49" t="str">
        <f t="shared" si="161"/>
        <v/>
      </c>
      <c r="AR347" s="33" t="str">
        <f t="shared" si="162"/>
        <v/>
      </c>
      <c r="AS347" s="43" t="str">
        <f t="shared" si="163"/>
        <v/>
      </c>
      <c r="AT347" s="33" t="str">
        <f t="shared" si="164"/>
        <v/>
      </c>
      <c r="AU347" s="49" t="str">
        <f t="shared" si="151"/>
        <v/>
      </c>
      <c r="AV347" s="33" t="str">
        <f t="shared" si="152"/>
        <v/>
      </c>
      <c r="AW347" s="49" t="str">
        <f t="shared" si="165"/>
        <v/>
      </c>
      <c r="AX347" s="33" t="str">
        <f t="shared" si="166"/>
        <v/>
      </c>
      <c r="AZ347" s="7" t="str">
        <f t="shared" si="167"/>
        <v/>
      </c>
      <c r="BB347" s="7" t="str">
        <f t="shared" si="168"/>
        <v/>
      </c>
      <c r="BD347" s="7">
        <v>336</v>
      </c>
      <c r="BF347" s="49" t="str">
        <f t="shared" si="153"/>
        <v/>
      </c>
      <c r="BG347" s="7" t="str">
        <f t="shared" si="153"/>
        <v/>
      </c>
      <c r="BH347" s="43" t="str">
        <f t="shared" si="153"/>
        <v/>
      </c>
      <c r="BI347" s="7" t="str">
        <f t="shared" si="169"/>
        <v/>
      </c>
      <c r="BJ347" s="7" t="str">
        <f t="shared" si="170"/>
        <v/>
      </c>
      <c r="BL347" s="105" t="str">
        <f t="shared" si="171"/>
        <v/>
      </c>
      <c r="BN347" s="57" t="str">
        <f t="shared" si="172"/>
        <v/>
      </c>
      <c r="BP347" s="35" t="str">
        <f t="shared" si="173"/>
        <v/>
      </c>
    </row>
    <row r="348" spans="1:68" x14ac:dyDescent="0.25">
      <c r="A348" s="9"/>
      <c r="B348" s="7" t="str">
        <f t="shared" si="148"/>
        <v/>
      </c>
      <c r="C348" s="9"/>
      <c r="D348" s="31"/>
      <c r="E348" s="11"/>
      <c r="F348" s="14"/>
      <c r="G348" s="18"/>
      <c r="H348" s="39"/>
      <c r="I348" s="22"/>
      <c r="J348" s="9"/>
      <c r="K348" s="25"/>
      <c r="L348" s="25"/>
      <c r="M348" s="25"/>
      <c r="N348" s="25"/>
      <c r="O348" s="25"/>
      <c r="P348" s="25"/>
      <c r="Q348" s="25"/>
      <c r="R348" s="25"/>
      <c r="S348" s="25"/>
      <c r="V348" s="7" t="str">
        <f t="shared" si="154"/>
        <v/>
      </c>
      <c r="X348" s="29" t="str">
        <f t="shared" si="149"/>
        <v/>
      </c>
      <c r="Y348" s="29" t="str">
        <f t="shared" si="155"/>
        <v/>
      </c>
      <c r="AA348" s="7" t="str">
        <f t="shared" si="150"/>
        <v/>
      </c>
      <c r="AB348" s="33" t="str">
        <f t="shared" si="156"/>
        <v/>
      </c>
      <c r="AD348" s="35" t="str">
        <f t="shared" si="157"/>
        <v/>
      </c>
      <c r="AE348" s="35" t="str">
        <f t="shared" si="158"/>
        <v/>
      </c>
      <c r="AG348" s="7" t="str">
        <f t="shared" si="174"/>
        <v/>
      </c>
      <c r="AN348" s="98" t="str">
        <f t="shared" si="159"/>
        <v/>
      </c>
      <c r="AO348" s="99" t="str">
        <f t="shared" si="160"/>
        <v/>
      </c>
      <c r="AQ348" s="49" t="str">
        <f t="shared" si="161"/>
        <v/>
      </c>
      <c r="AR348" s="33" t="str">
        <f t="shared" si="162"/>
        <v/>
      </c>
      <c r="AS348" s="43" t="str">
        <f t="shared" si="163"/>
        <v/>
      </c>
      <c r="AT348" s="33" t="str">
        <f t="shared" si="164"/>
        <v/>
      </c>
      <c r="AU348" s="49" t="str">
        <f t="shared" si="151"/>
        <v/>
      </c>
      <c r="AV348" s="33" t="str">
        <f t="shared" si="152"/>
        <v/>
      </c>
      <c r="AW348" s="49" t="str">
        <f t="shared" si="165"/>
        <v/>
      </c>
      <c r="AX348" s="33" t="str">
        <f t="shared" si="166"/>
        <v/>
      </c>
      <c r="AZ348" s="7" t="str">
        <f t="shared" si="167"/>
        <v/>
      </c>
      <c r="BB348" s="7" t="str">
        <f t="shared" si="168"/>
        <v/>
      </c>
      <c r="BD348" s="7">
        <v>337</v>
      </c>
      <c r="BF348" s="49" t="str">
        <f t="shared" si="153"/>
        <v/>
      </c>
      <c r="BG348" s="7" t="str">
        <f t="shared" si="153"/>
        <v/>
      </c>
      <c r="BH348" s="43" t="str">
        <f t="shared" si="153"/>
        <v/>
      </c>
      <c r="BI348" s="7" t="str">
        <f t="shared" si="169"/>
        <v/>
      </c>
      <c r="BJ348" s="7" t="str">
        <f t="shared" si="170"/>
        <v/>
      </c>
      <c r="BL348" s="105" t="str">
        <f t="shared" si="171"/>
        <v/>
      </c>
      <c r="BN348" s="57" t="str">
        <f t="shared" si="172"/>
        <v/>
      </c>
      <c r="BP348" s="35" t="str">
        <f t="shared" si="173"/>
        <v/>
      </c>
    </row>
    <row r="349" spans="1:68" x14ac:dyDescent="0.25">
      <c r="A349" s="9"/>
      <c r="B349" s="7" t="str">
        <f t="shared" si="148"/>
        <v/>
      </c>
      <c r="C349" s="9"/>
      <c r="D349" s="31"/>
      <c r="E349" s="11"/>
      <c r="F349" s="14"/>
      <c r="G349" s="18"/>
      <c r="H349" s="39"/>
      <c r="I349" s="22"/>
      <c r="J349" s="9"/>
      <c r="K349" s="25"/>
      <c r="L349" s="25"/>
      <c r="M349" s="25"/>
      <c r="N349" s="25"/>
      <c r="O349" s="25"/>
      <c r="P349" s="25"/>
      <c r="Q349" s="25"/>
      <c r="R349" s="25"/>
      <c r="S349" s="25"/>
      <c r="V349" s="7" t="str">
        <f t="shared" si="154"/>
        <v/>
      </c>
      <c r="X349" s="29" t="str">
        <f t="shared" si="149"/>
        <v/>
      </c>
      <c r="Y349" s="29" t="str">
        <f t="shared" si="155"/>
        <v/>
      </c>
      <c r="AA349" s="7" t="str">
        <f t="shared" si="150"/>
        <v/>
      </c>
      <c r="AB349" s="33" t="str">
        <f t="shared" si="156"/>
        <v/>
      </c>
      <c r="AD349" s="35" t="str">
        <f t="shared" si="157"/>
        <v/>
      </c>
      <c r="AE349" s="35" t="str">
        <f t="shared" si="158"/>
        <v/>
      </c>
      <c r="AG349" s="7" t="str">
        <f t="shared" si="174"/>
        <v/>
      </c>
      <c r="AN349" s="98" t="str">
        <f t="shared" si="159"/>
        <v/>
      </c>
      <c r="AO349" s="99" t="str">
        <f t="shared" si="160"/>
        <v/>
      </c>
      <c r="AQ349" s="49" t="str">
        <f t="shared" si="161"/>
        <v/>
      </c>
      <c r="AR349" s="33" t="str">
        <f t="shared" si="162"/>
        <v/>
      </c>
      <c r="AS349" s="43" t="str">
        <f t="shared" si="163"/>
        <v/>
      </c>
      <c r="AT349" s="33" t="str">
        <f t="shared" si="164"/>
        <v/>
      </c>
      <c r="AU349" s="49" t="str">
        <f t="shared" si="151"/>
        <v/>
      </c>
      <c r="AV349" s="33" t="str">
        <f t="shared" si="152"/>
        <v/>
      </c>
      <c r="AW349" s="49" t="str">
        <f t="shared" si="165"/>
        <v/>
      </c>
      <c r="AX349" s="33" t="str">
        <f t="shared" si="166"/>
        <v/>
      </c>
      <c r="AZ349" s="7" t="str">
        <f t="shared" si="167"/>
        <v/>
      </c>
      <c r="BB349" s="7" t="str">
        <f t="shared" si="168"/>
        <v/>
      </c>
      <c r="BD349" s="7">
        <v>338</v>
      </c>
      <c r="BF349" s="49" t="str">
        <f t="shared" si="153"/>
        <v/>
      </c>
      <c r="BG349" s="7" t="str">
        <f t="shared" si="153"/>
        <v/>
      </c>
      <c r="BH349" s="43" t="str">
        <f t="shared" si="153"/>
        <v/>
      </c>
      <c r="BI349" s="7" t="str">
        <f t="shared" si="169"/>
        <v/>
      </c>
      <c r="BJ349" s="7" t="str">
        <f t="shared" si="170"/>
        <v/>
      </c>
      <c r="BL349" s="105" t="str">
        <f t="shared" si="171"/>
        <v/>
      </c>
      <c r="BN349" s="57" t="str">
        <f t="shared" si="172"/>
        <v/>
      </c>
      <c r="BP349" s="35" t="str">
        <f t="shared" si="173"/>
        <v/>
      </c>
    </row>
    <row r="350" spans="1:68" x14ac:dyDescent="0.25">
      <c r="A350" s="9"/>
      <c r="B350" s="7" t="str">
        <f t="shared" si="148"/>
        <v/>
      </c>
      <c r="C350" s="9"/>
      <c r="D350" s="31"/>
      <c r="E350" s="11"/>
      <c r="F350" s="14"/>
      <c r="G350" s="18"/>
      <c r="H350" s="39"/>
      <c r="I350" s="22"/>
      <c r="J350" s="9"/>
      <c r="K350" s="25"/>
      <c r="L350" s="25"/>
      <c r="M350" s="25"/>
      <c r="N350" s="25"/>
      <c r="O350" s="25"/>
      <c r="P350" s="25"/>
      <c r="Q350" s="25"/>
      <c r="R350" s="25"/>
      <c r="S350" s="25"/>
      <c r="V350" s="7" t="str">
        <f t="shared" si="154"/>
        <v/>
      </c>
      <c r="X350" s="29" t="str">
        <f t="shared" si="149"/>
        <v/>
      </c>
      <c r="Y350" s="29" t="str">
        <f t="shared" si="155"/>
        <v/>
      </c>
      <c r="AA350" s="7" t="str">
        <f t="shared" si="150"/>
        <v/>
      </c>
      <c r="AB350" s="33" t="str">
        <f t="shared" si="156"/>
        <v/>
      </c>
      <c r="AD350" s="35" t="str">
        <f t="shared" si="157"/>
        <v/>
      </c>
      <c r="AE350" s="35" t="str">
        <f t="shared" si="158"/>
        <v/>
      </c>
      <c r="AG350" s="7" t="str">
        <f t="shared" si="174"/>
        <v/>
      </c>
      <c r="AN350" s="98" t="str">
        <f t="shared" si="159"/>
        <v/>
      </c>
      <c r="AO350" s="99" t="str">
        <f t="shared" si="160"/>
        <v/>
      </c>
      <c r="AQ350" s="49" t="str">
        <f t="shared" si="161"/>
        <v/>
      </c>
      <c r="AR350" s="33" t="str">
        <f t="shared" si="162"/>
        <v/>
      </c>
      <c r="AS350" s="43" t="str">
        <f t="shared" si="163"/>
        <v/>
      </c>
      <c r="AT350" s="33" t="str">
        <f t="shared" si="164"/>
        <v/>
      </c>
      <c r="AU350" s="49" t="str">
        <f t="shared" si="151"/>
        <v/>
      </c>
      <c r="AV350" s="33" t="str">
        <f t="shared" si="152"/>
        <v/>
      </c>
      <c r="AW350" s="49" t="str">
        <f t="shared" si="165"/>
        <v/>
      </c>
      <c r="AX350" s="33" t="str">
        <f t="shared" si="166"/>
        <v/>
      </c>
      <c r="AZ350" s="7" t="str">
        <f t="shared" si="167"/>
        <v/>
      </c>
      <c r="BB350" s="7" t="str">
        <f t="shared" si="168"/>
        <v/>
      </c>
      <c r="BD350" s="7">
        <v>339</v>
      </c>
      <c r="BF350" s="49" t="str">
        <f t="shared" si="153"/>
        <v/>
      </c>
      <c r="BG350" s="7" t="str">
        <f t="shared" si="153"/>
        <v/>
      </c>
      <c r="BH350" s="43" t="str">
        <f t="shared" si="153"/>
        <v/>
      </c>
      <c r="BI350" s="7" t="str">
        <f t="shared" si="169"/>
        <v/>
      </c>
      <c r="BJ350" s="7" t="str">
        <f t="shared" si="170"/>
        <v/>
      </c>
      <c r="BL350" s="105" t="str">
        <f t="shared" si="171"/>
        <v/>
      </c>
      <c r="BN350" s="57" t="str">
        <f t="shared" si="172"/>
        <v/>
      </c>
      <c r="BP350" s="35" t="str">
        <f t="shared" si="173"/>
        <v/>
      </c>
    </row>
    <row r="351" spans="1:68" x14ac:dyDescent="0.25">
      <c r="A351" s="9"/>
      <c r="B351" s="7" t="str">
        <f t="shared" si="148"/>
        <v/>
      </c>
      <c r="C351" s="9"/>
      <c r="D351" s="31"/>
      <c r="E351" s="11"/>
      <c r="F351" s="14"/>
      <c r="G351" s="18"/>
      <c r="H351" s="39"/>
      <c r="I351" s="22"/>
      <c r="J351" s="9"/>
      <c r="K351" s="25"/>
      <c r="L351" s="25"/>
      <c r="M351" s="25"/>
      <c r="N351" s="25"/>
      <c r="O351" s="25"/>
      <c r="P351" s="25"/>
      <c r="Q351" s="25"/>
      <c r="R351" s="25"/>
      <c r="S351" s="25"/>
      <c r="V351" s="7" t="str">
        <f t="shared" si="154"/>
        <v/>
      </c>
      <c r="X351" s="29" t="str">
        <f t="shared" si="149"/>
        <v/>
      </c>
      <c r="Y351" s="29" t="str">
        <f t="shared" si="155"/>
        <v/>
      </c>
      <c r="AA351" s="7" t="str">
        <f t="shared" si="150"/>
        <v/>
      </c>
      <c r="AB351" s="33" t="str">
        <f t="shared" si="156"/>
        <v/>
      </c>
      <c r="AD351" s="35" t="str">
        <f t="shared" si="157"/>
        <v/>
      </c>
      <c r="AE351" s="35" t="str">
        <f t="shared" si="158"/>
        <v/>
      </c>
      <c r="AG351" s="7" t="str">
        <f t="shared" si="174"/>
        <v/>
      </c>
      <c r="AN351" s="98" t="str">
        <f t="shared" si="159"/>
        <v/>
      </c>
      <c r="AO351" s="99" t="str">
        <f t="shared" si="160"/>
        <v/>
      </c>
      <c r="AQ351" s="49" t="str">
        <f t="shared" si="161"/>
        <v/>
      </c>
      <c r="AR351" s="33" t="str">
        <f t="shared" si="162"/>
        <v/>
      </c>
      <c r="AS351" s="43" t="str">
        <f t="shared" si="163"/>
        <v/>
      </c>
      <c r="AT351" s="33" t="str">
        <f t="shared" si="164"/>
        <v/>
      </c>
      <c r="AU351" s="49" t="str">
        <f t="shared" si="151"/>
        <v/>
      </c>
      <c r="AV351" s="33" t="str">
        <f t="shared" si="152"/>
        <v/>
      </c>
      <c r="AW351" s="49" t="str">
        <f t="shared" si="165"/>
        <v/>
      </c>
      <c r="AX351" s="33" t="str">
        <f t="shared" si="166"/>
        <v/>
      </c>
      <c r="AZ351" s="7" t="str">
        <f t="shared" si="167"/>
        <v/>
      </c>
      <c r="BB351" s="7" t="str">
        <f t="shared" si="168"/>
        <v/>
      </c>
      <c r="BD351" s="7">
        <v>340</v>
      </c>
      <c r="BF351" s="49" t="str">
        <f t="shared" si="153"/>
        <v/>
      </c>
      <c r="BG351" s="7" t="str">
        <f t="shared" si="153"/>
        <v/>
      </c>
      <c r="BH351" s="43" t="str">
        <f t="shared" si="153"/>
        <v/>
      </c>
      <c r="BI351" s="7" t="str">
        <f t="shared" si="169"/>
        <v/>
      </c>
      <c r="BJ351" s="7" t="str">
        <f t="shared" si="170"/>
        <v/>
      </c>
      <c r="BL351" s="105" t="str">
        <f t="shared" si="171"/>
        <v/>
      </c>
      <c r="BN351" s="57" t="str">
        <f t="shared" si="172"/>
        <v/>
      </c>
      <c r="BP351" s="35" t="str">
        <f t="shared" si="173"/>
        <v/>
      </c>
    </row>
    <row r="352" spans="1:68" x14ac:dyDescent="0.25">
      <c r="A352" s="9"/>
      <c r="B352" s="7" t="str">
        <f t="shared" si="148"/>
        <v/>
      </c>
      <c r="C352" s="9"/>
      <c r="D352" s="31"/>
      <c r="E352" s="11"/>
      <c r="F352" s="14"/>
      <c r="G352" s="18"/>
      <c r="H352" s="39"/>
      <c r="I352" s="22"/>
      <c r="J352" s="9"/>
      <c r="K352" s="25"/>
      <c r="L352" s="25"/>
      <c r="M352" s="25"/>
      <c r="N352" s="25"/>
      <c r="O352" s="25"/>
      <c r="P352" s="25"/>
      <c r="Q352" s="25"/>
      <c r="R352" s="25"/>
      <c r="S352" s="25"/>
      <c r="V352" s="7" t="str">
        <f t="shared" si="154"/>
        <v/>
      </c>
      <c r="X352" s="29" t="str">
        <f t="shared" si="149"/>
        <v/>
      </c>
      <c r="Y352" s="29" t="str">
        <f t="shared" si="155"/>
        <v/>
      </c>
      <c r="AA352" s="7" t="str">
        <f t="shared" si="150"/>
        <v/>
      </c>
      <c r="AB352" s="33" t="str">
        <f t="shared" si="156"/>
        <v/>
      </c>
      <c r="AD352" s="35" t="str">
        <f t="shared" si="157"/>
        <v/>
      </c>
      <c r="AE352" s="35" t="str">
        <f t="shared" si="158"/>
        <v/>
      </c>
      <c r="AG352" s="7" t="str">
        <f t="shared" si="174"/>
        <v/>
      </c>
      <c r="AN352" s="98" t="str">
        <f t="shared" si="159"/>
        <v/>
      </c>
      <c r="AO352" s="99" t="str">
        <f t="shared" si="160"/>
        <v/>
      </c>
      <c r="AQ352" s="49" t="str">
        <f t="shared" si="161"/>
        <v/>
      </c>
      <c r="AR352" s="33" t="str">
        <f t="shared" si="162"/>
        <v/>
      </c>
      <c r="AS352" s="43" t="str">
        <f t="shared" si="163"/>
        <v/>
      </c>
      <c r="AT352" s="33" t="str">
        <f t="shared" si="164"/>
        <v/>
      </c>
      <c r="AU352" s="49" t="str">
        <f t="shared" si="151"/>
        <v/>
      </c>
      <c r="AV352" s="33" t="str">
        <f t="shared" si="152"/>
        <v/>
      </c>
      <c r="AW352" s="49" t="str">
        <f t="shared" si="165"/>
        <v/>
      </c>
      <c r="AX352" s="33" t="str">
        <f t="shared" si="166"/>
        <v/>
      </c>
      <c r="AZ352" s="7" t="str">
        <f t="shared" si="167"/>
        <v/>
      </c>
      <c r="BB352" s="7" t="str">
        <f t="shared" si="168"/>
        <v/>
      </c>
      <c r="BD352" s="7">
        <v>341</v>
      </c>
      <c r="BF352" s="49" t="str">
        <f t="shared" ref="BF352:BH371" si="175">IF(OR($E352="", $AD352=FALSE), "", IF(OR($BI$9=TRUE, BF$9=""), 0, IFERROR(INDEX($AQ$12:$AX$511, $BE352, MATCH(BF$9, $AQ$9:$AX$9, 0)), 0)))</f>
        <v/>
      </c>
      <c r="BG352" s="7" t="str">
        <f t="shared" si="175"/>
        <v/>
      </c>
      <c r="BH352" s="43" t="str">
        <f t="shared" si="175"/>
        <v/>
      </c>
      <c r="BI352" s="7" t="str">
        <f t="shared" si="169"/>
        <v/>
      </c>
      <c r="BJ352" s="7" t="str">
        <f t="shared" si="170"/>
        <v/>
      </c>
      <c r="BL352" s="105" t="str">
        <f t="shared" si="171"/>
        <v/>
      </c>
      <c r="BN352" s="57" t="str">
        <f t="shared" si="172"/>
        <v/>
      </c>
      <c r="BP352" s="35" t="str">
        <f t="shared" si="173"/>
        <v/>
      </c>
    </row>
    <row r="353" spans="1:68" x14ac:dyDescent="0.25">
      <c r="A353" s="9"/>
      <c r="B353" s="7" t="str">
        <f t="shared" si="148"/>
        <v/>
      </c>
      <c r="C353" s="9"/>
      <c r="D353" s="31"/>
      <c r="E353" s="11"/>
      <c r="F353" s="14"/>
      <c r="G353" s="18"/>
      <c r="H353" s="39"/>
      <c r="I353" s="22"/>
      <c r="J353" s="9"/>
      <c r="K353" s="25"/>
      <c r="L353" s="25"/>
      <c r="M353" s="25"/>
      <c r="N353" s="25"/>
      <c r="O353" s="25"/>
      <c r="P353" s="25"/>
      <c r="Q353" s="25"/>
      <c r="R353" s="25"/>
      <c r="S353" s="25"/>
      <c r="V353" s="7" t="str">
        <f t="shared" si="154"/>
        <v/>
      </c>
      <c r="X353" s="29" t="str">
        <f t="shared" si="149"/>
        <v/>
      </c>
      <c r="Y353" s="29" t="str">
        <f t="shared" si="155"/>
        <v/>
      </c>
      <c r="AA353" s="7" t="str">
        <f t="shared" si="150"/>
        <v/>
      </c>
      <c r="AB353" s="33" t="str">
        <f t="shared" si="156"/>
        <v/>
      </c>
      <c r="AD353" s="35" t="str">
        <f t="shared" si="157"/>
        <v/>
      </c>
      <c r="AE353" s="35" t="str">
        <f t="shared" si="158"/>
        <v/>
      </c>
      <c r="AG353" s="7" t="str">
        <f t="shared" si="174"/>
        <v/>
      </c>
      <c r="AN353" s="98" t="str">
        <f t="shared" si="159"/>
        <v/>
      </c>
      <c r="AO353" s="99" t="str">
        <f t="shared" si="160"/>
        <v/>
      </c>
      <c r="AQ353" s="49" t="str">
        <f t="shared" si="161"/>
        <v/>
      </c>
      <c r="AR353" s="33" t="str">
        <f t="shared" si="162"/>
        <v/>
      </c>
      <c r="AS353" s="43" t="str">
        <f t="shared" si="163"/>
        <v/>
      </c>
      <c r="AT353" s="33" t="str">
        <f t="shared" si="164"/>
        <v/>
      </c>
      <c r="AU353" s="49" t="str">
        <f t="shared" si="151"/>
        <v/>
      </c>
      <c r="AV353" s="33" t="str">
        <f t="shared" si="152"/>
        <v/>
      </c>
      <c r="AW353" s="49" t="str">
        <f t="shared" si="165"/>
        <v/>
      </c>
      <c r="AX353" s="33" t="str">
        <f t="shared" si="166"/>
        <v/>
      </c>
      <c r="AZ353" s="7" t="str">
        <f t="shared" si="167"/>
        <v/>
      </c>
      <c r="BB353" s="7" t="str">
        <f t="shared" si="168"/>
        <v/>
      </c>
      <c r="BD353" s="7">
        <v>342</v>
      </c>
      <c r="BF353" s="49" t="str">
        <f t="shared" si="175"/>
        <v/>
      </c>
      <c r="BG353" s="7" t="str">
        <f t="shared" si="175"/>
        <v/>
      </c>
      <c r="BH353" s="43" t="str">
        <f t="shared" si="175"/>
        <v/>
      </c>
      <c r="BI353" s="7" t="str">
        <f t="shared" si="169"/>
        <v/>
      </c>
      <c r="BJ353" s="7" t="str">
        <f t="shared" si="170"/>
        <v/>
      </c>
      <c r="BL353" s="105" t="str">
        <f t="shared" si="171"/>
        <v/>
      </c>
      <c r="BN353" s="57" t="str">
        <f t="shared" si="172"/>
        <v/>
      </c>
      <c r="BP353" s="35" t="str">
        <f t="shared" si="173"/>
        <v/>
      </c>
    </row>
    <row r="354" spans="1:68" x14ac:dyDescent="0.25">
      <c r="A354" s="9"/>
      <c r="B354" s="7" t="str">
        <f t="shared" si="148"/>
        <v/>
      </c>
      <c r="C354" s="9"/>
      <c r="D354" s="31"/>
      <c r="E354" s="11"/>
      <c r="F354" s="14"/>
      <c r="G354" s="18"/>
      <c r="H354" s="39"/>
      <c r="I354" s="22"/>
      <c r="J354" s="9"/>
      <c r="K354" s="25"/>
      <c r="L354" s="25"/>
      <c r="M354" s="25"/>
      <c r="N354" s="25"/>
      <c r="O354" s="25"/>
      <c r="P354" s="25"/>
      <c r="Q354" s="25"/>
      <c r="R354" s="25"/>
      <c r="S354" s="25"/>
      <c r="V354" s="7" t="str">
        <f t="shared" si="154"/>
        <v/>
      </c>
      <c r="X354" s="29" t="str">
        <f t="shared" si="149"/>
        <v/>
      </c>
      <c r="Y354" s="29" t="str">
        <f t="shared" si="155"/>
        <v/>
      </c>
      <c r="AA354" s="7" t="str">
        <f t="shared" si="150"/>
        <v/>
      </c>
      <c r="AB354" s="33" t="str">
        <f t="shared" si="156"/>
        <v/>
      </c>
      <c r="AD354" s="35" t="str">
        <f t="shared" si="157"/>
        <v/>
      </c>
      <c r="AE354" s="35" t="str">
        <f t="shared" si="158"/>
        <v/>
      </c>
      <c r="AG354" s="7" t="str">
        <f t="shared" si="174"/>
        <v/>
      </c>
      <c r="AN354" s="98" t="str">
        <f t="shared" si="159"/>
        <v/>
      </c>
      <c r="AO354" s="99" t="str">
        <f t="shared" si="160"/>
        <v/>
      </c>
      <c r="AQ354" s="49" t="str">
        <f t="shared" si="161"/>
        <v/>
      </c>
      <c r="AR354" s="33" t="str">
        <f t="shared" si="162"/>
        <v/>
      </c>
      <c r="AS354" s="43" t="str">
        <f t="shared" si="163"/>
        <v/>
      </c>
      <c r="AT354" s="33" t="str">
        <f t="shared" si="164"/>
        <v/>
      </c>
      <c r="AU354" s="49" t="str">
        <f t="shared" si="151"/>
        <v/>
      </c>
      <c r="AV354" s="33" t="str">
        <f t="shared" si="152"/>
        <v/>
      </c>
      <c r="AW354" s="49" t="str">
        <f t="shared" si="165"/>
        <v/>
      </c>
      <c r="AX354" s="33" t="str">
        <f t="shared" si="166"/>
        <v/>
      </c>
      <c r="AZ354" s="7" t="str">
        <f t="shared" si="167"/>
        <v/>
      </c>
      <c r="BB354" s="7" t="str">
        <f t="shared" si="168"/>
        <v/>
      </c>
      <c r="BD354" s="7">
        <v>343</v>
      </c>
      <c r="BF354" s="49" t="str">
        <f t="shared" si="175"/>
        <v/>
      </c>
      <c r="BG354" s="7" t="str">
        <f t="shared" si="175"/>
        <v/>
      </c>
      <c r="BH354" s="43" t="str">
        <f t="shared" si="175"/>
        <v/>
      </c>
      <c r="BI354" s="7" t="str">
        <f t="shared" si="169"/>
        <v/>
      </c>
      <c r="BJ354" s="7" t="str">
        <f t="shared" si="170"/>
        <v/>
      </c>
      <c r="BL354" s="105" t="str">
        <f t="shared" si="171"/>
        <v/>
      </c>
      <c r="BN354" s="57" t="str">
        <f t="shared" si="172"/>
        <v/>
      </c>
      <c r="BP354" s="35" t="str">
        <f t="shared" si="173"/>
        <v/>
      </c>
    </row>
    <row r="355" spans="1:68" x14ac:dyDescent="0.25">
      <c r="A355" s="9"/>
      <c r="B355" s="7" t="str">
        <f t="shared" si="148"/>
        <v/>
      </c>
      <c r="C355" s="9"/>
      <c r="D355" s="31"/>
      <c r="E355" s="11"/>
      <c r="F355" s="14"/>
      <c r="G355" s="18"/>
      <c r="H355" s="39"/>
      <c r="I355" s="22"/>
      <c r="J355" s="9"/>
      <c r="K355" s="25"/>
      <c r="L355" s="25"/>
      <c r="M355" s="25"/>
      <c r="N355" s="25"/>
      <c r="O355" s="25"/>
      <c r="P355" s="25"/>
      <c r="Q355" s="25"/>
      <c r="R355" s="25"/>
      <c r="S355" s="25"/>
      <c r="V355" s="7" t="str">
        <f t="shared" si="154"/>
        <v/>
      </c>
      <c r="X355" s="29" t="str">
        <f t="shared" si="149"/>
        <v/>
      </c>
      <c r="Y355" s="29" t="str">
        <f t="shared" si="155"/>
        <v/>
      </c>
      <c r="AA355" s="7" t="str">
        <f t="shared" si="150"/>
        <v/>
      </c>
      <c r="AB355" s="33" t="str">
        <f t="shared" si="156"/>
        <v/>
      </c>
      <c r="AD355" s="35" t="str">
        <f t="shared" si="157"/>
        <v/>
      </c>
      <c r="AE355" s="35" t="str">
        <f t="shared" si="158"/>
        <v/>
      </c>
      <c r="AG355" s="7" t="str">
        <f t="shared" si="174"/>
        <v/>
      </c>
      <c r="AN355" s="98" t="str">
        <f t="shared" si="159"/>
        <v/>
      </c>
      <c r="AO355" s="99" t="str">
        <f t="shared" si="160"/>
        <v/>
      </c>
      <c r="AQ355" s="49" t="str">
        <f t="shared" si="161"/>
        <v/>
      </c>
      <c r="AR355" s="33" t="str">
        <f t="shared" si="162"/>
        <v/>
      </c>
      <c r="AS355" s="43" t="str">
        <f t="shared" si="163"/>
        <v/>
      </c>
      <c r="AT355" s="33" t="str">
        <f t="shared" si="164"/>
        <v/>
      </c>
      <c r="AU355" s="49" t="str">
        <f t="shared" si="151"/>
        <v/>
      </c>
      <c r="AV355" s="33" t="str">
        <f t="shared" si="152"/>
        <v/>
      </c>
      <c r="AW355" s="49" t="str">
        <f t="shared" si="165"/>
        <v/>
      </c>
      <c r="AX355" s="33" t="str">
        <f t="shared" si="166"/>
        <v/>
      </c>
      <c r="AZ355" s="7" t="str">
        <f t="shared" si="167"/>
        <v/>
      </c>
      <c r="BB355" s="7" t="str">
        <f t="shared" si="168"/>
        <v/>
      </c>
      <c r="BD355" s="7">
        <v>344</v>
      </c>
      <c r="BF355" s="49" t="str">
        <f t="shared" si="175"/>
        <v/>
      </c>
      <c r="BG355" s="7" t="str">
        <f t="shared" si="175"/>
        <v/>
      </c>
      <c r="BH355" s="43" t="str">
        <f t="shared" si="175"/>
        <v/>
      </c>
      <c r="BI355" s="7" t="str">
        <f t="shared" si="169"/>
        <v/>
      </c>
      <c r="BJ355" s="7" t="str">
        <f t="shared" si="170"/>
        <v/>
      </c>
      <c r="BL355" s="105" t="str">
        <f t="shared" si="171"/>
        <v/>
      </c>
      <c r="BN355" s="57" t="str">
        <f t="shared" si="172"/>
        <v/>
      </c>
      <c r="BP355" s="35" t="str">
        <f t="shared" si="173"/>
        <v/>
      </c>
    </row>
    <row r="356" spans="1:68" x14ac:dyDescent="0.25">
      <c r="A356" s="9"/>
      <c r="B356" s="7" t="str">
        <f t="shared" si="148"/>
        <v/>
      </c>
      <c r="C356" s="9"/>
      <c r="D356" s="31"/>
      <c r="E356" s="11"/>
      <c r="F356" s="14"/>
      <c r="G356" s="18"/>
      <c r="H356" s="39"/>
      <c r="I356" s="22"/>
      <c r="J356" s="9"/>
      <c r="K356" s="25"/>
      <c r="L356" s="25"/>
      <c r="M356" s="25"/>
      <c r="N356" s="25"/>
      <c r="O356" s="25"/>
      <c r="P356" s="25"/>
      <c r="Q356" s="25"/>
      <c r="R356" s="25"/>
      <c r="S356" s="25"/>
      <c r="V356" s="7" t="str">
        <f t="shared" si="154"/>
        <v/>
      </c>
      <c r="X356" s="29" t="str">
        <f t="shared" si="149"/>
        <v/>
      </c>
      <c r="Y356" s="29" t="str">
        <f t="shared" si="155"/>
        <v/>
      </c>
      <c r="AA356" s="7" t="str">
        <f t="shared" si="150"/>
        <v/>
      </c>
      <c r="AB356" s="33" t="str">
        <f t="shared" si="156"/>
        <v/>
      </c>
      <c r="AD356" s="35" t="str">
        <f t="shared" si="157"/>
        <v/>
      </c>
      <c r="AE356" s="35" t="str">
        <f t="shared" si="158"/>
        <v/>
      </c>
      <c r="AG356" s="7" t="str">
        <f t="shared" si="174"/>
        <v/>
      </c>
      <c r="AN356" s="98" t="str">
        <f t="shared" si="159"/>
        <v/>
      </c>
      <c r="AO356" s="99" t="str">
        <f t="shared" si="160"/>
        <v/>
      </c>
      <c r="AQ356" s="49" t="str">
        <f t="shared" si="161"/>
        <v/>
      </c>
      <c r="AR356" s="33" t="str">
        <f t="shared" si="162"/>
        <v/>
      </c>
      <c r="AS356" s="43" t="str">
        <f t="shared" si="163"/>
        <v/>
      </c>
      <c r="AT356" s="33" t="str">
        <f t="shared" si="164"/>
        <v/>
      </c>
      <c r="AU356" s="49" t="str">
        <f t="shared" si="151"/>
        <v/>
      </c>
      <c r="AV356" s="33" t="str">
        <f t="shared" si="152"/>
        <v/>
      </c>
      <c r="AW356" s="49" t="str">
        <f t="shared" si="165"/>
        <v/>
      </c>
      <c r="AX356" s="33" t="str">
        <f t="shared" si="166"/>
        <v/>
      </c>
      <c r="AZ356" s="7" t="str">
        <f t="shared" si="167"/>
        <v/>
      </c>
      <c r="BB356" s="7" t="str">
        <f t="shared" si="168"/>
        <v/>
      </c>
      <c r="BD356" s="7">
        <v>345</v>
      </c>
      <c r="BF356" s="49" t="str">
        <f t="shared" si="175"/>
        <v/>
      </c>
      <c r="BG356" s="7" t="str">
        <f t="shared" si="175"/>
        <v/>
      </c>
      <c r="BH356" s="43" t="str">
        <f t="shared" si="175"/>
        <v/>
      </c>
      <c r="BI356" s="7" t="str">
        <f t="shared" si="169"/>
        <v/>
      </c>
      <c r="BJ356" s="7" t="str">
        <f t="shared" si="170"/>
        <v/>
      </c>
      <c r="BL356" s="105" t="str">
        <f t="shared" si="171"/>
        <v/>
      </c>
      <c r="BN356" s="57" t="str">
        <f t="shared" si="172"/>
        <v/>
      </c>
      <c r="BP356" s="35" t="str">
        <f t="shared" si="173"/>
        <v/>
      </c>
    </row>
    <row r="357" spans="1:68" x14ac:dyDescent="0.25">
      <c r="A357" s="9"/>
      <c r="B357" s="7" t="str">
        <f t="shared" si="148"/>
        <v/>
      </c>
      <c r="C357" s="9"/>
      <c r="D357" s="31"/>
      <c r="E357" s="11"/>
      <c r="F357" s="14"/>
      <c r="G357" s="18"/>
      <c r="H357" s="39"/>
      <c r="I357" s="22"/>
      <c r="J357" s="9"/>
      <c r="K357" s="25"/>
      <c r="L357" s="25"/>
      <c r="M357" s="25"/>
      <c r="N357" s="25"/>
      <c r="O357" s="25"/>
      <c r="P357" s="25"/>
      <c r="Q357" s="25"/>
      <c r="R357" s="25"/>
      <c r="S357" s="25"/>
      <c r="V357" s="7" t="str">
        <f t="shared" si="154"/>
        <v/>
      </c>
      <c r="X357" s="29" t="str">
        <f t="shared" si="149"/>
        <v/>
      </c>
      <c r="Y357" s="29" t="str">
        <f t="shared" si="155"/>
        <v/>
      </c>
      <c r="AA357" s="7" t="str">
        <f t="shared" si="150"/>
        <v/>
      </c>
      <c r="AB357" s="33" t="str">
        <f t="shared" si="156"/>
        <v/>
      </c>
      <c r="AD357" s="35" t="str">
        <f t="shared" si="157"/>
        <v/>
      </c>
      <c r="AE357" s="35" t="str">
        <f t="shared" si="158"/>
        <v/>
      </c>
      <c r="AG357" s="7" t="str">
        <f t="shared" si="174"/>
        <v/>
      </c>
      <c r="AN357" s="98" t="str">
        <f t="shared" si="159"/>
        <v/>
      </c>
      <c r="AO357" s="99" t="str">
        <f t="shared" si="160"/>
        <v/>
      </c>
      <c r="AQ357" s="49" t="str">
        <f t="shared" si="161"/>
        <v/>
      </c>
      <c r="AR357" s="33" t="str">
        <f t="shared" si="162"/>
        <v/>
      </c>
      <c r="AS357" s="43" t="str">
        <f t="shared" si="163"/>
        <v/>
      </c>
      <c r="AT357" s="33" t="str">
        <f t="shared" si="164"/>
        <v/>
      </c>
      <c r="AU357" s="49" t="str">
        <f t="shared" si="151"/>
        <v/>
      </c>
      <c r="AV357" s="33" t="str">
        <f t="shared" si="152"/>
        <v/>
      </c>
      <c r="AW357" s="49" t="str">
        <f t="shared" si="165"/>
        <v/>
      </c>
      <c r="AX357" s="33" t="str">
        <f t="shared" si="166"/>
        <v/>
      </c>
      <c r="AZ357" s="7" t="str">
        <f t="shared" si="167"/>
        <v/>
      </c>
      <c r="BB357" s="7" t="str">
        <f t="shared" si="168"/>
        <v/>
      </c>
      <c r="BD357" s="7">
        <v>346</v>
      </c>
      <c r="BF357" s="49" t="str">
        <f t="shared" si="175"/>
        <v/>
      </c>
      <c r="BG357" s="7" t="str">
        <f t="shared" si="175"/>
        <v/>
      </c>
      <c r="BH357" s="43" t="str">
        <f t="shared" si="175"/>
        <v/>
      </c>
      <c r="BI357" s="7" t="str">
        <f t="shared" si="169"/>
        <v/>
      </c>
      <c r="BJ357" s="7" t="str">
        <f t="shared" si="170"/>
        <v/>
      </c>
      <c r="BL357" s="105" t="str">
        <f t="shared" si="171"/>
        <v/>
      </c>
      <c r="BN357" s="57" t="str">
        <f t="shared" si="172"/>
        <v/>
      </c>
      <c r="BP357" s="35" t="str">
        <f t="shared" si="173"/>
        <v/>
      </c>
    </row>
    <row r="358" spans="1:68" x14ac:dyDescent="0.25">
      <c r="A358" s="9"/>
      <c r="B358" s="7" t="str">
        <f t="shared" si="148"/>
        <v/>
      </c>
      <c r="C358" s="9"/>
      <c r="D358" s="31"/>
      <c r="E358" s="11"/>
      <c r="F358" s="14"/>
      <c r="G358" s="18"/>
      <c r="H358" s="39"/>
      <c r="I358" s="22"/>
      <c r="J358" s="9"/>
      <c r="K358" s="25"/>
      <c r="L358" s="25"/>
      <c r="M358" s="25"/>
      <c r="N358" s="25"/>
      <c r="O358" s="25"/>
      <c r="P358" s="25"/>
      <c r="Q358" s="25"/>
      <c r="R358" s="25"/>
      <c r="S358" s="25"/>
      <c r="V358" s="7" t="str">
        <f t="shared" si="154"/>
        <v/>
      </c>
      <c r="X358" s="29" t="str">
        <f t="shared" si="149"/>
        <v/>
      </c>
      <c r="Y358" s="29" t="str">
        <f t="shared" si="155"/>
        <v/>
      </c>
      <c r="AA358" s="7" t="str">
        <f t="shared" si="150"/>
        <v/>
      </c>
      <c r="AB358" s="33" t="str">
        <f t="shared" si="156"/>
        <v/>
      </c>
      <c r="AD358" s="35" t="str">
        <f t="shared" si="157"/>
        <v/>
      </c>
      <c r="AE358" s="35" t="str">
        <f t="shared" si="158"/>
        <v/>
      </c>
      <c r="AG358" s="7" t="str">
        <f t="shared" si="174"/>
        <v/>
      </c>
      <c r="AN358" s="98" t="str">
        <f t="shared" si="159"/>
        <v/>
      </c>
      <c r="AO358" s="99" t="str">
        <f t="shared" si="160"/>
        <v/>
      </c>
      <c r="AQ358" s="49" t="str">
        <f t="shared" si="161"/>
        <v/>
      </c>
      <c r="AR358" s="33" t="str">
        <f t="shared" si="162"/>
        <v/>
      </c>
      <c r="AS358" s="43" t="str">
        <f t="shared" si="163"/>
        <v/>
      </c>
      <c r="AT358" s="33" t="str">
        <f t="shared" si="164"/>
        <v/>
      </c>
      <c r="AU358" s="49" t="str">
        <f t="shared" si="151"/>
        <v/>
      </c>
      <c r="AV358" s="33" t="str">
        <f t="shared" si="152"/>
        <v/>
      </c>
      <c r="AW358" s="49" t="str">
        <f t="shared" si="165"/>
        <v/>
      </c>
      <c r="AX358" s="33" t="str">
        <f t="shared" si="166"/>
        <v/>
      </c>
      <c r="AZ358" s="7" t="str">
        <f t="shared" si="167"/>
        <v/>
      </c>
      <c r="BB358" s="7" t="str">
        <f t="shared" si="168"/>
        <v/>
      </c>
      <c r="BD358" s="7">
        <v>347</v>
      </c>
      <c r="BF358" s="49" t="str">
        <f t="shared" si="175"/>
        <v/>
      </c>
      <c r="BG358" s="7" t="str">
        <f t="shared" si="175"/>
        <v/>
      </c>
      <c r="BH358" s="43" t="str">
        <f t="shared" si="175"/>
        <v/>
      </c>
      <c r="BI358" s="7" t="str">
        <f t="shared" si="169"/>
        <v/>
      </c>
      <c r="BJ358" s="7" t="str">
        <f t="shared" si="170"/>
        <v/>
      </c>
      <c r="BL358" s="105" t="str">
        <f t="shared" si="171"/>
        <v/>
      </c>
      <c r="BN358" s="57" t="str">
        <f t="shared" si="172"/>
        <v/>
      </c>
      <c r="BP358" s="35" t="str">
        <f t="shared" si="173"/>
        <v/>
      </c>
    </row>
    <row r="359" spans="1:68" x14ac:dyDescent="0.25">
      <c r="A359" s="9"/>
      <c r="B359" s="7" t="str">
        <f t="shared" si="148"/>
        <v/>
      </c>
      <c r="C359" s="9"/>
      <c r="D359" s="31"/>
      <c r="E359" s="11"/>
      <c r="F359" s="14"/>
      <c r="G359" s="18"/>
      <c r="H359" s="39"/>
      <c r="I359" s="22"/>
      <c r="J359" s="9"/>
      <c r="K359" s="25"/>
      <c r="L359" s="25"/>
      <c r="M359" s="25"/>
      <c r="N359" s="25"/>
      <c r="O359" s="25"/>
      <c r="P359" s="25"/>
      <c r="Q359" s="25"/>
      <c r="R359" s="25"/>
      <c r="S359" s="25"/>
      <c r="V359" s="7" t="str">
        <f t="shared" si="154"/>
        <v/>
      </c>
      <c r="X359" s="29" t="str">
        <f t="shared" si="149"/>
        <v/>
      </c>
      <c r="Y359" s="29" t="str">
        <f t="shared" si="155"/>
        <v/>
      </c>
      <c r="AA359" s="7" t="str">
        <f t="shared" si="150"/>
        <v/>
      </c>
      <c r="AB359" s="33" t="str">
        <f t="shared" si="156"/>
        <v/>
      </c>
      <c r="AD359" s="35" t="str">
        <f t="shared" si="157"/>
        <v/>
      </c>
      <c r="AE359" s="35" t="str">
        <f t="shared" si="158"/>
        <v/>
      </c>
      <c r="AG359" s="7" t="str">
        <f t="shared" si="174"/>
        <v/>
      </c>
      <c r="AN359" s="98" t="str">
        <f t="shared" si="159"/>
        <v/>
      </c>
      <c r="AO359" s="99" t="str">
        <f t="shared" si="160"/>
        <v/>
      </c>
      <c r="AQ359" s="49" t="str">
        <f t="shared" si="161"/>
        <v/>
      </c>
      <c r="AR359" s="33" t="str">
        <f t="shared" si="162"/>
        <v/>
      </c>
      <c r="AS359" s="43" t="str">
        <f t="shared" si="163"/>
        <v/>
      </c>
      <c r="AT359" s="33" t="str">
        <f t="shared" si="164"/>
        <v/>
      </c>
      <c r="AU359" s="49" t="str">
        <f t="shared" si="151"/>
        <v/>
      </c>
      <c r="AV359" s="33" t="str">
        <f t="shared" si="152"/>
        <v/>
      </c>
      <c r="AW359" s="49" t="str">
        <f t="shared" si="165"/>
        <v/>
      </c>
      <c r="AX359" s="33" t="str">
        <f t="shared" si="166"/>
        <v/>
      </c>
      <c r="AZ359" s="7" t="str">
        <f t="shared" si="167"/>
        <v/>
      </c>
      <c r="BB359" s="7" t="str">
        <f t="shared" si="168"/>
        <v/>
      </c>
      <c r="BD359" s="7">
        <v>348</v>
      </c>
      <c r="BF359" s="49" t="str">
        <f t="shared" si="175"/>
        <v/>
      </c>
      <c r="BG359" s="7" t="str">
        <f t="shared" si="175"/>
        <v/>
      </c>
      <c r="BH359" s="43" t="str">
        <f t="shared" si="175"/>
        <v/>
      </c>
      <c r="BI359" s="7" t="str">
        <f t="shared" si="169"/>
        <v/>
      </c>
      <c r="BJ359" s="7" t="str">
        <f t="shared" si="170"/>
        <v/>
      </c>
      <c r="BL359" s="105" t="str">
        <f t="shared" si="171"/>
        <v/>
      </c>
      <c r="BN359" s="57" t="str">
        <f t="shared" si="172"/>
        <v/>
      </c>
      <c r="BP359" s="35" t="str">
        <f t="shared" si="173"/>
        <v/>
      </c>
    </row>
    <row r="360" spans="1:68" x14ac:dyDescent="0.25">
      <c r="A360" s="9"/>
      <c r="B360" s="7" t="str">
        <f t="shared" si="148"/>
        <v/>
      </c>
      <c r="C360" s="9"/>
      <c r="D360" s="31"/>
      <c r="E360" s="11"/>
      <c r="F360" s="14"/>
      <c r="G360" s="18"/>
      <c r="H360" s="39"/>
      <c r="I360" s="22"/>
      <c r="J360" s="9"/>
      <c r="K360" s="25"/>
      <c r="L360" s="25"/>
      <c r="M360" s="25"/>
      <c r="N360" s="25"/>
      <c r="O360" s="25"/>
      <c r="P360" s="25"/>
      <c r="Q360" s="25"/>
      <c r="R360" s="25"/>
      <c r="S360" s="25"/>
      <c r="V360" s="7" t="str">
        <f t="shared" si="154"/>
        <v/>
      </c>
      <c r="X360" s="29" t="str">
        <f t="shared" si="149"/>
        <v/>
      </c>
      <c r="Y360" s="29" t="str">
        <f t="shared" si="155"/>
        <v/>
      </c>
      <c r="AA360" s="7" t="str">
        <f t="shared" si="150"/>
        <v/>
      </c>
      <c r="AB360" s="33" t="str">
        <f t="shared" si="156"/>
        <v/>
      </c>
      <c r="AD360" s="35" t="str">
        <f t="shared" si="157"/>
        <v/>
      </c>
      <c r="AE360" s="35" t="str">
        <f t="shared" si="158"/>
        <v/>
      </c>
      <c r="AG360" s="7" t="str">
        <f t="shared" si="174"/>
        <v/>
      </c>
      <c r="AN360" s="98" t="str">
        <f t="shared" si="159"/>
        <v/>
      </c>
      <c r="AO360" s="99" t="str">
        <f t="shared" si="160"/>
        <v/>
      </c>
      <c r="AQ360" s="49" t="str">
        <f t="shared" si="161"/>
        <v/>
      </c>
      <c r="AR360" s="33" t="str">
        <f t="shared" si="162"/>
        <v/>
      </c>
      <c r="AS360" s="43" t="str">
        <f t="shared" si="163"/>
        <v/>
      </c>
      <c r="AT360" s="33" t="str">
        <f t="shared" si="164"/>
        <v/>
      </c>
      <c r="AU360" s="49" t="str">
        <f t="shared" si="151"/>
        <v/>
      </c>
      <c r="AV360" s="33" t="str">
        <f t="shared" si="152"/>
        <v/>
      </c>
      <c r="AW360" s="49" t="str">
        <f t="shared" si="165"/>
        <v/>
      </c>
      <c r="AX360" s="33" t="str">
        <f t="shared" si="166"/>
        <v/>
      </c>
      <c r="AZ360" s="7" t="str">
        <f t="shared" si="167"/>
        <v/>
      </c>
      <c r="BB360" s="7" t="str">
        <f t="shared" si="168"/>
        <v/>
      </c>
      <c r="BD360" s="7">
        <v>349</v>
      </c>
      <c r="BF360" s="49" t="str">
        <f t="shared" si="175"/>
        <v/>
      </c>
      <c r="BG360" s="7" t="str">
        <f t="shared" si="175"/>
        <v/>
      </c>
      <c r="BH360" s="43" t="str">
        <f t="shared" si="175"/>
        <v/>
      </c>
      <c r="BI360" s="7" t="str">
        <f t="shared" si="169"/>
        <v/>
      </c>
      <c r="BJ360" s="7" t="str">
        <f t="shared" si="170"/>
        <v/>
      </c>
      <c r="BL360" s="105" t="str">
        <f t="shared" si="171"/>
        <v/>
      </c>
      <c r="BN360" s="57" t="str">
        <f t="shared" si="172"/>
        <v/>
      </c>
      <c r="BP360" s="35" t="str">
        <f t="shared" si="173"/>
        <v/>
      </c>
    </row>
    <row r="361" spans="1:68" x14ac:dyDescent="0.25">
      <c r="A361" s="9"/>
      <c r="B361" s="7" t="str">
        <f t="shared" si="148"/>
        <v/>
      </c>
      <c r="C361" s="9"/>
      <c r="D361" s="31"/>
      <c r="E361" s="11"/>
      <c r="F361" s="14"/>
      <c r="G361" s="18"/>
      <c r="H361" s="39"/>
      <c r="I361" s="22"/>
      <c r="J361" s="9"/>
      <c r="K361" s="25"/>
      <c r="L361" s="25"/>
      <c r="M361" s="25"/>
      <c r="N361" s="25"/>
      <c r="O361" s="25"/>
      <c r="P361" s="25"/>
      <c r="Q361" s="25"/>
      <c r="R361" s="25"/>
      <c r="S361" s="25"/>
      <c r="V361" s="7" t="str">
        <f t="shared" si="154"/>
        <v/>
      </c>
      <c r="X361" s="29" t="str">
        <f t="shared" si="149"/>
        <v/>
      </c>
      <c r="Y361" s="29" t="str">
        <f t="shared" si="155"/>
        <v/>
      </c>
      <c r="AA361" s="7" t="str">
        <f t="shared" si="150"/>
        <v/>
      </c>
      <c r="AB361" s="33" t="str">
        <f t="shared" si="156"/>
        <v/>
      </c>
      <c r="AD361" s="35" t="str">
        <f t="shared" si="157"/>
        <v/>
      </c>
      <c r="AE361" s="35" t="str">
        <f t="shared" si="158"/>
        <v/>
      </c>
      <c r="AG361" s="7" t="str">
        <f t="shared" si="174"/>
        <v/>
      </c>
      <c r="AN361" s="98" t="str">
        <f t="shared" si="159"/>
        <v/>
      </c>
      <c r="AO361" s="99" t="str">
        <f t="shared" si="160"/>
        <v/>
      </c>
      <c r="AQ361" s="49" t="str">
        <f t="shared" si="161"/>
        <v/>
      </c>
      <c r="AR361" s="33" t="str">
        <f t="shared" si="162"/>
        <v/>
      </c>
      <c r="AS361" s="43" t="str">
        <f t="shared" si="163"/>
        <v/>
      </c>
      <c r="AT361" s="33" t="str">
        <f t="shared" si="164"/>
        <v/>
      </c>
      <c r="AU361" s="49" t="str">
        <f t="shared" si="151"/>
        <v/>
      </c>
      <c r="AV361" s="33" t="str">
        <f t="shared" si="152"/>
        <v/>
      </c>
      <c r="AW361" s="49" t="str">
        <f t="shared" si="165"/>
        <v/>
      </c>
      <c r="AX361" s="33" t="str">
        <f t="shared" si="166"/>
        <v/>
      </c>
      <c r="AZ361" s="7" t="str">
        <f t="shared" si="167"/>
        <v/>
      </c>
      <c r="BB361" s="7" t="str">
        <f t="shared" si="168"/>
        <v/>
      </c>
      <c r="BD361" s="7">
        <v>350</v>
      </c>
      <c r="BF361" s="49" t="str">
        <f t="shared" si="175"/>
        <v/>
      </c>
      <c r="BG361" s="7" t="str">
        <f t="shared" si="175"/>
        <v/>
      </c>
      <c r="BH361" s="43" t="str">
        <f t="shared" si="175"/>
        <v/>
      </c>
      <c r="BI361" s="7" t="str">
        <f t="shared" si="169"/>
        <v/>
      </c>
      <c r="BJ361" s="7" t="str">
        <f t="shared" si="170"/>
        <v/>
      </c>
      <c r="BL361" s="105" t="str">
        <f t="shared" si="171"/>
        <v/>
      </c>
      <c r="BN361" s="57" t="str">
        <f t="shared" si="172"/>
        <v/>
      </c>
      <c r="BP361" s="35" t="str">
        <f t="shared" si="173"/>
        <v/>
      </c>
    </row>
    <row r="362" spans="1:68" x14ac:dyDescent="0.25">
      <c r="A362" s="9"/>
      <c r="B362" s="7" t="str">
        <f t="shared" si="148"/>
        <v/>
      </c>
      <c r="C362" s="9"/>
      <c r="D362" s="31"/>
      <c r="E362" s="11"/>
      <c r="F362" s="14"/>
      <c r="G362" s="18"/>
      <c r="H362" s="39"/>
      <c r="I362" s="22"/>
      <c r="J362" s="9"/>
      <c r="K362" s="25"/>
      <c r="L362" s="25"/>
      <c r="M362" s="25"/>
      <c r="N362" s="25"/>
      <c r="O362" s="25"/>
      <c r="P362" s="25"/>
      <c r="Q362" s="25"/>
      <c r="R362" s="25"/>
      <c r="S362" s="25"/>
      <c r="V362" s="7" t="str">
        <f t="shared" si="154"/>
        <v/>
      </c>
      <c r="X362" s="29" t="str">
        <f t="shared" si="149"/>
        <v/>
      </c>
      <c r="Y362" s="29" t="str">
        <f t="shared" si="155"/>
        <v/>
      </c>
      <c r="AA362" s="7" t="str">
        <f t="shared" si="150"/>
        <v/>
      </c>
      <c r="AB362" s="33" t="str">
        <f t="shared" si="156"/>
        <v/>
      </c>
      <c r="AD362" s="35" t="str">
        <f t="shared" si="157"/>
        <v/>
      </c>
      <c r="AE362" s="35" t="str">
        <f t="shared" si="158"/>
        <v/>
      </c>
      <c r="AG362" s="7" t="str">
        <f t="shared" si="174"/>
        <v/>
      </c>
      <c r="AN362" s="98" t="str">
        <f t="shared" si="159"/>
        <v/>
      </c>
      <c r="AO362" s="99" t="str">
        <f t="shared" si="160"/>
        <v/>
      </c>
      <c r="AQ362" s="49" t="str">
        <f t="shared" si="161"/>
        <v/>
      </c>
      <c r="AR362" s="33" t="str">
        <f t="shared" si="162"/>
        <v/>
      </c>
      <c r="AS362" s="43" t="str">
        <f t="shared" si="163"/>
        <v/>
      </c>
      <c r="AT362" s="33" t="str">
        <f t="shared" si="164"/>
        <v/>
      </c>
      <c r="AU362" s="49" t="str">
        <f t="shared" si="151"/>
        <v/>
      </c>
      <c r="AV362" s="33" t="str">
        <f t="shared" si="152"/>
        <v/>
      </c>
      <c r="AW362" s="49" t="str">
        <f t="shared" si="165"/>
        <v/>
      </c>
      <c r="AX362" s="33" t="str">
        <f t="shared" si="166"/>
        <v/>
      </c>
      <c r="AZ362" s="7" t="str">
        <f t="shared" si="167"/>
        <v/>
      </c>
      <c r="BB362" s="7" t="str">
        <f t="shared" si="168"/>
        <v/>
      </c>
      <c r="BD362" s="7">
        <v>351</v>
      </c>
      <c r="BF362" s="49" t="str">
        <f t="shared" si="175"/>
        <v/>
      </c>
      <c r="BG362" s="7" t="str">
        <f t="shared" si="175"/>
        <v/>
      </c>
      <c r="BH362" s="43" t="str">
        <f t="shared" si="175"/>
        <v/>
      </c>
      <c r="BI362" s="7" t="str">
        <f t="shared" si="169"/>
        <v/>
      </c>
      <c r="BJ362" s="7" t="str">
        <f t="shared" si="170"/>
        <v/>
      </c>
      <c r="BL362" s="105" t="str">
        <f t="shared" si="171"/>
        <v/>
      </c>
      <c r="BN362" s="57" t="str">
        <f t="shared" si="172"/>
        <v/>
      </c>
      <c r="BP362" s="35" t="str">
        <f t="shared" si="173"/>
        <v/>
      </c>
    </row>
    <row r="363" spans="1:68" x14ac:dyDescent="0.25">
      <c r="A363" s="9"/>
      <c r="B363" s="7" t="str">
        <f t="shared" si="148"/>
        <v/>
      </c>
      <c r="C363" s="9"/>
      <c r="D363" s="31"/>
      <c r="E363" s="11"/>
      <c r="F363" s="14"/>
      <c r="G363" s="18"/>
      <c r="H363" s="39"/>
      <c r="I363" s="22"/>
      <c r="J363" s="9"/>
      <c r="K363" s="25"/>
      <c r="L363" s="25"/>
      <c r="M363" s="25"/>
      <c r="N363" s="25"/>
      <c r="O363" s="25"/>
      <c r="P363" s="25"/>
      <c r="Q363" s="25"/>
      <c r="R363" s="25"/>
      <c r="S363" s="25"/>
      <c r="V363" s="7" t="str">
        <f t="shared" si="154"/>
        <v/>
      </c>
      <c r="X363" s="29" t="str">
        <f t="shared" si="149"/>
        <v/>
      </c>
      <c r="Y363" s="29" t="str">
        <f t="shared" si="155"/>
        <v/>
      </c>
      <c r="AA363" s="7" t="str">
        <f t="shared" si="150"/>
        <v/>
      </c>
      <c r="AB363" s="33" t="str">
        <f t="shared" si="156"/>
        <v/>
      </c>
      <c r="AD363" s="35" t="str">
        <f t="shared" si="157"/>
        <v/>
      </c>
      <c r="AE363" s="35" t="str">
        <f t="shared" si="158"/>
        <v/>
      </c>
      <c r="AG363" s="7" t="str">
        <f t="shared" si="174"/>
        <v/>
      </c>
      <c r="AN363" s="98" t="str">
        <f t="shared" si="159"/>
        <v/>
      </c>
      <c r="AO363" s="99" t="str">
        <f t="shared" si="160"/>
        <v/>
      </c>
      <c r="AQ363" s="49" t="str">
        <f t="shared" si="161"/>
        <v/>
      </c>
      <c r="AR363" s="33" t="str">
        <f t="shared" si="162"/>
        <v/>
      </c>
      <c r="AS363" s="43" t="str">
        <f t="shared" si="163"/>
        <v/>
      </c>
      <c r="AT363" s="33" t="str">
        <f t="shared" si="164"/>
        <v/>
      </c>
      <c r="AU363" s="49" t="str">
        <f t="shared" si="151"/>
        <v/>
      </c>
      <c r="AV363" s="33" t="str">
        <f t="shared" si="152"/>
        <v/>
      </c>
      <c r="AW363" s="49" t="str">
        <f t="shared" si="165"/>
        <v/>
      </c>
      <c r="AX363" s="33" t="str">
        <f t="shared" si="166"/>
        <v/>
      </c>
      <c r="AZ363" s="7" t="str">
        <f t="shared" si="167"/>
        <v/>
      </c>
      <c r="BB363" s="7" t="str">
        <f t="shared" si="168"/>
        <v/>
      </c>
      <c r="BD363" s="7">
        <v>352</v>
      </c>
      <c r="BF363" s="49" t="str">
        <f t="shared" si="175"/>
        <v/>
      </c>
      <c r="BG363" s="7" t="str">
        <f t="shared" si="175"/>
        <v/>
      </c>
      <c r="BH363" s="43" t="str">
        <f t="shared" si="175"/>
        <v/>
      </c>
      <c r="BI363" s="7" t="str">
        <f t="shared" si="169"/>
        <v/>
      </c>
      <c r="BJ363" s="7" t="str">
        <f t="shared" si="170"/>
        <v/>
      </c>
      <c r="BL363" s="105" t="str">
        <f t="shared" si="171"/>
        <v/>
      </c>
      <c r="BN363" s="57" t="str">
        <f t="shared" si="172"/>
        <v/>
      </c>
      <c r="BP363" s="35" t="str">
        <f t="shared" si="173"/>
        <v/>
      </c>
    </row>
    <row r="364" spans="1:68" x14ac:dyDescent="0.25">
      <c r="A364" s="9"/>
      <c r="B364" s="7" t="str">
        <f t="shared" si="148"/>
        <v/>
      </c>
      <c r="C364" s="9"/>
      <c r="D364" s="31"/>
      <c r="E364" s="11"/>
      <c r="F364" s="14"/>
      <c r="G364" s="18"/>
      <c r="H364" s="39"/>
      <c r="I364" s="22"/>
      <c r="J364" s="9"/>
      <c r="K364" s="25"/>
      <c r="L364" s="25"/>
      <c r="M364" s="25"/>
      <c r="N364" s="25"/>
      <c r="O364" s="25"/>
      <c r="P364" s="25"/>
      <c r="Q364" s="25"/>
      <c r="R364" s="25"/>
      <c r="S364" s="25"/>
      <c r="V364" s="7" t="str">
        <f t="shared" si="154"/>
        <v/>
      </c>
      <c r="X364" s="29" t="str">
        <f t="shared" si="149"/>
        <v/>
      </c>
      <c r="Y364" s="29" t="str">
        <f t="shared" si="155"/>
        <v/>
      </c>
      <c r="AA364" s="7" t="str">
        <f t="shared" si="150"/>
        <v/>
      </c>
      <c r="AB364" s="33" t="str">
        <f t="shared" si="156"/>
        <v/>
      </c>
      <c r="AD364" s="35" t="str">
        <f t="shared" si="157"/>
        <v/>
      </c>
      <c r="AE364" s="35" t="str">
        <f t="shared" si="158"/>
        <v/>
      </c>
      <c r="AG364" s="7" t="str">
        <f t="shared" si="174"/>
        <v/>
      </c>
      <c r="AN364" s="98" t="str">
        <f t="shared" si="159"/>
        <v/>
      </c>
      <c r="AO364" s="99" t="str">
        <f t="shared" si="160"/>
        <v/>
      </c>
      <c r="AQ364" s="49" t="str">
        <f t="shared" si="161"/>
        <v/>
      </c>
      <c r="AR364" s="33" t="str">
        <f t="shared" si="162"/>
        <v/>
      </c>
      <c r="AS364" s="43" t="str">
        <f t="shared" si="163"/>
        <v/>
      </c>
      <c r="AT364" s="33" t="str">
        <f t="shared" si="164"/>
        <v/>
      </c>
      <c r="AU364" s="49" t="str">
        <f t="shared" si="151"/>
        <v/>
      </c>
      <c r="AV364" s="33" t="str">
        <f t="shared" si="152"/>
        <v/>
      </c>
      <c r="AW364" s="49" t="str">
        <f t="shared" si="165"/>
        <v/>
      </c>
      <c r="AX364" s="33" t="str">
        <f t="shared" si="166"/>
        <v/>
      </c>
      <c r="AZ364" s="7" t="str">
        <f t="shared" si="167"/>
        <v/>
      </c>
      <c r="BB364" s="7" t="str">
        <f t="shared" si="168"/>
        <v/>
      </c>
      <c r="BD364" s="7">
        <v>353</v>
      </c>
      <c r="BF364" s="49" t="str">
        <f t="shared" si="175"/>
        <v/>
      </c>
      <c r="BG364" s="7" t="str">
        <f t="shared" si="175"/>
        <v/>
      </c>
      <c r="BH364" s="43" t="str">
        <f t="shared" si="175"/>
        <v/>
      </c>
      <c r="BI364" s="7" t="str">
        <f t="shared" si="169"/>
        <v/>
      </c>
      <c r="BJ364" s="7" t="str">
        <f t="shared" si="170"/>
        <v/>
      </c>
      <c r="BL364" s="105" t="str">
        <f t="shared" si="171"/>
        <v/>
      </c>
      <c r="BN364" s="57" t="str">
        <f t="shared" si="172"/>
        <v/>
      </c>
      <c r="BP364" s="35" t="str">
        <f t="shared" si="173"/>
        <v/>
      </c>
    </row>
    <row r="365" spans="1:68" x14ac:dyDescent="0.25">
      <c r="A365" s="9"/>
      <c r="B365" s="7" t="str">
        <f t="shared" si="148"/>
        <v/>
      </c>
      <c r="C365" s="9"/>
      <c r="D365" s="31"/>
      <c r="E365" s="11"/>
      <c r="F365" s="14"/>
      <c r="G365" s="18"/>
      <c r="H365" s="39"/>
      <c r="I365" s="22"/>
      <c r="J365" s="9"/>
      <c r="K365" s="25"/>
      <c r="L365" s="25"/>
      <c r="M365" s="25"/>
      <c r="N365" s="25"/>
      <c r="O365" s="25"/>
      <c r="P365" s="25"/>
      <c r="Q365" s="25"/>
      <c r="R365" s="25"/>
      <c r="S365" s="25"/>
      <c r="V365" s="7" t="str">
        <f t="shared" si="154"/>
        <v/>
      </c>
      <c r="X365" s="29" t="str">
        <f t="shared" si="149"/>
        <v/>
      </c>
      <c r="Y365" s="29" t="str">
        <f t="shared" si="155"/>
        <v/>
      </c>
      <c r="AA365" s="7" t="str">
        <f t="shared" si="150"/>
        <v/>
      </c>
      <c r="AB365" s="33" t="str">
        <f t="shared" si="156"/>
        <v/>
      </c>
      <c r="AD365" s="35" t="str">
        <f t="shared" si="157"/>
        <v/>
      </c>
      <c r="AE365" s="35" t="str">
        <f t="shared" si="158"/>
        <v/>
      </c>
      <c r="AG365" s="7" t="str">
        <f t="shared" si="174"/>
        <v/>
      </c>
      <c r="AN365" s="98" t="str">
        <f t="shared" si="159"/>
        <v/>
      </c>
      <c r="AO365" s="99" t="str">
        <f t="shared" si="160"/>
        <v/>
      </c>
      <c r="AQ365" s="49" t="str">
        <f t="shared" si="161"/>
        <v/>
      </c>
      <c r="AR365" s="33" t="str">
        <f t="shared" si="162"/>
        <v/>
      </c>
      <c r="AS365" s="43" t="str">
        <f t="shared" si="163"/>
        <v/>
      </c>
      <c r="AT365" s="33" t="str">
        <f t="shared" si="164"/>
        <v/>
      </c>
      <c r="AU365" s="49" t="str">
        <f t="shared" si="151"/>
        <v/>
      </c>
      <c r="AV365" s="33" t="str">
        <f t="shared" si="152"/>
        <v/>
      </c>
      <c r="AW365" s="49" t="str">
        <f t="shared" si="165"/>
        <v/>
      </c>
      <c r="AX365" s="33" t="str">
        <f t="shared" si="166"/>
        <v/>
      </c>
      <c r="AZ365" s="7" t="str">
        <f t="shared" si="167"/>
        <v/>
      </c>
      <c r="BB365" s="7" t="str">
        <f t="shared" si="168"/>
        <v/>
      </c>
      <c r="BD365" s="7">
        <v>354</v>
      </c>
      <c r="BF365" s="49" t="str">
        <f t="shared" si="175"/>
        <v/>
      </c>
      <c r="BG365" s="7" t="str">
        <f t="shared" si="175"/>
        <v/>
      </c>
      <c r="BH365" s="43" t="str">
        <f t="shared" si="175"/>
        <v/>
      </c>
      <c r="BI365" s="7" t="str">
        <f t="shared" si="169"/>
        <v/>
      </c>
      <c r="BJ365" s="7" t="str">
        <f t="shared" si="170"/>
        <v/>
      </c>
      <c r="BL365" s="105" t="str">
        <f t="shared" si="171"/>
        <v/>
      </c>
      <c r="BN365" s="57" t="str">
        <f t="shared" si="172"/>
        <v/>
      </c>
      <c r="BP365" s="35" t="str">
        <f t="shared" si="173"/>
        <v/>
      </c>
    </row>
    <row r="366" spans="1:68" x14ac:dyDescent="0.25">
      <c r="A366" s="9"/>
      <c r="B366" s="7" t="str">
        <f t="shared" si="148"/>
        <v/>
      </c>
      <c r="C366" s="9"/>
      <c r="D366" s="31"/>
      <c r="E366" s="11"/>
      <c r="F366" s="14"/>
      <c r="G366" s="18"/>
      <c r="H366" s="39"/>
      <c r="I366" s="22"/>
      <c r="J366" s="9"/>
      <c r="K366" s="25"/>
      <c r="L366" s="25"/>
      <c r="M366" s="25"/>
      <c r="N366" s="25"/>
      <c r="O366" s="25"/>
      <c r="P366" s="25"/>
      <c r="Q366" s="25"/>
      <c r="R366" s="25"/>
      <c r="S366" s="25"/>
      <c r="V366" s="7" t="str">
        <f t="shared" si="154"/>
        <v/>
      </c>
      <c r="X366" s="29" t="str">
        <f t="shared" si="149"/>
        <v/>
      </c>
      <c r="Y366" s="29" t="str">
        <f t="shared" si="155"/>
        <v/>
      </c>
      <c r="AA366" s="7" t="str">
        <f t="shared" si="150"/>
        <v/>
      </c>
      <c r="AB366" s="33" t="str">
        <f t="shared" si="156"/>
        <v/>
      </c>
      <c r="AD366" s="35" t="str">
        <f t="shared" si="157"/>
        <v/>
      </c>
      <c r="AE366" s="35" t="str">
        <f t="shared" si="158"/>
        <v/>
      </c>
      <c r="AG366" s="7" t="str">
        <f t="shared" si="174"/>
        <v/>
      </c>
      <c r="AN366" s="98" t="str">
        <f t="shared" si="159"/>
        <v/>
      </c>
      <c r="AO366" s="99" t="str">
        <f t="shared" si="160"/>
        <v/>
      </c>
      <c r="AQ366" s="49" t="str">
        <f t="shared" si="161"/>
        <v/>
      </c>
      <c r="AR366" s="33" t="str">
        <f t="shared" si="162"/>
        <v/>
      </c>
      <c r="AS366" s="43" t="str">
        <f t="shared" si="163"/>
        <v/>
      </c>
      <c r="AT366" s="33" t="str">
        <f t="shared" si="164"/>
        <v/>
      </c>
      <c r="AU366" s="49" t="str">
        <f t="shared" si="151"/>
        <v/>
      </c>
      <c r="AV366" s="33" t="str">
        <f t="shared" si="152"/>
        <v/>
      </c>
      <c r="AW366" s="49" t="str">
        <f t="shared" si="165"/>
        <v/>
      </c>
      <c r="AX366" s="33" t="str">
        <f t="shared" si="166"/>
        <v/>
      </c>
      <c r="AZ366" s="7" t="str">
        <f t="shared" si="167"/>
        <v/>
      </c>
      <c r="BB366" s="7" t="str">
        <f t="shared" si="168"/>
        <v/>
      </c>
      <c r="BD366" s="7">
        <v>355</v>
      </c>
      <c r="BF366" s="49" t="str">
        <f t="shared" si="175"/>
        <v/>
      </c>
      <c r="BG366" s="7" t="str">
        <f t="shared" si="175"/>
        <v/>
      </c>
      <c r="BH366" s="43" t="str">
        <f t="shared" si="175"/>
        <v/>
      </c>
      <c r="BI366" s="7" t="str">
        <f t="shared" si="169"/>
        <v/>
      </c>
      <c r="BJ366" s="7" t="str">
        <f t="shared" si="170"/>
        <v/>
      </c>
      <c r="BL366" s="105" t="str">
        <f t="shared" si="171"/>
        <v/>
      </c>
      <c r="BN366" s="57" t="str">
        <f t="shared" si="172"/>
        <v/>
      </c>
      <c r="BP366" s="35" t="str">
        <f t="shared" si="173"/>
        <v/>
      </c>
    </row>
    <row r="367" spans="1:68" x14ac:dyDescent="0.25">
      <c r="A367" s="9"/>
      <c r="B367" s="7" t="str">
        <f t="shared" si="148"/>
        <v/>
      </c>
      <c r="C367" s="9"/>
      <c r="D367" s="31"/>
      <c r="E367" s="11"/>
      <c r="F367" s="14"/>
      <c r="G367" s="18"/>
      <c r="H367" s="39"/>
      <c r="I367" s="22"/>
      <c r="J367" s="9"/>
      <c r="K367" s="25"/>
      <c r="L367" s="25"/>
      <c r="M367" s="25"/>
      <c r="N367" s="25"/>
      <c r="O367" s="25"/>
      <c r="P367" s="25"/>
      <c r="Q367" s="25"/>
      <c r="R367" s="25"/>
      <c r="S367" s="25"/>
      <c r="V367" s="7" t="str">
        <f t="shared" si="154"/>
        <v/>
      </c>
      <c r="X367" s="29" t="str">
        <f t="shared" si="149"/>
        <v/>
      </c>
      <c r="Y367" s="29" t="str">
        <f t="shared" si="155"/>
        <v/>
      </c>
      <c r="AA367" s="7" t="str">
        <f t="shared" si="150"/>
        <v/>
      </c>
      <c r="AB367" s="33" t="str">
        <f t="shared" si="156"/>
        <v/>
      </c>
      <c r="AD367" s="35" t="str">
        <f t="shared" si="157"/>
        <v/>
      </c>
      <c r="AE367" s="35" t="str">
        <f t="shared" si="158"/>
        <v/>
      </c>
      <c r="AG367" s="7" t="str">
        <f t="shared" si="174"/>
        <v/>
      </c>
      <c r="AN367" s="98" t="str">
        <f t="shared" si="159"/>
        <v/>
      </c>
      <c r="AO367" s="99" t="str">
        <f t="shared" si="160"/>
        <v/>
      </c>
      <c r="AQ367" s="49" t="str">
        <f t="shared" si="161"/>
        <v/>
      </c>
      <c r="AR367" s="33" t="str">
        <f t="shared" si="162"/>
        <v/>
      </c>
      <c r="AS367" s="43" t="str">
        <f t="shared" si="163"/>
        <v/>
      </c>
      <c r="AT367" s="33" t="str">
        <f t="shared" si="164"/>
        <v/>
      </c>
      <c r="AU367" s="49" t="str">
        <f t="shared" si="151"/>
        <v/>
      </c>
      <c r="AV367" s="33" t="str">
        <f t="shared" si="152"/>
        <v/>
      </c>
      <c r="AW367" s="49" t="str">
        <f t="shared" si="165"/>
        <v/>
      </c>
      <c r="AX367" s="33" t="str">
        <f t="shared" si="166"/>
        <v/>
      </c>
      <c r="AZ367" s="7" t="str">
        <f t="shared" si="167"/>
        <v/>
      </c>
      <c r="BB367" s="7" t="str">
        <f t="shared" si="168"/>
        <v/>
      </c>
      <c r="BD367" s="7">
        <v>356</v>
      </c>
      <c r="BF367" s="49" t="str">
        <f t="shared" si="175"/>
        <v/>
      </c>
      <c r="BG367" s="7" t="str">
        <f t="shared" si="175"/>
        <v/>
      </c>
      <c r="BH367" s="43" t="str">
        <f t="shared" si="175"/>
        <v/>
      </c>
      <c r="BI367" s="7" t="str">
        <f t="shared" si="169"/>
        <v/>
      </c>
      <c r="BJ367" s="7" t="str">
        <f t="shared" si="170"/>
        <v/>
      </c>
      <c r="BL367" s="105" t="str">
        <f t="shared" si="171"/>
        <v/>
      </c>
      <c r="BN367" s="57" t="str">
        <f t="shared" si="172"/>
        <v/>
      </c>
      <c r="BP367" s="35" t="str">
        <f t="shared" si="173"/>
        <v/>
      </c>
    </row>
    <row r="368" spans="1:68" x14ac:dyDescent="0.25">
      <c r="A368" s="9"/>
      <c r="B368" s="7" t="str">
        <f t="shared" si="148"/>
        <v/>
      </c>
      <c r="C368" s="9"/>
      <c r="D368" s="31"/>
      <c r="E368" s="11"/>
      <c r="F368" s="14"/>
      <c r="G368" s="18"/>
      <c r="H368" s="39"/>
      <c r="I368" s="22"/>
      <c r="J368" s="9"/>
      <c r="K368" s="25"/>
      <c r="L368" s="25"/>
      <c r="M368" s="25"/>
      <c r="N368" s="25"/>
      <c r="O368" s="25"/>
      <c r="P368" s="25"/>
      <c r="Q368" s="25"/>
      <c r="R368" s="25"/>
      <c r="S368" s="25"/>
      <c r="V368" s="7" t="str">
        <f t="shared" si="154"/>
        <v/>
      </c>
      <c r="X368" s="29" t="str">
        <f t="shared" si="149"/>
        <v/>
      </c>
      <c r="Y368" s="29" t="str">
        <f t="shared" si="155"/>
        <v/>
      </c>
      <c r="AA368" s="7" t="str">
        <f t="shared" si="150"/>
        <v/>
      </c>
      <c r="AB368" s="33" t="str">
        <f t="shared" si="156"/>
        <v/>
      </c>
      <c r="AD368" s="35" t="str">
        <f t="shared" si="157"/>
        <v/>
      </c>
      <c r="AE368" s="35" t="str">
        <f t="shared" si="158"/>
        <v/>
      </c>
      <c r="AG368" s="7" t="str">
        <f t="shared" si="174"/>
        <v/>
      </c>
      <c r="AN368" s="98" t="str">
        <f t="shared" si="159"/>
        <v/>
      </c>
      <c r="AO368" s="99" t="str">
        <f t="shared" si="160"/>
        <v/>
      </c>
      <c r="AQ368" s="49" t="str">
        <f t="shared" si="161"/>
        <v/>
      </c>
      <c r="AR368" s="33" t="str">
        <f t="shared" si="162"/>
        <v/>
      </c>
      <c r="AS368" s="43" t="str">
        <f t="shared" si="163"/>
        <v/>
      </c>
      <c r="AT368" s="33" t="str">
        <f t="shared" si="164"/>
        <v/>
      </c>
      <c r="AU368" s="49" t="str">
        <f t="shared" si="151"/>
        <v/>
      </c>
      <c r="AV368" s="33" t="str">
        <f t="shared" si="152"/>
        <v/>
      </c>
      <c r="AW368" s="49" t="str">
        <f t="shared" si="165"/>
        <v/>
      </c>
      <c r="AX368" s="33" t="str">
        <f t="shared" si="166"/>
        <v/>
      </c>
      <c r="AZ368" s="7" t="str">
        <f t="shared" si="167"/>
        <v/>
      </c>
      <c r="BB368" s="7" t="str">
        <f t="shared" si="168"/>
        <v/>
      </c>
      <c r="BD368" s="7">
        <v>357</v>
      </c>
      <c r="BF368" s="49" t="str">
        <f t="shared" si="175"/>
        <v/>
      </c>
      <c r="BG368" s="7" t="str">
        <f t="shared" si="175"/>
        <v/>
      </c>
      <c r="BH368" s="43" t="str">
        <f t="shared" si="175"/>
        <v/>
      </c>
      <c r="BI368" s="7" t="str">
        <f t="shared" si="169"/>
        <v/>
      </c>
      <c r="BJ368" s="7" t="str">
        <f t="shared" si="170"/>
        <v/>
      </c>
      <c r="BL368" s="105" t="str">
        <f t="shared" si="171"/>
        <v/>
      </c>
      <c r="BN368" s="57" t="str">
        <f t="shared" si="172"/>
        <v/>
      </c>
      <c r="BP368" s="35" t="str">
        <f t="shared" si="173"/>
        <v/>
      </c>
    </row>
    <row r="369" spans="1:68" x14ac:dyDescent="0.25">
      <c r="A369" s="9"/>
      <c r="B369" s="7" t="str">
        <f t="shared" si="148"/>
        <v/>
      </c>
      <c r="C369" s="9"/>
      <c r="D369" s="31"/>
      <c r="E369" s="11"/>
      <c r="F369" s="14"/>
      <c r="G369" s="18"/>
      <c r="H369" s="39"/>
      <c r="I369" s="22"/>
      <c r="J369" s="9"/>
      <c r="K369" s="25"/>
      <c r="L369" s="25"/>
      <c r="M369" s="25"/>
      <c r="N369" s="25"/>
      <c r="O369" s="25"/>
      <c r="P369" s="25"/>
      <c r="Q369" s="25"/>
      <c r="R369" s="25"/>
      <c r="S369" s="25"/>
      <c r="V369" s="7" t="str">
        <f t="shared" si="154"/>
        <v/>
      </c>
      <c r="X369" s="29" t="str">
        <f t="shared" si="149"/>
        <v/>
      </c>
      <c r="Y369" s="29" t="str">
        <f t="shared" si="155"/>
        <v/>
      </c>
      <c r="AA369" s="7" t="str">
        <f t="shared" si="150"/>
        <v/>
      </c>
      <c r="AB369" s="33" t="str">
        <f t="shared" si="156"/>
        <v/>
      </c>
      <c r="AD369" s="35" t="str">
        <f t="shared" si="157"/>
        <v/>
      </c>
      <c r="AE369" s="35" t="str">
        <f t="shared" si="158"/>
        <v/>
      </c>
      <c r="AG369" s="7" t="str">
        <f t="shared" si="174"/>
        <v/>
      </c>
      <c r="AN369" s="98" t="str">
        <f t="shared" si="159"/>
        <v/>
      </c>
      <c r="AO369" s="99" t="str">
        <f t="shared" si="160"/>
        <v/>
      </c>
      <c r="AQ369" s="49" t="str">
        <f t="shared" si="161"/>
        <v/>
      </c>
      <c r="AR369" s="33" t="str">
        <f t="shared" si="162"/>
        <v/>
      </c>
      <c r="AS369" s="43" t="str">
        <f t="shared" si="163"/>
        <v/>
      </c>
      <c r="AT369" s="33" t="str">
        <f t="shared" si="164"/>
        <v/>
      </c>
      <c r="AU369" s="49" t="str">
        <f t="shared" si="151"/>
        <v/>
      </c>
      <c r="AV369" s="33" t="str">
        <f t="shared" si="152"/>
        <v/>
      </c>
      <c r="AW369" s="49" t="str">
        <f t="shared" si="165"/>
        <v/>
      </c>
      <c r="AX369" s="33" t="str">
        <f t="shared" si="166"/>
        <v/>
      </c>
      <c r="AZ369" s="7" t="str">
        <f t="shared" si="167"/>
        <v/>
      </c>
      <c r="BB369" s="7" t="str">
        <f t="shared" si="168"/>
        <v/>
      </c>
      <c r="BD369" s="7">
        <v>358</v>
      </c>
      <c r="BF369" s="49" t="str">
        <f t="shared" si="175"/>
        <v/>
      </c>
      <c r="BG369" s="7" t="str">
        <f t="shared" si="175"/>
        <v/>
      </c>
      <c r="BH369" s="43" t="str">
        <f t="shared" si="175"/>
        <v/>
      </c>
      <c r="BI369" s="7" t="str">
        <f t="shared" si="169"/>
        <v/>
      </c>
      <c r="BJ369" s="7" t="str">
        <f t="shared" si="170"/>
        <v/>
      </c>
      <c r="BL369" s="105" t="str">
        <f t="shared" si="171"/>
        <v/>
      </c>
      <c r="BN369" s="57" t="str">
        <f t="shared" si="172"/>
        <v/>
      </c>
      <c r="BP369" s="35" t="str">
        <f t="shared" si="173"/>
        <v/>
      </c>
    </row>
    <row r="370" spans="1:68" x14ac:dyDescent="0.25">
      <c r="A370" s="9"/>
      <c r="B370" s="7" t="str">
        <f t="shared" si="148"/>
        <v/>
      </c>
      <c r="C370" s="9"/>
      <c r="D370" s="31"/>
      <c r="E370" s="11"/>
      <c r="F370" s="14"/>
      <c r="G370" s="18"/>
      <c r="H370" s="39"/>
      <c r="I370" s="22"/>
      <c r="J370" s="9"/>
      <c r="K370" s="25"/>
      <c r="L370" s="25"/>
      <c r="M370" s="25"/>
      <c r="N370" s="25"/>
      <c r="O370" s="25"/>
      <c r="P370" s="25"/>
      <c r="Q370" s="25"/>
      <c r="R370" s="25"/>
      <c r="S370" s="25"/>
      <c r="V370" s="7" t="str">
        <f t="shared" si="154"/>
        <v/>
      </c>
      <c r="X370" s="29" t="str">
        <f t="shared" si="149"/>
        <v/>
      </c>
      <c r="Y370" s="29" t="str">
        <f t="shared" si="155"/>
        <v/>
      </c>
      <c r="AA370" s="7" t="str">
        <f t="shared" si="150"/>
        <v/>
      </c>
      <c r="AB370" s="33" t="str">
        <f t="shared" si="156"/>
        <v/>
      </c>
      <c r="AD370" s="35" t="str">
        <f t="shared" si="157"/>
        <v/>
      </c>
      <c r="AE370" s="35" t="str">
        <f t="shared" si="158"/>
        <v/>
      </c>
      <c r="AG370" s="7" t="str">
        <f t="shared" si="174"/>
        <v/>
      </c>
      <c r="AN370" s="98" t="str">
        <f t="shared" si="159"/>
        <v/>
      </c>
      <c r="AO370" s="99" t="str">
        <f t="shared" si="160"/>
        <v/>
      </c>
      <c r="AQ370" s="49" t="str">
        <f t="shared" si="161"/>
        <v/>
      </c>
      <c r="AR370" s="33" t="str">
        <f t="shared" si="162"/>
        <v/>
      </c>
      <c r="AS370" s="43" t="str">
        <f t="shared" si="163"/>
        <v/>
      </c>
      <c r="AT370" s="33" t="str">
        <f t="shared" si="164"/>
        <v/>
      </c>
      <c r="AU370" s="49" t="str">
        <f t="shared" si="151"/>
        <v/>
      </c>
      <c r="AV370" s="33" t="str">
        <f t="shared" si="152"/>
        <v/>
      </c>
      <c r="AW370" s="49" t="str">
        <f t="shared" si="165"/>
        <v/>
      </c>
      <c r="AX370" s="33" t="str">
        <f t="shared" si="166"/>
        <v/>
      </c>
      <c r="AZ370" s="7" t="str">
        <f t="shared" si="167"/>
        <v/>
      </c>
      <c r="BB370" s="7" t="str">
        <f t="shared" si="168"/>
        <v/>
      </c>
      <c r="BD370" s="7">
        <v>359</v>
      </c>
      <c r="BF370" s="49" t="str">
        <f t="shared" si="175"/>
        <v/>
      </c>
      <c r="BG370" s="7" t="str">
        <f t="shared" si="175"/>
        <v/>
      </c>
      <c r="BH370" s="43" t="str">
        <f t="shared" si="175"/>
        <v/>
      </c>
      <c r="BI370" s="7" t="str">
        <f t="shared" si="169"/>
        <v/>
      </c>
      <c r="BJ370" s="7" t="str">
        <f t="shared" si="170"/>
        <v/>
      </c>
      <c r="BL370" s="105" t="str">
        <f t="shared" si="171"/>
        <v/>
      </c>
      <c r="BN370" s="57" t="str">
        <f t="shared" si="172"/>
        <v/>
      </c>
      <c r="BP370" s="35" t="str">
        <f t="shared" si="173"/>
        <v/>
      </c>
    </row>
    <row r="371" spans="1:68" x14ac:dyDescent="0.25">
      <c r="A371" s="9"/>
      <c r="B371" s="7" t="str">
        <f t="shared" si="148"/>
        <v/>
      </c>
      <c r="C371" s="9"/>
      <c r="D371" s="31"/>
      <c r="E371" s="11"/>
      <c r="F371" s="14"/>
      <c r="G371" s="18"/>
      <c r="H371" s="39"/>
      <c r="I371" s="22"/>
      <c r="J371" s="9"/>
      <c r="K371" s="25"/>
      <c r="L371" s="25"/>
      <c r="M371" s="25"/>
      <c r="N371" s="25"/>
      <c r="O371" s="25"/>
      <c r="P371" s="25"/>
      <c r="Q371" s="25"/>
      <c r="R371" s="25"/>
      <c r="S371" s="25"/>
      <c r="V371" s="7" t="str">
        <f t="shared" si="154"/>
        <v/>
      </c>
      <c r="X371" s="29" t="str">
        <f t="shared" si="149"/>
        <v/>
      </c>
      <c r="Y371" s="29" t="str">
        <f t="shared" si="155"/>
        <v/>
      </c>
      <c r="AA371" s="7" t="str">
        <f t="shared" si="150"/>
        <v/>
      </c>
      <c r="AB371" s="33" t="str">
        <f t="shared" si="156"/>
        <v/>
      </c>
      <c r="AD371" s="35" t="str">
        <f t="shared" si="157"/>
        <v/>
      </c>
      <c r="AE371" s="35" t="str">
        <f t="shared" si="158"/>
        <v/>
      </c>
      <c r="AG371" s="7" t="str">
        <f t="shared" si="174"/>
        <v/>
      </c>
      <c r="AN371" s="98" t="str">
        <f t="shared" si="159"/>
        <v/>
      </c>
      <c r="AO371" s="99" t="str">
        <f t="shared" si="160"/>
        <v/>
      </c>
      <c r="AQ371" s="49" t="str">
        <f t="shared" si="161"/>
        <v/>
      </c>
      <c r="AR371" s="33" t="str">
        <f t="shared" si="162"/>
        <v/>
      </c>
      <c r="AS371" s="43" t="str">
        <f t="shared" si="163"/>
        <v/>
      </c>
      <c r="AT371" s="33" t="str">
        <f t="shared" si="164"/>
        <v/>
      </c>
      <c r="AU371" s="49" t="str">
        <f t="shared" si="151"/>
        <v/>
      </c>
      <c r="AV371" s="33" t="str">
        <f t="shared" si="152"/>
        <v/>
      </c>
      <c r="AW371" s="49" t="str">
        <f t="shared" si="165"/>
        <v/>
      </c>
      <c r="AX371" s="33" t="str">
        <f t="shared" si="166"/>
        <v/>
      </c>
      <c r="AZ371" s="7" t="str">
        <f t="shared" si="167"/>
        <v/>
      </c>
      <c r="BB371" s="7" t="str">
        <f t="shared" si="168"/>
        <v/>
      </c>
      <c r="BD371" s="7">
        <v>360</v>
      </c>
      <c r="BF371" s="49" t="str">
        <f t="shared" si="175"/>
        <v/>
      </c>
      <c r="BG371" s="7" t="str">
        <f t="shared" si="175"/>
        <v/>
      </c>
      <c r="BH371" s="43" t="str">
        <f t="shared" si="175"/>
        <v/>
      </c>
      <c r="BI371" s="7" t="str">
        <f t="shared" si="169"/>
        <v/>
      </c>
      <c r="BJ371" s="7" t="str">
        <f t="shared" si="170"/>
        <v/>
      </c>
      <c r="BL371" s="105" t="str">
        <f t="shared" si="171"/>
        <v/>
      </c>
      <c r="BN371" s="57" t="str">
        <f t="shared" si="172"/>
        <v/>
      </c>
      <c r="BP371" s="35" t="str">
        <f t="shared" si="173"/>
        <v/>
      </c>
    </row>
    <row r="372" spans="1:68" x14ac:dyDescent="0.25">
      <c r="A372" s="9"/>
      <c r="B372" s="7" t="str">
        <f t="shared" si="148"/>
        <v/>
      </c>
      <c r="C372" s="9"/>
      <c r="D372" s="31"/>
      <c r="E372" s="11"/>
      <c r="F372" s="14"/>
      <c r="G372" s="18"/>
      <c r="H372" s="39"/>
      <c r="I372" s="22"/>
      <c r="J372" s="9"/>
      <c r="K372" s="25"/>
      <c r="L372" s="25"/>
      <c r="M372" s="25"/>
      <c r="N372" s="25"/>
      <c r="O372" s="25"/>
      <c r="P372" s="25"/>
      <c r="Q372" s="25"/>
      <c r="R372" s="25"/>
      <c r="S372" s="25"/>
      <c r="V372" s="7" t="str">
        <f t="shared" si="154"/>
        <v/>
      </c>
      <c r="X372" s="29" t="str">
        <f t="shared" si="149"/>
        <v/>
      </c>
      <c r="Y372" s="29" t="str">
        <f t="shared" si="155"/>
        <v/>
      </c>
      <c r="AA372" s="7" t="str">
        <f t="shared" si="150"/>
        <v/>
      </c>
      <c r="AB372" s="33" t="str">
        <f t="shared" si="156"/>
        <v/>
      </c>
      <c r="AD372" s="35" t="str">
        <f t="shared" si="157"/>
        <v/>
      </c>
      <c r="AE372" s="35" t="str">
        <f t="shared" si="158"/>
        <v/>
      </c>
      <c r="AG372" s="7" t="str">
        <f t="shared" si="174"/>
        <v/>
      </c>
      <c r="AN372" s="98" t="str">
        <f t="shared" si="159"/>
        <v/>
      </c>
      <c r="AO372" s="99" t="str">
        <f t="shared" si="160"/>
        <v/>
      </c>
      <c r="AQ372" s="49" t="str">
        <f t="shared" si="161"/>
        <v/>
      </c>
      <c r="AR372" s="33" t="str">
        <f t="shared" si="162"/>
        <v/>
      </c>
      <c r="AS372" s="43" t="str">
        <f t="shared" si="163"/>
        <v/>
      </c>
      <c r="AT372" s="33" t="str">
        <f t="shared" si="164"/>
        <v/>
      </c>
      <c r="AU372" s="49" t="str">
        <f t="shared" si="151"/>
        <v/>
      </c>
      <c r="AV372" s="33" t="str">
        <f t="shared" si="152"/>
        <v/>
      </c>
      <c r="AW372" s="49" t="str">
        <f t="shared" si="165"/>
        <v/>
      </c>
      <c r="AX372" s="33" t="str">
        <f t="shared" si="166"/>
        <v/>
      </c>
      <c r="AZ372" s="7" t="str">
        <f t="shared" si="167"/>
        <v/>
      </c>
      <c r="BB372" s="7" t="str">
        <f t="shared" si="168"/>
        <v/>
      </c>
      <c r="BD372" s="7">
        <v>361</v>
      </c>
      <c r="BF372" s="49" t="str">
        <f t="shared" ref="BF372:BH391" si="176">IF(OR($E372="", $AD372=FALSE), "", IF(OR($BI$9=TRUE, BF$9=""), 0, IFERROR(INDEX($AQ$12:$AX$511, $BE372, MATCH(BF$9, $AQ$9:$AX$9, 0)), 0)))</f>
        <v/>
      </c>
      <c r="BG372" s="7" t="str">
        <f t="shared" si="176"/>
        <v/>
      </c>
      <c r="BH372" s="43" t="str">
        <f t="shared" si="176"/>
        <v/>
      </c>
      <c r="BI372" s="7" t="str">
        <f t="shared" si="169"/>
        <v/>
      </c>
      <c r="BJ372" s="7" t="str">
        <f t="shared" si="170"/>
        <v/>
      </c>
      <c r="BL372" s="105" t="str">
        <f t="shared" si="171"/>
        <v/>
      </c>
      <c r="BN372" s="57" t="str">
        <f t="shared" si="172"/>
        <v/>
      </c>
      <c r="BP372" s="35" t="str">
        <f t="shared" si="173"/>
        <v/>
      </c>
    </row>
    <row r="373" spans="1:68" x14ac:dyDescent="0.25">
      <c r="A373" s="9"/>
      <c r="B373" s="7" t="str">
        <f t="shared" si="148"/>
        <v/>
      </c>
      <c r="C373" s="9"/>
      <c r="D373" s="31"/>
      <c r="E373" s="11"/>
      <c r="F373" s="14"/>
      <c r="G373" s="18"/>
      <c r="H373" s="39"/>
      <c r="I373" s="22"/>
      <c r="J373" s="9"/>
      <c r="K373" s="25"/>
      <c r="L373" s="25"/>
      <c r="M373" s="25"/>
      <c r="N373" s="25"/>
      <c r="O373" s="25"/>
      <c r="P373" s="25"/>
      <c r="Q373" s="25"/>
      <c r="R373" s="25"/>
      <c r="S373" s="25"/>
      <c r="V373" s="7" t="str">
        <f t="shared" si="154"/>
        <v/>
      </c>
      <c r="X373" s="29" t="str">
        <f t="shared" si="149"/>
        <v/>
      </c>
      <c r="Y373" s="29" t="str">
        <f t="shared" si="155"/>
        <v/>
      </c>
      <c r="AA373" s="7" t="str">
        <f t="shared" si="150"/>
        <v/>
      </c>
      <c r="AB373" s="33" t="str">
        <f t="shared" si="156"/>
        <v/>
      </c>
      <c r="AD373" s="35" t="str">
        <f t="shared" si="157"/>
        <v/>
      </c>
      <c r="AE373" s="35" t="str">
        <f t="shared" si="158"/>
        <v/>
      </c>
      <c r="AG373" s="7" t="str">
        <f t="shared" si="174"/>
        <v/>
      </c>
      <c r="AN373" s="98" t="str">
        <f t="shared" si="159"/>
        <v/>
      </c>
      <c r="AO373" s="99" t="str">
        <f t="shared" si="160"/>
        <v/>
      </c>
      <c r="AQ373" s="49" t="str">
        <f t="shared" si="161"/>
        <v/>
      </c>
      <c r="AR373" s="33" t="str">
        <f t="shared" si="162"/>
        <v/>
      </c>
      <c r="AS373" s="43" t="str">
        <f t="shared" si="163"/>
        <v/>
      </c>
      <c r="AT373" s="33" t="str">
        <f t="shared" si="164"/>
        <v/>
      </c>
      <c r="AU373" s="49" t="str">
        <f t="shared" si="151"/>
        <v/>
      </c>
      <c r="AV373" s="33" t="str">
        <f t="shared" si="152"/>
        <v/>
      </c>
      <c r="AW373" s="49" t="str">
        <f t="shared" si="165"/>
        <v/>
      </c>
      <c r="AX373" s="33" t="str">
        <f t="shared" si="166"/>
        <v/>
      </c>
      <c r="AZ373" s="7" t="str">
        <f t="shared" si="167"/>
        <v/>
      </c>
      <c r="BB373" s="7" t="str">
        <f t="shared" si="168"/>
        <v/>
      </c>
      <c r="BD373" s="7">
        <v>362</v>
      </c>
      <c r="BF373" s="49" t="str">
        <f t="shared" si="176"/>
        <v/>
      </c>
      <c r="BG373" s="7" t="str">
        <f t="shared" si="176"/>
        <v/>
      </c>
      <c r="BH373" s="43" t="str">
        <f t="shared" si="176"/>
        <v/>
      </c>
      <c r="BI373" s="7" t="str">
        <f t="shared" si="169"/>
        <v/>
      </c>
      <c r="BJ373" s="7" t="str">
        <f t="shared" si="170"/>
        <v/>
      </c>
      <c r="BL373" s="105" t="str">
        <f t="shared" si="171"/>
        <v/>
      </c>
      <c r="BN373" s="57" t="str">
        <f t="shared" si="172"/>
        <v/>
      </c>
      <c r="BP373" s="35" t="str">
        <f t="shared" si="173"/>
        <v/>
      </c>
    </row>
    <row r="374" spans="1:68" x14ac:dyDescent="0.25">
      <c r="A374" s="9"/>
      <c r="B374" s="7" t="str">
        <f t="shared" si="148"/>
        <v/>
      </c>
      <c r="C374" s="9"/>
      <c r="D374" s="31"/>
      <c r="E374" s="11"/>
      <c r="F374" s="14"/>
      <c r="G374" s="18"/>
      <c r="H374" s="39"/>
      <c r="I374" s="22"/>
      <c r="J374" s="9"/>
      <c r="K374" s="25"/>
      <c r="L374" s="25"/>
      <c r="M374" s="25"/>
      <c r="N374" s="25"/>
      <c r="O374" s="25"/>
      <c r="P374" s="25"/>
      <c r="Q374" s="25"/>
      <c r="R374" s="25"/>
      <c r="S374" s="25"/>
      <c r="V374" s="7" t="str">
        <f t="shared" si="154"/>
        <v/>
      </c>
      <c r="X374" s="29" t="str">
        <f t="shared" si="149"/>
        <v/>
      </c>
      <c r="Y374" s="29" t="str">
        <f t="shared" si="155"/>
        <v/>
      </c>
      <c r="AA374" s="7" t="str">
        <f t="shared" si="150"/>
        <v/>
      </c>
      <c r="AB374" s="33" t="str">
        <f t="shared" si="156"/>
        <v/>
      </c>
      <c r="AD374" s="35" t="str">
        <f t="shared" si="157"/>
        <v/>
      </c>
      <c r="AE374" s="35" t="str">
        <f t="shared" si="158"/>
        <v/>
      </c>
      <c r="AG374" s="7" t="str">
        <f t="shared" si="174"/>
        <v/>
      </c>
      <c r="AN374" s="98" t="str">
        <f t="shared" si="159"/>
        <v/>
      </c>
      <c r="AO374" s="99" t="str">
        <f t="shared" si="160"/>
        <v/>
      </c>
      <c r="AQ374" s="49" t="str">
        <f t="shared" si="161"/>
        <v/>
      </c>
      <c r="AR374" s="33" t="str">
        <f t="shared" si="162"/>
        <v/>
      </c>
      <c r="AS374" s="43" t="str">
        <f t="shared" si="163"/>
        <v/>
      </c>
      <c r="AT374" s="33" t="str">
        <f t="shared" si="164"/>
        <v/>
      </c>
      <c r="AU374" s="49" t="str">
        <f t="shared" si="151"/>
        <v/>
      </c>
      <c r="AV374" s="33" t="str">
        <f t="shared" si="152"/>
        <v/>
      </c>
      <c r="AW374" s="49" t="str">
        <f t="shared" si="165"/>
        <v/>
      </c>
      <c r="AX374" s="33" t="str">
        <f t="shared" si="166"/>
        <v/>
      </c>
      <c r="AZ374" s="7" t="str">
        <f t="shared" si="167"/>
        <v/>
      </c>
      <c r="BB374" s="7" t="str">
        <f t="shared" si="168"/>
        <v/>
      </c>
      <c r="BD374" s="7">
        <v>363</v>
      </c>
      <c r="BF374" s="49" t="str">
        <f t="shared" si="176"/>
        <v/>
      </c>
      <c r="BG374" s="7" t="str">
        <f t="shared" si="176"/>
        <v/>
      </c>
      <c r="BH374" s="43" t="str">
        <f t="shared" si="176"/>
        <v/>
      </c>
      <c r="BI374" s="7" t="str">
        <f t="shared" si="169"/>
        <v/>
      </c>
      <c r="BJ374" s="7" t="str">
        <f t="shared" si="170"/>
        <v/>
      </c>
      <c r="BL374" s="105" t="str">
        <f t="shared" si="171"/>
        <v/>
      </c>
      <c r="BN374" s="57" t="str">
        <f t="shared" si="172"/>
        <v/>
      </c>
      <c r="BP374" s="35" t="str">
        <f t="shared" si="173"/>
        <v/>
      </c>
    </row>
    <row r="375" spans="1:68" x14ac:dyDescent="0.25">
      <c r="A375" s="9"/>
      <c r="B375" s="7" t="str">
        <f t="shared" si="148"/>
        <v/>
      </c>
      <c r="C375" s="9"/>
      <c r="D375" s="31"/>
      <c r="E375" s="11"/>
      <c r="F375" s="14"/>
      <c r="G375" s="18"/>
      <c r="H375" s="39"/>
      <c r="I375" s="22"/>
      <c r="J375" s="9"/>
      <c r="K375" s="25"/>
      <c r="L375" s="25"/>
      <c r="M375" s="25"/>
      <c r="N375" s="25"/>
      <c r="O375" s="25"/>
      <c r="P375" s="25"/>
      <c r="Q375" s="25"/>
      <c r="R375" s="25"/>
      <c r="S375" s="25"/>
      <c r="V375" s="7" t="str">
        <f t="shared" si="154"/>
        <v/>
      </c>
      <c r="X375" s="29" t="str">
        <f t="shared" si="149"/>
        <v/>
      </c>
      <c r="Y375" s="29" t="str">
        <f t="shared" si="155"/>
        <v/>
      </c>
      <c r="AA375" s="7" t="str">
        <f t="shared" si="150"/>
        <v/>
      </c>
      <c r="AB375" s="33" t="str">
        <f t="shared" si="156"/>
        <v/>
      </c>
      <c r="AD375" s="35" t="str">
        <f t="shared" si="157"/>
        <v/>
      </c>
      <c r="AE375" s="35" t="str">
        <f t="shared" si="158"/>
        <v/>
      </c>
      <c r="AG375" s="7" t="str">
        <f t="shared" si="174"/>
        <v/>
      </c>
      <c r="AN375" s="98" t="str">
        <f t="shared" si="159"/>
        <v/>
      </c>
      <c r="AO375" s="99" t="str">
        <f t="shared" si="160"/>
        <v/>
      </c>
      <c r="AQ375" s="49" t="str">
        <f t="shared" si="161"/>
        <v/>
      </c>
      <c r="AR375" s="33" t="str">
        <f t="shared" si="162"/>
        <v/>
      </c>
      <c r="AS375" s="43" t="str">
        <f t="shared" si="163"/>
        <v/>
      </c>
      <c r="AT375" s="33" t="str">
        <f t="shared" si="164"/>
        <v/>
      </c>
      <c r="AU375" s="49" t="str">
        <f t="shared" si="151"/>
        <v/>
      </c>
      <c r="AV375" s="33" t="str">
        <f t="shared" si="152"/>
        <v/>
      </c>
      <c r="AW375" s="49" t="str">
        <f t="shared" si="165"/>
        <v/>
      </c>
      <c r="AX375" s="33" t="str">
        <f t="shared" si="166"/>
        <v/>
      </c>
      <c r="AZ375" s="7" t="str">
        <f t="shared" si="167"/>
        <v/>
      </c>
      <c r="BB375" s="7" t="str">
        <f t="shared" si="168"/>
        <v/>
      </c>
      <c r="BD375" s="7">
        <v>364</v>
      </c>
      <c r="BF375" s="49" t="str">
        <f t="shared" si="176"/>
        <v/>
      </c>
      <c r="BG375" s="7" t="str">
        <f t="shared" si="176"/>
        <v/>
      </c>
      <c r="BH375" s="43" t="str">
        <f t="shared" si="176"/>
        <v/>
      </c>
      <c r="BI375" s="7" t="str">
        <f t="shared" si="169"/>
        <v/>
      </c>
      <c r="BJ375" s="7" t="str">
        <f t="shared" si="170"/>
        <v/>
      </c>
      <c r="BL375" s="105" t="str">
        <f t="shared" si="171"/>
        <v/>
      </c>
      <c r="BN375" s="57" t="str">
        <f t="shared" si="172"/>
        <v/>
      </c>
      <c r="BP375" s="35" t="str">
        <f t="shared" si="173"/>
        <v/>
      </c>
    </row>
    <row r="376" spans="1:68" x14ac:dyDescent="0.25">
      <c r="A376" s="9"/>
      <c r="B376" s="7" t="str">
        <f t="shared" si="148"/>
        <v/>
      </c>
      <c r="C376" s="9"/>
      <c r="D376" s="31"/>
      <c r="E376" s="11"/>
      <c r="F376" s="14"/>
      <c r="G376" s="18"/>
      <c r="H376" s="39"/>
      <c r="I376" s="22"/>
      <c r="J376" s="9"/>
      <c r="K376" s="25"/>
      <c r="L376" s="25"/>
      <c r="M376" s="25"/>
      <c r="N376" s="25"/>
      <c r="O376" s="25"/>
      <c r="P376" s="25"/>
      <c r="Q376" s="25"/>
      <c r="R376" s="25"/>
      <c r="S376" s="25"/>
      <c r="V376" s="7" t="str">
        <f t="shared" si="154"/>
        <v/>
      </c>
      <c r="X376" s="29" t="str">
        <f t="shared" si="149"/>
        <v/>
      </c>
      <c r="Y376" s="29" t="str">
        <f t="shared" si="155"/>
        <v/>
      </c>
      <c r="AA376" s="7" t="str">
        <f t="shared" si="150"/>
        <v/>
      </c>
      <c r="AB376" s="33" t="str">
        <f t="shared" si="156"/>
        <v/>
      </c>
      <c r="AD376" s="35" t="str">
        <f t="shared" si="157"/>
        <v/>
      </c>
      <c r="AE376" s="35" t="str">
        <f t="shared" si="158"/>
        <v/>
      </c>
      <c r="AG376" s="7" t="str">
        <f t="shared" si="174"/>
        <v/>
      </c>
      <c r="AN376" s="98" t="str">
        <f t="shared" si="159"/>
        <v/>
      </c>
      <c r="AO376" s="99" t="str">
        <f t="shared" si="160"/>
        <v/>
      </c>
      <c r="AQ376" s="49" t="str">
        <f t="shared" si="161"/>
        <v/>
      </c>
      <c r="AR376" s="33" t="str">
        <f t="shared" si="162"/>
        <v/>
      </c>
      <c r="AS376" s="43" t="str">
        <f t="shared" si="163"/>
        <v/>
      </c>
      <c r="AT376" s="33" t="str">
        <f t="shared" si="164"/>
        <v/>
      </c>
      <c r="AU376" s="49" t="str">
        <f t="shared" si="151"/>
        <v/>
      </c>
      <c r="AV376" s="33" t="str">
        <f t="shared" si="152"/>
        <v/>
      </c>
      <c r="AW376" s="49" t="str">
        <f t="shared" si="165"/>
        <v/>
      </c>
      <c r="AX376" s="33" t="str">
        <f t="shared" si="166"/>
        <v/>
      </c>
      <c r="AZ376" s="7" t="str">
        <f t="shared" si="167"/>
        <v/>
      </c>
      <c r="BB376" s="7" t="str">
        <f t="shared" si="168"/>
        <v/>
      </c>
      <c r="BD376" s="7">
        <v>365</v>
      </c>
      <c r="BF376" s="49" t="str">
        <f t="shared" si="176"/>
        <v/>
      </c>
      <c r="BG376" s="7" t="str">
        <f t="shared" si="176"/>
        <v/>
      </c>
      <c r="BH376" s="43" t="str">
        <f t="shared" si="176"/>
        <v/>
      </c>
      <c r="BI376" s="7" t="str">
        <f t="shared" si="169"/>
        <v/>
      </c>
      <c r="BJ376" s="7" t="str">
        <f t="shared" si="170"/>
        <v/>
      </c>
      <c r="BL376" s="105" t="str">
        <f t="shared" si="171"/>
        <v/>
      </c>
      <c r="BN376" s="57" t="str">
        <f t="shared" si="172"/>
        <v/>
      </c>
      <c r="BP376" s="35" t="str">
        <f t="shared" si="173"/>
        <v/>
      </c>
    </row>
    <row r="377" spans="1:68" x14ac:dyDescent="0.25">
      <c r="A377" s="9"/>
      <c r="B377" s="7" t="str">
        <f t="shared" si="148"/>
        <v/>
      </c>
      <c r="C377" s="9"/>
      <c r="D377" s="31"/>
      <c r="E377" s="11"/>
      <c r="F377" s="14"/>
      <c r="G377" s="18"/>
      <c r="H377" s="39"/>
      <c r="I377" s="22"/>
      <c r="J377" s="9"/>
      <c r="K377" s="25"/>
      <c r="L377" s="25"/>
      <c r="M377" s="25"/>
      <c r="N377" s="25"/>
      <c r="O377" s="25"/>
      <c r="P377" s="25"/>
      <c r="Q377" s="25"/>
      <c r="R377" s="25"/>
      <c r="S377" s="25"/>
      <c r="V377" s="7" t="str">
        <f t="shared" si="154"/>
        <v/>
      </c>
      <c r="X377" s="29" t="str">
        <f t="shared" si="149"/>
        <v/>
      </c>
      <c r="Y377" s="29" t="str">
        <f t="shared" si="155"/>
        <v/>
      </c>
      <c r="AA377" s="7" t="str">
        <f t="shared" si="150"/>
        <v/>
      </c>
      <c r="AB377" s="33" t="str">
        <f t="shared" si="156"/>
        <v/>
      </c>
      <c r="AD377" s="35" t="str">
        <f t="shared" si="157"/>
        <v/>
      </c>
      <c r="AE377" s="35" t="str">
        <f t="shared" si="158"/>
        <v/>
      </c>
      <c r="AG377" s="7" t="str">
        <f t="shared" si="174"/>
        <v/>
      </c>
      <c r="AN377" s="98" t="str">
        <f t="shared" si="159"/>
        <v/>
      </c>
      <c r="AO377" s="99" t="str">
        <f t="shared" si="160"/>
        <v/>
      </c>
      <c r="AQ377" s="49" t="str">
        <f t="shared" si="161"/>
        <v/>
      </c>
      <c r="AR377" s="33" t="str">
        <f t="shared" si="162"/>
        <v/>
      </c>
      <c r="AS377" s="43" t="str">
        <f t="shared" si="163"/>
        <v/>
      </c>
      <c r="AT377" s="33" t="str">
        <f t="shared" si="164"/>
        <v/>
      </c>
      <c r="AU377" s="49" t="str">
        <f t="shared" si="151"/>
        <v/>
      </c>
      <c r="AV377" s="33" t="str">
        <f t="shared" si="152"/>
        <v/>
      </c>
      <c r="AW377" s="49" t="str">
        <f t="shared" si="165"/>
        <v/>
      </c>
      <c r="AX377" s="33" t="str">
        <f t="shared" si="166"/>
        <v/>
      </c>
      <c r="AZ377" s="7" t="str">
        <f t="shared" si="167"/>
        <v/>
      </c>
      <c r="BB377" s="7" t="str">
        <f t="shared" si="168"/>
        <v/>
      </c>
      <c r="BD377" s="7">
        <v>366</v>
      </c>
      <c r="BF377" s="49" t="str">
        <f t="shared" si="176"/>
        <v/>
      </c>
      <c r="BG377" s="7" t="str">
        <f t="shared" si="176"/>
        <v/>
      </c>
      <c r="BH377" s="43" t="str">
        <f t="shared" si="176"/>
        <v/>
      </c>
      <c r="BI377" s="7" t="str">
        <f t="shared" si="169"/>
        <v/>
      </c>
      <c r="BJ377" s="7" t="str">
        <f t="shared" si="170"/>
        <v/>
      </c>
      <c r="BL377" s="105" t="str">
        <f t="shared" si="171"/>
        <v/>
      </c>
      <c r="BN377" s="57" t="str">
        <f t="shared" si="172"/>
        <v/>
      </c>
      <c r="BP377" s="35" t="str">
        <f t="shared" si="173"/>
        <v/>
      </c>
    </row>
    <row r="378" spans="1:68" x14ac:dyDescent="0.25">
      <c r="A378" s="9"/>
      <c r="B378" s="7" t="str">
        <f t="shared" si="148"/>
        <v/>
      </c>
      <c r="C378" s="9"/>
      <c r="D378" s="31"/>
      <c r="E378" s="11"/>
      <c r="F378" s="14"/>
      <c r="G378" s="18"/>
      <c r="H378" s="39"/>
      <c r="I378" s="22"/>
      <c r="J378" s="9"/>
      <c r="K378" s="25"/>
      <c r="L378" s="25"/>
      <c r="M378" s="25"/>
      <c r="N378" s="25"/>
      <c r="O378" s="25"/>
      <c r="P378" s="25"/>
      <c r="Q378" s="25"/>
      <c r="R378" s="25"/>
      <c r="S378" s="25"/>
      <c r="V378" s="7" t="str">
        <f t="shared" si="154"/>
        <v/>
      </c>
      <c r="X378" s="29" t="str">
        <f t="shared" si="149"/>
        <v/>
      </c>
      <c r="Y378" s="29" t="str">
        <f t="shared" si="155"/>
        <v/>
      </c>
      <c r="AA378" s="7" t="str">
        <f t="shared" si="150"/>
        <v/>
      </c>
      <c r="AB378" s="33" t="str">
        <f t="shared" si="156"/>
        <v/>
      </c>
      <c r="AD378" s="35" t="str">
        <f t="shared" si="157"/>
        <v/>
      </c>
      <c r="AE378" s="35" t="str">
        <f t="shared" si="158"/>
        <v/>
      </c>
      <c r="AG378" s="7" t="str">
        <f t="shared" si="174"/>
        <v/>
      </c>
      <c r="AN378" s="98" t="str">
        <f t="shared" si="159"/>
        <v/>
      </c>
      <c r="AO378" s="99" t="str">
        <f t="shared" si="160"/>
        <v/>
      </c>
      <c r="AQ378" s="49" t="str">
        <f t="shared" si="161"/>
        <v/>
      </c>
      <c r="AR378" s="33" t="str">
        <f t="shared" si="162"/>
        <v/>
      </c>
      <c r="AS378" s="43" t="str">
        <f t="shared" si="163"/>
        <v/>
      </c>
      <c r="AT378" s="33" t="str">
        <f t="shared" si="164"/>
        <v/>
      </c>
      <c r="AU378" s="49" t="str">
        <f t="shared" si="151"/>
        <v/>
      </c>
      <c r="AV378" s="33" t="str">
        <f t="shared" si="152"/>
        <v/>
      </c>
      <c r="AW378" s="49" t="str">
        <f t="shared" si="165"/>
        <v/>
      </c>
      <c r="AX378" s="33" t="str">
        <f t="shared" si="166"/>
        <v/>
      </c>
      <c r="AZ378" s="7" t="str">
        <f t="shared" si="167"/>
        <v/>
      </c>
      <c r="BB378" s="7" t="str">
        <f t="shared" si="168"/>
        <v/>
      </c>
      <c r="BD378" s="7">
        <v>367</v>
      </c>
      <c r="BF378" s="49" t="str">
        <f t="shared" si="176"/>
        <v/>
      </c>
      <c r="BG378" s="7" t="str">
        <f t="shared" si="176"/>
        <v/>
      </c>
      <c r="BH378" s="43" t="str">
        <f t="shared" si="176"/>
        <v/>
      </c>
      <c r="BI378" s="7" t="str">
        <f t="shared" si="169"/>
        <v/>
      </c>
      <c r="BJ378" s="7" t="str">
        <f t="shared" si="170"/>
        <v/>
      </c>
      <c r="BL378" s="105" t="str">
        <f t="shared" si="171"/>
        <v/>
      </c>
      <c r="BN378" s="57" t="str">
        <f t="shared" si="172"/>
        <v/>
      </c>
      <c r="BP378" s="35" t="str">
        <f t="shared" si="173"/>
        <v/>
      </c>
    </row>
    <row r="379" spans="1:68" x14ac:dyDescent="0.25">
      <c r="A379" s="9"/>
      <c r="B379" s="7" t="str">
        <f t="shared" si="148"/>
        <v/>
      </c>
      <c r="C379" s="9"/>
      <c r="D379" s="31"/>
      <c r="E379" s="11"/>
      <c r="F379" s="14"/>
      <c r="G379" s="18"/>
      <c r="H379" s="39"/>
      <c r="I379" s="22"/>
      <c r="J379" s="9"/>
      <c r="K379" s="25"/>
      <c r="L379" s="25"/>
      <c r="M379" s="25"/>
      <c r="N379" s="25"/>
      <c r="O379" s="25"/>
      <c r="P379" s="25"/>
      <c r="Q379" s="25"/>
      <c r="R379" s="25"/>
      <c r="S379" s="25"/>
      <c r="V379" s="7" t="str">
        <f t="shared" si="154"/>
        <v/>
      </c>
      <c r="X379" s="29" t="str">
        <f t="shared" si="149"/>
        <v/>
      </c>
      <c r="Y379" s="29" t="str">
        <f t="shared" si="155"/>
        <v/>
      </c>
      <c r="AA379" s="7" t="str">
        <f t="shared" si="150"/>
        <v/>
      </c>
      <c r="AB379" s="33" t="str">
        <f t="shared" si="156"/>
        <v/>
      </c>
      <c r="AD379" s="35" t="str">
        <f t="shared" si="157"/>
        <v/>
      </c>
      <c r="AE379" s="35" t="str">
        <f t="shared" si="158"/>
        <v/>
      </c>
      <c r="AG379" s="7" t="str">
        <f t="shared" si="174"/>
        <v/>
      </c>
      <c r="AN379" s="98" t="str">
        <f t="shared" si="159"/>
        <v/>
      </c>
      <c r="AO379" s="99" t="str">
        <f t="shared" si="160"/>
        <v/>
      </c>
      <c r="AQ379" s="49" t="str">
        <f t="shared" si="161"/>
        <v/>
      </c>
      <c r="AR379" s="33" t="str">
        <f t="shared" si="162"/>
        <v/>
      </c>
      <c r="AS379" s="43" t="str">
        <f t="shared" si="163"/>
        <v/>
      </c>
      <c r="AT379" s="33" t="str">
        <f t="shared" si="164"/>
        <v/>
      </c>
      <c r="AU379" s="49" t="str">
        <f t="shared" si="151"/>
        <v/>
      </c>
      <c r="AV379" s="33" t="str">
        <f t="shared" si="152"/>
        <v/>
      </c>
      <c r="AW379" s="49" t="str">
        <f t="shared" si="165"/>
        <v/>
      </c>
      <c r="AX379" s="33" t="str">
        <f t="shared" si="166"/>
        <v/>
      </c>
      <c r="AZ379" s="7" t="str">
        <f t="shared" si="167"/>
        <v/>
      </c>
      <c r="BB379" s="7" t="str">
        <f t="shared" si="168"/>
        <v/>
      </c>
      <c r="BD379" s="7">
        <v>368</v>
      </c>
      <c r="BF379" s="49" t="str">
        <f t="shared" si="176"/>
        <v/>
      </c>
      <c r="BG379" s="7" t="str">
        <f t="shared" si="176"/>
        <v/>
      </c>
      <c r="BH379" s="43" t="str">
        <f t="shared" si="176"/>
        <v/>
      </c>
      <c r="BI379" s="7" t="str">
        <f t="shared" si="169"/>
        <v/>
      </c>
      <c r="BJ379" s="7" t="str">
        <f t="shared" si="170"/>
        <v/>
      </c>
      <c r="BL379" s="105" t="str">
        <f t="shared" si="171"/>
        <v/>
      </c>
      <c r="BN379" s="57" t="str">
        <f t="shared" si="172"/>
        <v/>
      </c>
      <c r="BP379" s="35" t="str">
        <f t="shared" si="173"/>
        <v/>
      </c>
    </row>
    <row r="380" spans="1:68" x14ac:dyDescent="0.25">
      <c r="A380" s="9"/>
      <c r="B380" s="7" t="str">
        <f t="shared" si="148"/>
        <v/>
      </c>
      <c r="C380" s="9"/>
      <c r="D380" s="31"/>
      <c r="E380" s="11"/>
      <c r="F380" s="14"/>
      <c r="G380" s="18"/>
      <c r="H380" s="39"/>
      <c r="I380" s="22"/>
      <c r="J380" s="9"/>
      <c r="K380" s="25"/>
      <c r="L380" s="25"/>
      <c r="M380" s="25"/>
      <c r="N380" s="25"/>
      <c r="O380" s="25"/>
      <c r="P380" s="25"/>
      <c r="Q380" s="25"/>
      <c r="R380" s="25"/>
      <c r="S380" s="25"/>
      <c r="V380" s="7" t="str">
        <f t="shared" si="154"/>
        <v/>
      </c>
      <c r="X380" s="29" t="str">
        <f t="shared" si="149"/>
        <v/>
      </c>
      <c r="Y380" s="29" t="str">
        <f t="shared" si="155"/>
        <v/>
      </c>
      <c r="AA380" s="7" t="str">
        <f t="shared" si="150"/>
        <v/>
      </c>
      <c r="AB380" s="33" t="str">
        <f t="shared" si="156"/>
        <v/>
      </c>
      <c r="AD380" s="35" t="str">
        <f t="shared" si="157"/>
        <v/>
      </c>
      <c r="AE380" s="35" t="str">
        <f t="shared" si="158"/>
        <v/>
      </c>
      <c r="AG380" s="7" t="str">
        <f t="shared" si="174"/>
        <v/>
      </c>
      <c r="AN380" s="98" t="str">
        <f t="shared" si="159"/>
        <v/>
      </c>
      <c r="AO380" s="99" t="str">
        <f t="shared" si="160"/>
        <v/>
      </c>
      <c r="AQ380" s="49" t="str">
        <f t="shared" si="161"/>
        <v/>
      </c>
      <c r="AR380" s="33" t="str">
        <f t="shared" si="162"/>
        <v/>
      </c>
      <c r="AS380" s="43" t="str">
        <f t="shared" si="163"/>
        <v/>
      </c>
      <c r="AT380" s="33" t="str">
        <f t="shared" si="164"/>
        <v/>
      </c>
      <c r="AU380" s="49" t="str">
        <f t="shared" si="151"/>
        <v/>
      </c>
      <c r="AV380" s="33" t="str">
        <f t="shared" si="152"/>
        <v/>
      </c>
      <c r="AW380" s="49" t="str">
        <f t="shared" si="165"/>
        <v/>
      </c>
      <c r="AX380" s="33" t="str">
        <f t="shared" si="166"/>
        <v/>
      </c>
      <c r="AZ380" s="7" t="str">
        <f t="shared" si="167"/>
        <v/>
      </c>
      <c r="BB380" s="7" t="str">
        <f t="shared" si="168"/>
        <v/>
      </c>
      <c r="BD380" s="7">
        <v>369</v>
      </c>
      <c r="BF380" s="49" t="str">
        <f t="shared" si="176"/>
        <v/>
      </c>
      <c r="BG380" s="7" t="str">
        <f t="shared" si="176"/>
        <v/>
      </c>
      <c r="BH380" s="43" t="str">
        <f t="shared" si="176"/>
        <v/>
      </c>
      <c r="BI380" s="7" t="str">
        <f t="shared" si="169"/>
        <v/>
      </c>
      <c r="BJ380" s="7" t="str">
        <f t="shared" si="170"/>
        <v/>
      </c>
      <c r="BL380" s="105" t="str">
        <f t="shared" si="171"/>
        <v/>
      </c>
      <c r="BN380" s="57" t="str">
        <f t="shared" si="172"/>
        <v/>
      </c>
      <c r="BP380" s="35" t="str">
        <f t="shared" si="173"/>
        <v/>
      </c>
    </row>
    <row r="381" spans="1:68" x14ac:dyDescent="0.25">
      <c r="A381" s="9"/>
      <c r="B381" s="7" t="str">
        <f t="shared" si="148"/>
        <v/>
      </c>
      <c r="C381" s="9"/>
      <c r="D381" s="31"/>
      <c r="E381" s="11"/>
      <c r="F381" s="14"/>
      <c r="G381" s="18"/>
      <c r="H381" s="39"/>
      <c r="I381" s="22"/>
      <c r="J381" s="9"/>
      <c r="K381" s="25"/>
      <c r="L381" s="25"/>
      <c r="M381" s="25"/>
      <c r="N381" s="25"/>
      <c r="O381" s="25"/>
      <c r="P381" s="25"/>
      <c r="Q381" s="25"/>
      <c r="R381" s="25"/>
      <c r="S381" s="25"/>
      <c r="V381" s="7" t="str">
        <f t="shared" si="154"/>
        <v/>
      </c>
      <c r="X381" s="29" t="str">
        <f t="shared" si="149"/>
        <v/>
      </c>
      <c r="Y381" s="29" t="str">
        <f t="shared" si="155"/>
        <v/>
      </c>
      <c r="AA381" s="7" t="str">
        <f t="shared" si="150"/>
        <v/>
      </c>
      <c r="AB381" s="33" t="str">
        <f t="shared" si="156"/>
        <v/>
      </c>
      <c r="AD381" s="35" t="str">
        <f t="shared" si="157"/>
        <v/>
      </c>
      <c r="AE381" s="35" t="str">
        <f t="shared" si="158"/>
        <v/>
      </c>
      <c r="AG381" s="7" t="str">
        <f t="shared" si="174"/>
        <v/>
      </c>
      <c r="AN381" s="98" t="str">
        <f t="shared" si="159"/>
        <v/>
      </c>
      <c r="AO381" s="99" t="str">
        <f t="shared" si="160"/>
        <v/>
      </c>
      <c r="AQ381" s="49" t="str">
        <f t="shared" si="161"/>
        <v/>
      </c>
      <c r="AR381" s="33" t="str">
        <f t="shared" si="162"/>
        <v/>
      </c>
      <c r="AS381" s="43" t="str">
        <f t="shared" si="163"/>
        <v/>
      </c>
      <c r="AT381" s="33" t="str">
        <f t="shared" si="164"/>
        <v/>
      </c>
      <c r="AU381" s="49" t="str">
        <f t="shared" si="151"/>
        <v/>
      </c>
      <c r="AV381" s="33" t="str">
        <f t="shared" si="152"/>
        <v/>
      </c>
      <c r="AW381" s="49" t="str">
        <f t="shared" si="165"/>
        <v/>
      </c>
      <c r="AX381" s="33" t="str">
        <f t="shared" si="166"/>
        <v/>
      </c>
      <c r="AZ381" s="7" t="str">
        <f t="shared" si="167"/>
        <v/>
      </c>
      <c r="BB381" s="7" t="str">
        <f t="shared" si="168"/>
        <v/>
      </c>
      <c r="BD381" s="7">
        <v>370</v>
      </c>
      <c r="BF381" s="49" t="str">
        <f t="shared" si="176"/>
        <v/>
      </c>
      <c r="BG381" s="7" t="str">
        <f t="shared" si="176"/>
        <v/>
      </c>
      <c r="BH381" s="43" t="str">
        <f t="shared" si="176"/>
        <v/>
      </c>
      <c r="BI381" s="7" t="str">
        <f t="shared" si="169"/>
        <v/>
      </c>
      <c r="BJ381" s="7" t="str">
        <f t="shared" si="170"/>
        <v/>
      </c>
      <c r="BL381" s="105" t="str">
        <f t="shared" si="171"/>
        <v/>
      </c>
      <c r="BN381" s="57" t="str">
        <f t="shared" si="172"/>
        <v/>
      </c>
      <c r="BP381" s="35" t="str">
        <f t="shared" si="173"/>
        <v/>
      </c>
    </row>
    <row r="382" spans="1:68" x14ac:dyDescent="0.25">
      <c r="A382" s="9"/>
      <c r="B382" s="7" t="str">
        <f t="shared" si="148"/>
        <v/>
      </c>
      <c r="C382" s="9"/>
      <c r="D382" s="31"/>
      <c r="E382" s="11"/>
      <c r="F382" s="14"/>
      <c r="G382" s="18"/>
      <c r="H382" s="39"/>
      <c r="I382" s="22"/>
      <c r="J382" s="9"/>
      <c r="K382" s="25"/>
      <c r="L382" s="25"/>
      <c r="M382" s="25"/>
      <c r="N382" s="25"/>
      <c r="O382" s="25"/>
      <c r="P382" s="25"/>
      <c r="Q382" s="25"/>
      <c r="R382" s="25"/>
      <c r="S382" s="25"/>
      <c r="V382" s="7" t="str">
        <f t="shared" si="154"/>
        <v/>
      </c>
      <c r="X382" s="29" t="str">
        <f t="shared" si="149"/>
        <v/>
      </c>
      <c r="Y382" s="29" t="str">
        <f t="shared" si="155"/>
        <v/>
      </c>
      <c r="AA382" s="7" t="str">
        <f t="shared" si="150"/>
        <v/>
      </c>
      <c r="AB382" s="33" t="str">
        <f t="shared" si="156"/>
        <v/>
      </c>
      <c r="AD382" s="35" t="str">
        <f t="shared" si="157"/>
        <v/>
      </c>
      <c r="AE382" s="35" t="str">
        <f t="shared" si="158"/>
        <v/>
      </c>
      <c r="AG382" s="7" t="str">
        <f t="shared" si="174"/>
        <v/>
      </c>
      <c r="AN382" s="98" t="str">
        <f t="shared" si="159"/>
        <v/>
      </c>
      <c r="AO382" s="99" t="str">
        <f t="shared" si="160"/>
        <v/>
      </c>
      <c r="AQ382" s="49" t="str">
        <f t="shared" si="161"/>
        <v/>
      </c>
      <c r="AR382" s="33" t="str">
        <f t="shared" si="162"/>
        <v/>
      </c>
      <c r="AS382" s="43" t="str">
        <f t="shared" si="163"/>
        <v/>
      </c>
      <c r="AT382" s="33" t="str">
        <f t="shared" si="164"/>
        <v/>
      </c>
      <c r="AU382" s="49" t="str">
        <f t="shared" si="151"/>
        <v/>
      </c>
      <c r="AV382" s="33" t="str">
        <f t="shared" si="152"/>
        <v/>
      </c>
      <c r="AW382" s="49" t="str">
        <f t="shared" si="165"/>
        <v/>
      </c>
      <c r="AX382" s="33" t="str">
        <f t="shared" si="166"/>
        <v/>
      </c>
      <c r="AZ382" s="7" t="str">
        <f t="shared" si="167"/>
        <v/>
      </c>
      <c r="BB382" s="7" t="str">
        <f t="shared" si="168"/>
        <v/>
      </c>
      <c r="BD382" s="7">
        <v>371</v>
      </c>
      <c r="BF382" s="49" t="str">
        <f t="shared" si="176"/>
        <v/>
      </c>
      <c r="BG382" s="7" t="str">
        <f t="shared" si="176"/>
        <v/>
      </c>
      <c r="BH382" s="43" t="str">
        <f t="shared" si="176"/>
        <v/>
      </c>
      <c r="BI382" s="7" t="str">
        <f t="shared" si="169"/>
        <v/>
      </c>
      <c r="BJ382" s="7" t="str">
        <f t="shared" si="170"/>
        <v/>
      </c>
      <c r="BL382" s="105" t="str">
        <f t="shared" si="171"/>
        <v/>
      </c>
      <c r="BN382" s="57" t="str">
        <f t="shared" si="172"/>
        <v/>
      </c>
      <c r="BP382" s="35" t="str">
        <f t="shared" si="173"/>
        <v/>
      </c>
    </row>
    <row r="383" spans="1:68" x14ac:dyDescent="0.25">
      <c r="A383" s="9"/>
      <c r="B383" s="7" t="str">
        <f t="shared" si="148"/>
        <v/>
      </c>
      <c r="C383" s="9"/>
      <c r="D383" s="31"/>
      <c r="E383" s="11"/>
      <c r="F383" s="14"/>
      <c r="G383" s="18"/>
      <c r="H383" s="39"/>
      <c r="I383" s="22"/>
      <c r="J383" s="9"/>
      <c r="K383" s="25"/>
      <c r="L383" s="25"/>
      <c r="M383" s="25"/>
      <c r="N383" s="25"/>
      <c r="O383" s="25"/>
      <c r="P383" s="25"/>
      <c r="Q383" s="25"/>
      <c r="R383" s="25"/>
      <c r="S383" s="25"/>
      <c r="V383" s="7" t="str">
        <f t="shared" si="154"/>
        <v/>
      </c>
      <c r="X383" s="29" t="str">
        <f t="shared" si="149"/>
        <v/>
      </c>
      <c r="Y383" s="29" t="str">
        <f t="shared" si="155"/>
        <v/>
      </c>
      <c r="AA383" s="7" t="str">
        <f t="shared" si="150"/>
        <v/>
      </c>
      <c r="AB383" s="33" t="str">
        <f t="shared" si="156"/>
        <v/>
      </c>
      <c r="AD383" s="35" t="str">
        <f t="shared" si="157"/>
        <v/>
      </c>
      <c r="AE383" s="35" t="str">
        <f t="shared" si="158"/>
        <v/>
      </c>
      <c r="AG383" s="7" t="str">
        <f t="shared" si="174"/>
        <v/>
      </c>
      <c r="AN383" s="98" t="str">
        <f t="shared" si="159"/>
        <v/>
      </c>
      <c r="AO383" s="99" t="str">
        <f t="shared" si="160"/>
        <v/>
      </c>
      <c r="AQ383" s="49" t="str">
        <f t="shared" si="161"/>
        <v/>
      </c>
      <c r="AR383" s="33" t="str">
        <f t="shared" si="162"/>
        <v/>
      </c>
      <c r="AS383" s="43" t="str">
        <f t="shared" si="163"/>
        <v/>
      </c>
      <c r="AT383" s="33" t="str">
        <f t="shared" si="164"/>
        <v/>
      </c>
      <c r="AU383" s="49" t="str">
        <f t="shared" si="151"/>
        <v/>
      </c>
      <c r="AV383" s="33" t="str">
        <f t="shared" si="152"/>
        <v/>
      </c>
      <c r="AW383" s="49" t="str">
        <f t="shared" si="165"/>
        <v/>
      </c>
      <c r="AX383" s="33" t="str">
        <f t="shared" si="166"/>
        <v/>
      </c>
      <c r="AZ383" s="7" t="str">
        <f t="shared" si="167"/>
        <v/>
      </c>
      <c r="BB383" s="7" t="str">
        <f t="shared" si="168"/>
        <v/>
      </c>
      <c r="BD383" s="7">
        <v>372</v>
      </c>
      <c r="BF383" s="49" t="str">
        <f t="shared" si="176"/>
        <v/>
      </c>
      <c r="BG383" s="7" t="str">
        <f t="shared" si="176"/>
        <v/>
      </c>
      <c r="BH383" s="43" t="str">
        <f t="shared" si="176"/>
        <v/>
      </c>
      <c r="BI383" s="7" t="str">
        <f t="shared" si="169"/>
        <v/>
      </c>
      <c r="BJ383" s="7" t="str">
        <f t="shared" si="170"/>
        <v/>
      </c>
      <c r="BL383" s="105" t="str">
        <f t="shared" si="171"/>
        <v/>
      </c>
      <c r="BN383" s="57" t="str">
        <f t="shared" si="172"/>
        <v/>
      </c>
      <c r="BP383" s="35" t="str">
        <f t="shared" si="173"/>
        <v/>
      </c>
    </row>
    <row r="384" spans="1:68" x14ac:dyDescent="0.25">
      <c r="A384" s="9"/>
      <c r="B384" s="7" t="str">
        <f t="shared" si="148"/>
        <v/>
      </c>
      <c r="C384" s="9"/>
      <c r="D384" s="31"/>
      <c r="E384" s="11"/>
      <c r="F384" s="14"/>
      <c r="G384" s="18"/>
      <c r="H384" s="39"/>
      <c r="I384" s="22"/>
      <c r="J384" s="9"/>
      <c r="K384" s="25"/>
      <c r="L384" s="25"/>
      <c r="M384" s="25"/>
      <c r="N384" s="25"/>
      <c r="O384" s="25"/>
      <c r="P384" s="25"/>
      <c r="Q384" s="25"/>
      <c r="R384" s="25"/>
      <c r="S384" s="25"/>
      <c r="V384" s="7" t="str">
        <f t="shared" si="154"/>
        <v/>
      </c>
      <c r="X384" s="29" t="str">
        <f t="shared" si="149"/>
        <v/>
      </c>
      <c r="Y384" s="29" t="str">
        <f t="shared" si="155"/>
        <v/>
      </c>
      <c r="AA384" s="7" t="str">
        <f t="shared" si="150"/>
        <v/>
      </c>
      <c r="AB384" s="33" t="str">
        <f t="shared" si="156"/>
        <v/>
      </c>
      <c r="AD384" s="35" t="str">
        <f t="shared" si="157"/>
        <v/>
      </c>
      <c r="AE384" s="35" t="str">
        <f t="shared" si="158"/>
        <v/>
      </c>
      <c r="AG384" s="7" t="str">
        <f t="shared" si="174"/>
        <v/>
      </c>
      <c r="AN384" s="98" t="str">
        <f t="shared" si="159"/>
        <v/>
      </c>
      <c r="AO384" s="99" t="str">
        <f t="shared" si="160"/>
        <v/>
      </c>
      <c r="AQ384" s="49" t="str">
        <f t="shared" si="161"/>
        <v/>
      </c>
      <c r="AR384" s="33" t="str">
        <f t="shared" si="162"/>
        <v/>
      </c>
      <c r="AS384" s="43" t="str">
        <f t="shared" si="163"/>
        <v/>
      </c>
      <c r="AT384" s="33" t="str">
        <f t="shared" si="164"/>
        <v/>
      </c>
      <c r="AU384" s="49" t="str">
        <f t="shared" si="151"/>
        <v/>
      </c>
      <c r="AV384" s="33" t="str">
        <f t="shared" si="152"/>
        <v/>
      </c>
      <c r="AW384" s="49" t="str">
        <f t="shared" si="165"/>
        <v/>
      </c>
      <c r="AX384" s="33" t="str">
        <f t="shared" si="166"/>
        <v/>
      </c>
      <c r="AZ384" s="7" t="str">
        <f t="shared" si="167"/>
        <v/>
      </c>
      <c r="BB384" s="7" t="str">
        <f t="shared" si="168"/>
        <v/>
      </c>
      <c r="BD384" s="7">
        <v>373</v>
      </c>
      <c r="BF384" s="49" t="str">
        <f t="shared" si="176"/>
        <v/>
      </c>
      <c r="BG384" s="7" t="str">
        <f t="shared" si="176"/>
        <v/>
      </c>
      <c r="BH384" s="43" t="str">
        <f t="shared" si="176"/>
        <v/>
      </c>
      <c r="BI384" s="7" t="str">
        <f t="shared" si="169"/>
        <v/>
      </c>
      <c r="BJ384" s="7" t="str">
        <f t="shared" si="170"/>
        <v/>
      </c>
      <c r="BL384" s="105" t="str">
        <f t="shared" si="171"/>
        <v/>
      </c>
      <c r="BN384" s="57" t="str">
        <f t="shared" si="172"/>
        <v/>
      </c>
      <c r="BP384" s="35" t="str">
        <f t="shared" si="173"/>
        <v/>
      </c>
    </row>
    <row r="385" spans="1:68" x14ac:dyDescent="0.25">
      <c r="A385" s="9"/>
      <c r="B385" s="7" t="str">
        <f t="shared" si="148"/>
        <v/>
      </c>
      <c r="C385" s="9"/>
      <c r="D385" s="31"/>
      <c r="E385" s="11"/>
      <c r="F385" s="14"/>
      <c r="G385" s="18"/>
      <c r="H385" s="39"/>
      <c r="I385" s="22"/>
      <c r="J385" s="9"/>
      <c r="K385" s="25"/>
      <c r="L385" s="25"/>
      <c r="M385" s="25"/>
      <c r="N385" s="25"/>
      <c r="O385" s="25"/>
      <c r="P385" s="25"/>
      <c r="Q385" s="25"/>
      <c r="R385" s="25"/>
      <c r="S385" s="25"/>
      <c r="V385" s="7" t="str">
        <f t="shared" si="154"/>
        <v/>
      </c>
      <c r="X385" s="29" t="str">
        <f t="shared" si="149"/>
        <v/>
      </c>
      <c r="Y385" s="29" t="str">
        <f t="shared" si="155"/>
        <v/>
      </c>
      <c r="AA385" s="7" t="str">
        <f t="shared" si="150"/>
        <v/>
      </c>
      <c r="AB385" s="33" t="str">
        <f t="shared" si="156"/>
        <v/>
      </c>
      <c r="AD385" s="35" t="str">
        <f t="shared" si="157"/>
        <v/>
      </c>
      <c r="AE385" s="35" t="str">
        <f t="shared" si="158"/>
        <v/>
      </c>
      <c r="AG385" s="7" t="str">
        <f t="shared" si="174"/>
        <v/>
      </c>
      <c r="AN385" s="98" t="str">
        <f t="shared" si="159"/>
        <v/>
      </c>
      <c r="AO385" s="99" t="str">
        <f t="shared" si="160"/>
        <v/>
      </c>
      <c r="AQ385" s="49" t="str">
        <f t="shared" si="161"/>
        <v/>
      </c>
      <c r="AR385" s="33" t="str">
        <f t="shared" si="162"/>
        <v/>
      </c>
      <c r="AS385" s="43" t="str">
        <f t="shared" si="163"/>
        <v/>
      </c>
      <c r="AT385" s="33" t="str">
        <f t="shared" si="164"/>
        <v/>
      </c>
      <c r="AU385" s="49" t="str">
        <f t="shared" si="151"/>
        <v/>
      </c>
      <c r="AV385" s="33" t="str">
        <f t="shared" si="152"/>
        <v/>
      </c>
      <c r="AW385" s="49" t="str">
        <f t="shared" si="165"/>
        <v/>
      </c>
      <c r="AX385" s="33" t="str">
        <f t="shared" si="166"/>
        <v/>
      </c>
      <c r="AZ385" s="7" t="str">
        <f t="shared" si="167"/>
        <v/>
      </c>
      <c r="BB385" s="7" t="str">
        <f t="shared" si="168"/>
        <v/>
      </c>
      <c r="BD385" s="7">
        <v>374</v>
      </c>
      <c r="BF385" s="49" t="str">
        <f t="shared" si="176"/>
        <v/>
      </c>
      <c r="BG385" s="7" t="str">
        <f t="shared" si="176"/>
        <v/>
      </c>
      <c r="BH385" s="43" t="str">
        <f t="shared" si="176"/>
        <v/>
      </c>
      <c r="BI385" s="7" t="str">
        <f t="shared" si="169"/>
        <v/>
      </c>
      <c r="BJ385" s="7" t="str">
        <f t="shared" si="170"/>
        <v/>
      </c>
      <c r="BL385" s="105" t="str">
        <f t="shared" si="171"/>
        <v/>
      </c>
      <c r="BN385" s="57" t="str">
        <f t="shared" si="172"/>
        <v/>
      </c>
      <c r="BP385" s="35" t="str">
        <f t="shared" si="173"/>
        <v/>
      </c>
    </row>
    <row r="386" spans="1:68" x14ac:dyDescent="0.25">
      <c r="A386" s="9"/>
      <c r="B386" s="7" t="str">
        <f t="shared" si="148"/>
        <v/>
      </c>
      <c r="C386" s="9"/>
      <c r="D386" s="31"/>
      <c r="E386" s="11"/>
      <c r="F386" s="14"/>
      <c r="G386" s="18"/>
      <c r="H386" s="39"/>
      <c r="I386" s="22"/>
      <c r="J386" s="9"/>
      <c r="K386" s="25"/>
      <c r="L386" s="25"/>
      <c r="M386" s="25"/>
      <c r="N386" s="25"/>
      <c r="O386" s="25"/>
      <c r="P386" s="25"/>
      <c r="Q386" s="25"/>
      <c r="R386" s="25"/>
      <c r="S386" s="25"/>
      <c r="V386" s="7" t="str">
        <f t="shared" si="154"/>
        <v/>
      </c>
      <c r="X386" s="29" t="str">
        <f t="shared" si="149"/>
        <v/>
      </c>
      <c r="Y386" s="29" t="str">
        <f t="shared" si="155"/>
        <v/>
      </c>
      <c r="AA386" s="7" t="str">
        <f t="shared" si="150"/>
        <v/>
      </c>
      <c r="AB386" s="33" t="str">
        <f t="shared" si="156"/>
        <v/>
      </c>
      <c r="AD386" s="35" t="str">
        <f t="shared" si="157"/>
        <v/>
      </c>
      <c r="AE386" s="35" t="str">
        <f t="shared" si="158"/>
        <v/>
      </c>
      <c r="AG386" s="7" t="str">
        <f t="shared" si="174"/>
        <v/>
      </c>
      <c r="AN386" s="98" t="str">
        <f t="shared" si="159"/>
        <v/>
      </c>
      <c r="AO386" s="99" t="str">
        <f t="shared" si="160"/>
        <v/>
      </c>
      <c r="AQ386" s="49" t="str">
        <f t="shared" si="161"/>
        <v/>
      </c>
      <c r="AR386" s="33" t="str">
        <f t="shared" si="162"/>
        <v/>
      </c>
      <c r="AS386" s="43" t="str">
        <f t="shared" si="163"/>
        <v/>
      </c>
      <c r="AT386" s="33" t="str">
        <f t="shared" si="164"/>
        <v/>
      </c>
      <c r="AU386" s="49" t="str">
        <f t="shared" si="151"/>
        <v/>
      </c>
      <c r="AV386" s="33" t="str">
        <f t="shared" si="152"/>
        <v/>
      </c>
      <c r="AW386" s="49" t="str">
        <f t="shared" si="165"/>
        <v/>
      </c>
      <c r="AX386" s="33" t="str">
        <f t="shared" si="166"/>
        <v/>
      </c>
      <c r="AZ386" s="7" t="str">
        <f t="shared" si="167"/>
        <v/>
      </c>
      <c r="BB386" s="7" t="str">
        <f t="shared" si="168"/>
        <v/>
      </c>
      <c r="BD386" s="7">
        <v>375</v>
      </c>
      <c r="BF386" s="49" t="str">
        <f t="shared" si="176"/>
        <v/>
      </c>
      <c r="BG386" s="7" t="str">
        <f t="shared" si="176"/>
        <v/>
      </c>
      <c r="BH386" s="43" t="str">
        <f t="shared" si="176"/>
        <v/>
      </c>
      <c r="BI386" s="7" t="str">
        <f t="shared" si="169"/>
        <v/>
      </c>
      <c r="BJ386" s="7" t="str">
        <f t="shared" si="170"/>
        <v/>
      </c>
      <c r="BL386" s="105" t="str">
        <f t="shared" si="171"/>
        <v/>
      </c>
      <c r="BN386" s="57" t="str">
        <f t="shared" si="172"/>
        <v/>
      </c>
      <c r="BP386" s="35" t="str">
        <f t="shared" si="173"/>
        <v/>
      </c>
    </row>
    <row r="387" spans="1:68" x14ac:dyDescent="0.25">
      <c r="A387" s="9"/>
      <c r="B387" s="7" t="str">
        <f t="shared" si="148"/>
        <v/>
      </c>
      <c r="C387" s="9"/>
      <c r="D387" s="31"/>
      <c r="E387" s="11"/>
      <c r="F387" s="14"/>
      <c r="G387" s="18"/>
      <c r="H387" s="39"/>
      <c r="I387" s="22"/>
      <c r="J387" s="9"/>
      <c r="K387" s="25"/>
      <c r="L387" s="25"/>
      <c r="M387" s="25"/>
      <c r="N387" s="25"/>
      <c r="O387" s="25"/>
      <c r="P387" s="25"/>
      <c r="Q387" s="25"/>
      <c r="R387" s="25"/>
      <c r="S387" s="25"/>
      <c r="V387" s="7" t="str">
        <f t="shared" si="154"/>
        <v/>
      </c>
      <c r="X387" s="29" t="str">
        <f t="shared" si="149"/>
        <v/>
      </c>
      <c r="Y387" s="29" t="str">
        <f t="shared" si="155"/>
        <v/>
      </c>
      <c r="AA387" s="7" t="str">
        <f t="shared" si="150"/>
        <v/>
      </c>
      <c r="AB387" s="33" t="str">
        <f t="shared" si="156"/>
        <v/>
      </c>
      <c r="AD387" s="35" t="str">
        <f t="shared" si="157"/>
        <v/>
      </c>
      <c r="AE387" s="35" t="str">
        <f t="shared" si="158"/>
        <v/>
      </c>
      <c r="AG387" s="7" t="str">
        <f t="shared" si="174"/>
        <v/>
      </c>
      <c r="AN387" s="98" t="str">
        <f t="shared" si="159"/>
        <v/>
      </c>
      <c r="AO387" s="99" t="str">
        <f t="shared" si="160"/>
        <v/>
      </c>
      <c r="AQ387" s="49" t="str">
        <f t="shared" si="161"/>
        <v/>
      </c>
      <c r="AR387" s="33" t="str">
        <f t="shared" si="162"/>
        <v/>
      </c>
      <c r="AS387" s="43" t="str">
        <f t="shared" si="163"/>
        <v/>
      </c>
      <c r="AT387" s="33" t="str">
        <f t="shared" si="164"/>
        <v/>
      </c>
      <c r="AU387" s="49" t="str">
        <f t="shared" si="151"/>
        <v/>
      </c>
      <c r="AV387" s="33" t="str">
        <f t="shared" si="152"/>
        <v/>
      </c>
      <c r="AW387" s="49" t="str">
        <f t="shared" si="165"/>
        <v/>
      </c>
      <c r="AX387" s="33" t="str">
        <f t="shared" si="166"/>
        <v/>
      </c>
      <c r="AZ387" s="7" t="str">
        <f t="shared" si="167"/>
        <v/>
      </c>
      <c r="BB387" s="7" t="str">
        <f t="shared" si="168"/>
        <v/>
      </c>
      <c r="BD387" s="7">
        <v>376</v>
      </c>
      <c r="BF387" s="49" t="str">
        <f t="shared" si="176"/>
        <v/>
      </c>
      <c r="BG387" s="7" t="str">
        <f t="shared" si="176"/>
        <v/>
      </c>
      <c r="BH387" s="43" t="str">
        <f t="shared" si="176"/>
        <v/>
      </c>
      <c r="BI387" s="7" t="str">
        <f t="shared" si="169"/>
        <v/>
      </c>
      <c r="BJ387" s="7" t="str">
        <f t="shared" si="170"/>
        <v/>
      </c>
      <c r="BL387" s="105" t="str">
        <f t="shared" si="171"/>
        <v/>
      </c>
      <c r="BN387" s="57" t="str">
        <f t="shared" si="172"/>
        <v/>
      </c>
      <c r="BP387" s="35" t="str">
        <f t="shared" si="173"/>
        <v/>
      </c>
    </row>
    <row r="388" spans="1:68" x14ac:dyDescent="0.25">
      <c r="A388" s="9"/>
      <c r="B388" s="7" t="str">
        <f t="shared" si="148"/>
        <v/>
      </c>
      <c r="C388" s="9"/>
      <c r="D388" s="31"/>
      <c r="E388" s="11"/>
      <c r="F388" s="14"/>
      <c r="G388" s="18"/>
      <c r="H388" s="39"/>
      <c r="I388" s="22"/>
      <c r="J388" s="9"/>
      <c r="K388" s="25"/>
      <c r="L388" s="25"/>
      <c r="M388" s="25"/>
      <c r="N388" s="25"/>
      <c r="O388" s="25"/>
      <c r="P388" s="25"/>
      <c r="Q388" s="25"/>
      <c r="R388" s="25"/>
      <c r="S388" s="25"/>
      <c r="V388" s="7" t="str">
        <f t="shared" si="154"/>
        <v/>
      </c>
      <c r="X388" s="29" t="str">
        <f t="shared" si="149"/>
        <v/>
      </c>
      <c r="Y388" s="29" t="str">
        <f t="shared" si="155"/>
        <v/>
      </c>
      <c r="AA388" s="7" t="str">
        <f t="shared" si="150"/>
        <v/>
      </c>
      <c r="AB388" s="33" t="str">
        <f t="shared" si="156"/>
        <v/>
      </c>
      <c r="AD388" s="35" t="str">
        <f t="shared" si="157"/>
        <v/>
      </c>
      <c r="AE388" s="35" t="str">
        <f t="shared" si="158"/>
        <v/>
      </c>
      <c r="AG388" s="7" t="str">
        <f t="shared" si="174"/>
        <v/>
      </c>
      <c r="AN388" s="98" t="str">
        <f t="shared" si="159"/>
        <v/>
      </c>
      <c r="AO388" s="99" t="str">
        <f t="shared" si="160"/>
        <v/>
      </c>
      <c r="AQ388" s="49" t="str">
        <f t="shared" si="161"/>
        <v/>
      </c>
      <c r="AR388" s="33" t="str">
        <f t="shared" si="162"/>
        <v/>
      </c>
      <c r="AS388" s="43" t="str">
        <f t="shared" si="163"/>
        <v/>
      </c>
      <c r="AT388" s="33" t="str">
        <f t="shared" si="164"/>
        <v/>
      </c>
      <c r="AU388" s="49" t="str">
        <f t="shared" si="151"/>
        <v/>
      </c>
      <c r="AV388" s="33" t="str">
        <f t="shared" si="152"/>
        <v/>
      </c>
      <c r="AW388" s="49" t="str">
        <f t="shared" si="165"/>
        <v/>
      </c>
      <c r="AX388" s="33" t="str">
        <f t="shared" si="166"/>
        <v/>
      </c>
      <c r="AZ388" s="7" t="str">
        <f t="shared" si="167"/>
        <v/>
      </c>
      <c r="BB388" s="7" t="str">
        <f t="shared" si="168"/>
        <v/>
      </c>
      <c r="BD388" s="7">
        <v>377</v>
      </c>
      <c r="BF388" s="49" t="str">
        <f t="shared" si="176"/>
        <v/>
      </c>
      <c r="BG388" s="7" t="str">
        <f t="shared" si="176"/>
        <v/>
      </c>
      <c r="BH388" s="43" t="str">
        <f t="shared" si="176"/>
        <v/>
      </c>
      <c r="BI388" s="7" t="str">
        <f t="shared" si="169"/>
        <v/>
      </c>
      <c r="BJ388" s="7" t="str">
        <f t="shared" si="170"/>
        <v/>
      </c>
      <c r="BL388" s="105" t="str">
        <f t="shared" si="171"/>
        <v/>
      </c>
      <c r="BN388" s="57" t="str">
        <f t="shared" si="172"/>
        <v/>
      </c>
      <c r="BP388" s="35" t="str">
        <f t="shared" si="173"/>
        <v/>
      </c>
    </row>
    <row r="389" spans="1:68" x14ac:dyDescent="0.25">
      <c r="A389" s="9"/>
      <c r="B389" s="7" t="str">
        <f t="shared" si="148"/>
        <v/>
      </c>
      <c r="C389" s="9"/>
      <c r="D389" s="31"/>
      <c r="E389" s="11"/>
      <c r="F389" s="14"/>
      <c r="G389" s="18"/>
      <c r="H389" s="39"/>
      <c r="I389" s="22"/>
      <c r="J389" s="9"/>
      <c r="K389" s="25"/>
      <c r="L389" s="25"/>
      <c r="M389" s="25"/>
      <c r="N389" s="25"/>
      <c r="O389" s="25"/>
      <c r="P389" s="25"/>
      <c r="Q389" s="25"/>
      <c r="R389" s="25"/>
      <c r="S389" s="25"/>
      <c r="V389" s="7" t="str">
        <f t="shared" si="154"/>
        <v/>
      </c>
      <c r="X389" s="29" t="str">
        <f t="shared" si="149"/>
        <v/>
      </c>
      <c r="Y389" s="29" t="str">
        <f t="shared" si="155"/>
        <v/>
      </c>
      <c r="AA389" s="7" t="str">
        <f t="shared" si="150"/>
        <v/>
      </c>
      <c r="AB389" s="33" t="str">
        <f t="shared" si="156"/>
        <v/>
      </c>
      <c r="AD389" s="35" t="str">
        <f t="shared" si="157"/>
        <v/>
      </c>
      <c r="AE389" s="35" t="str">
        <f t="shared" si="158"/>
        <v/>
      </c>
      <c r="AG389" s="7" t="str">
        <f t="shared" si="174"/>
        <v/>
      </c>
      <c r="AN389" s="98" t="str">
        <f t="shared" si="159"/>
        <v/>
      </c>
      <c r="AO389" s="99" t="str">
        <f t="shared" si="160"/>
        <v/>
      </c>
      <c r="AQ389" s="49" t="str">
        <f t="shared" si="161"/>
        <v/>
      </c>
      <c r="AR389" s="33" t="str">
        <f t="shared" si="162"/>
        <v/>
      </c>
      <c r="AS389" s="43" t="str">
        <f t="shared" si="163"/>
        <v/>
      </c>
      <c r="AT389" s="33" t="str">
        <f t="shared" si="164"/>
        <v/>
      </c>
      <c r="AU389" s="49" t="str">
        <f t="shared" si="151"/>
        <v/>
      </c>
      <c r="AV389" s="33" t="str">
        <f t="shared" si="152"/>
        <v/>
      </c>
      <c r="AW389" s="49" t="str">
        <f t="shared" si="165"/>
        <v/>
      </c>
      <c r="AX389" s="33" t="str">
        <f t="shared" si="166"/>
        <v/>
      </c>
      <c r="AZ389" s="7" t="str">
        <f t="shared" si="167"/>
        <v/>
      </c>
      <c r="BB389" s="7" t="str">
        <f t="shared" si="168"/>
        <v/>
      </c>
      <c r="BD389" s="7">
        <v>378</v>
      </c>
      <c r="BF389" s="49" t="str">
        <f t="shared" si="176"/>
        <v/>
      </c>
      <c r="BG389" s="7" t="str">
        <f t="shared" si="176"/>
        <v/>
      </c>
      <c r="BH389" s="43" t="str">
        <f t="shared" si="176"/>
        <v/>
      </c>
      <c r="BI389" s="7" t="str">
        <f t="shared" si="169"/>
        <v/>
      </c>
      <c r="BJ389" s="7" t="str">
        <f t="shared" si="170"/>
        <v/>
      </c>
      <c r="BL389" s="105" t="str">
        <f t="shared" si="171"/>
        <v/>
      </c>
      <c r="BN389" s="57" t="str">
        <f t="shared" si="172"/>
        <v/>
      </c>
      <c r="BP389" s="35" t="str">
        <f t="shared" si="173"/>
        <v/>
      </c>
    </row>
    <row r="390" spans="1:68" x14ac:dyDescent="0.25">
      <c r="A390" s="9"/>
      <c r="B390" s="7" t="str">
        <f t="shared" si="148"/>
        <v/>
      </c>
      <c r="C390" s="9"/>
      <c r="D390" s="31"/>
      <c r="E390" s="11"/>
      <c r="F390" s="14"/>
      <c r="G390" s="18"/>
      <c r="H390" s="39"/>
      <c r="I390" s="22"/>
      <c r="J390" s="9"/>
      <c r="K390" s="25"/>
      <c r="L390" s="25"/>
      <c r="M390" s="25"/>
      <c r="N390" s="25"/>
      <c r="O390" s="25"/>
      <c r="P390" s="25"/>
      <c r="Q390" s="25"/>
      <c r="R390" s="25"/>
      <c r="S390" s="25"/>
      <c r="V390" s="7" t="str">
        <f t="shared" si="154"/>
        <v/>
      </c>
      <c r="X390" s="29" t="str">
        <f t="shared" si="149"/>
        <v/>
      </c>
      <c r="Y390" s="29" t="str">
        <f t="shared" si="155"/>
        <v/>
      </c>
      <c r="AA390" s="7" t="str">
        <f t="shared" si="150"/>
        <v/>
      </c>
      <c r="AB390" s="33" t="str">
        <f t="shared" si="156"/>
        <v/>
      </c>
      <c r="AD390" s="35" t="str">
        <f t="shared" si="157"/>
        <v/>
      </c>
      <c r="AE390" s="35" t="str">
        <f t="shared" si="158"/>
        <v/>
      </c>
      <c r="AG390" s="7" t="str">
        <f t="shared" si="174"/>
        <v/>
      </c>
      <c r="AN390" s="98" t="str">
        <f t="shared" si="159"/>
        <v/>
      </c>
      <c r="AO390" s="99" t="str">
        <f t="shared" si="160"/>
        <v/>
      </c>
      <c r="AQ390" s="49" t="str">
        <f t="shared" si="161"/>
        <v/>
      </c>
      <c r="AR390" s="33" t="str">
        <f t="shared" si="162"/>
        <v/>
      </c>
      <c r="AS390" s="43" t="str">
        <f t="shared" si="163"/>
        <v/>
      </c>
      <c r="AT390" s="33" t="str">
        <f t="shared" si="164"/>
        <v/>
      </c>
      <c r="AU390" s="49" t="str">
        <f t="shared" si="151"/>
        <v/>
      </c>
      <c r="AV390" s="33" t="str">
        <f t="shared" si="152"/>
        <v/>
      </c>
      <c r="AW390" s="49" t="str">
        <f t="shared" si="165"/>
        <v/>
      </c>
      <c r="AX390" s="33" t="str">
        <f t="shared" si="166"/>
        <v/>
      </c>
      <c r="AZ390" s="7" t="str">
        <f t="shared" si="167"/>
        <v/>
      </c>
      <c r="BB390" s="7" t="str">
        <f t="shared" si="168"/>
        <v/>
      </c>
      <c r="BD390" s="7">
        <v>379</v>
      </c>
      <c r="BF390" s="49" t="str">
        <f t="shared" si="176"/>
        <v/>
      </c>
      <c r="BG390" s="7" t="str">
        <f t="shared" si="176"/>
        <v/>
      </c>
      <c r="BH390" s="43" t="str">
        <f t="shared" si="176"/>
        <v/>
      </c>
      <c r="BI390" s="7" t="str">
        <f t="shared" si="169"/>
        <v/>
      </c>
      <c r="BJ390" s="7" t="str">
        <f t="shared" si="170"/>
        <v/>
      </c>
      <c r="BL390" s="105" t="str">
        <f t="shared" si="171"/>
        <v/>
      </c>
      <c r="BN390" s="57" t="str">
        <f t="shared" si="172"/>
        <v/>
      </c>
      <c r="BP390" s="35" t="str">
        <f t="shared" si="173"/>
        <v/>
      </c>
    </row>
    <row r="391" spans="1:68" x14ac:dyDescent="0.25">
      <c r="A391" s="9"/>
      <c r="B391" s="7" t="str">
        <f t="shared" si="148"/>
        <v/>
      </c>
      <c r="C391" s="9"/>
      <c r="D391" s="31"/>
      <c r="E391" s="11"/>
      <c r="F391" s="14"/>
      <c r="G391" s="18"/>
      <c r="H391" s="39"/>
      <c r="I391" s="22"/>
      <c r="J391" s="9"/>
      <c r="K391" s="25"/>
      <c r="L391" s="25"/>
      <c r="M391" s="25"/>
      <c r="N391" s="25"/>
      <c r="O391" s="25"/>
      <c r="P391" s="25"/>
      <c r="Q391" s="25"/>
      <c r="R391" s="25"/>
      <c r="S391" s="25"/>
      <c r="V391" s="7" t="str">
        <f t="shared" si="154"/>
        <v/>
      </c>
      <c r="X391" s="29" t="str">
        <f t="shared" si="149"/>
        <v/>
      </c>
      <c r="Y391" s="29" t="str">
        <f t="shared" si="155"/>
        <v/>
      </c>
      <c r="AA391" s="7" t="str">
        <f t="shared" si="150"/>
        <v/>
      </c>
      <c r="AB391" s="33" t="str">
        <f t="shared" si="156"/>
        <v/>
      </c>
      <c r="AD391" s="35" t="str">
        <f t="shared" si="157"/>
        <v/>
      </c>
      <c r="AE391" s="35" t="str">
        <f t="shared" si="158"/>
        <v/>
      </c>
      <c r="AG391" s="7" t="str">
        <f t="shared" si="174"/>
        <v/>
      </c>
      <c r="AN391" s="98" t="str">
        <f t="shared" si="159"/>
        <v/>
      </c>
      <c r="AO391" s="99" t="str">
        <f t="shared" si="160"/>
        <v/>
      </c>
      <c r="AQ391" s="49" t="str">
        <f t="shared" si="161"/>
        <v/>
      </c>
      <c r="AR391" s="33" t="str">
        <f t="shared" si="162"/>
        <v/>
      </c>
      <c r="AS391" s="43" t="str">
        <f t="shared" si="163"/>
        <v/>
      </c>
      <c r="AT391" s="33" t="str">
        <f t="shared" si="164"/>
        <v/>
      </c>
      <c r="AU391" s="49" t="str">
        <f t="shared" si="151"/>
        <v/>
      </c>
      <c r="AV391" s="33" t="str">
        <f t="shared" si="152"/>
        <v/>
      </c>
      <c r="AW391" s="49" t="str">
        <f t="shared" si="165"/>
        <v/>
      </c>
      <c r="AX391" s="33" t="str">
        <f t="shared" si="166"/>
        <v/>
      </c>
      <c r="AZ391" s="7" t="str">
        <f t="shared" si="167"/>
        <v/>
      </c>
      <c r="BB391" s="7" t="str">
        <f t="shared" si="168"/>
        <v/>
      </c>
      <c r="BD391" s="7">
        <v>380</v>
      </c>
      <c r="BF391" s="49" t="str">
        <f t="shared" si="176"/>
        <v/>
      </c>
      <c r="BG391" s="7" t="str">
        <f t="shared" si="176"/>
        <v/>
      </c>
      <c r="BH391" s="43" t="str">
        <f t="shared" si="176"/>
        <v/>
      </c>
      <c r="BI391" s="7" t="str">
        <f t="shared" si="169"/>
        <v/>
      </c>
      <c r="BJ391" s="7" t="str">
        <f t="shared" si="170"/>
        <v/>
      </c>
      <c r="BL391" s="105" t="str">
        <f t="shared" si="171"/>
        <v/>
      </c>
      <c r="BN391" s="57" t="str">
        <f t="shared" si="172"/>
        <v/>
      </c>
      <c r="BP391" s="35" t="str">
        <f t="shared" si="173"/>
        <v/>
      </c>
    </row>
    <row r="392" spans="1:68" x14ac:dyDescent="0.25">
      <c r="A392" s="9"/>
      <c r="B392" s="7" t="str">
        <f t="shared" si="148"/>
        <v/>
      </c>
      <c r="C392" s="9"/>
      <c r="D392" s="31"/>
      <c r="E392" s="11"/>
      <c r="F392" s="14"/>
      <c r="G392" s="18"/>
      <c r="H392" s="39"/>
      <c r="I392" s="22"/>
      <c r="J392" s="9"/>
      <c r="K392" s="25"/>
      <c r="L392" s="25"/>
      <c r="M392" s="25"/>
      <c r="N392" s="25"/>
      <c r="O392" s="25"/>
      <c r="P392" s="25"/>
      <c r="Q392" s="25"/>
      <c r="R392" s="25"/>
      <c r="S392" s="25"/>
      <c r="V392" s="7" t="str">
        <f t="shared" si="154"/>
        <v/>
      </c>
      <c r="X392" s="29" t="str">
        <f t="shared" si="149"/>
        <v/>
      </c>
      <c r="Y392" s="29" t="str">
        <f t="shared" si="155"/>
        <v/>
      </c>
      <c r="AA392" s="7" t="str">
        <f t="shared" si="150"/>
        <v/>
      </c>
      <c r="AB392" s="33" t="str">
        <f t="shared" si="156"/>
        <v/>
      </c>
      <c r="AD392" s="35" t="str">
        <f t="shared" si="157"/>
        <v/>
      </c>
      <c r="AE392" s="35" t="str">
        <f t="shared" si="158"/>
        <v/>
      </c>
      <c r="AG392" s="7" t="str">
        <f t="shared" si="174"/>
        <v/>
      </c>
      <c r="AN392" s="98" t="str">
        <f t="shared" si="159"/>
        <v/>
      </c>
      <c r="AO392" s="99" t="str">
        <f t="shared" si="160"/>
        <v/>
      </c>
      <c r="AQ392" s="49" t="str">
        <f t="shared" si="161"/>
        <v/>
      </c>
      <c r="AR392" s="33" t="str">
        <f t="shared" si="162"/>
        <v/>
      </c>
      <c r="AS392" s="43" t="str">
        <f t="shared" si="163"/>
        <v/>
      </c>
      <c r="AT392" s="33" t="str">
        <f t="shared" si="164"/>
        <v/>
      </c>
      <c r="AU392" s="49" t="str">
        <f t="shared" si="151"/>
        <v/>
      </c>
      <c r="AV392" s="33" t="str">
        <f t="shared" si="152"/>
        <v/>
      </c>
      <c r="AW392" s="49" t="str">
        <f t="shared" si="165"/>
        <v/>
      </c>
      <c r="AX392" s="33" t="str">
        <f t="shared" si="166"/>
        <v/>
      </c>
      <c r="AZ392" s="7" t="str">
        <f t="shared" si="167"/>
        <v/>
      </c>
      <c r="BB392" s="7" t="str">
        <f t="shared" si="168"/>
        <v/>
      </c>
      <c r="BD392" s="7">
        <v>381</v>
      </c>
      <c r="BF392" s="49" t="str">
        <f t="shared" ref="BF392:BH411" si="177">IF(OR($E392="", $AD392=FALSE), "", IF(OR($BI$9=TRUE, BF$9=""), 0, IFERROR(INDEX($AQ$12:$AX$511, $BE392, MATCH(BF$9, $AQ$9:$AX$9, 0)), 0)))</f>
        <v/>
      </c>
      <c r="BG392" s="7" t="str">
        <f t="shared" si="177"/>
        <v/>
      </c>
      <c r="BH392" s="43" t="str">
        <f t="shared" si="177"/>
        <v/>
      </c>
      <c r="BI392" s="7" t="str">
        <f t="shared" si="169"/>
        <v/>
      </c>
      <c r="BJ392" s="7" t="str">
        <f t="shared" si="170"/>
        <v/>
      </c>
      <c r="BL392" s="105" t="str">
        <f t="shared" si="171"/>
        <v/>
      </c>
      <c r="BN392" s="57" t="str">
        <f t="shared" si="172"/>
        <v/>
      </c>
      <c r="BP392" s="35" t="str">
        <f t="shared" si="173"/>
        <v/>
      </c>
    </row>
    <row r="393" spans="1:68" x14ac:dyDescent="0.25">
      <c r="A393" s="9"/>
      <c r="B393" s="7" t="str">
        <f t="shared" si="148"/>
        <v/>
      </c>
      <c r="C393" s="9"/>
      <c r="D393" s="31"/>
      <c r="E393" s="11"/>
      <c r="F393" s="14"/>
      <c r="G393" s="18"/>
      <c r="H393" s="39"/>
      <c r="I393" s="22"/>
      <c r="J393" s="9"/>
      <c r="K393" s="25"/>
      <c r="L393" s="25"/>
      <c r="M393" s="25"/>
      <c r="N393" s="25"/>
      <c r="O393" s="25"/>
      <c r="P393" s="25"/>
      <c r="Q393" s="25"/>
      <c r="R393" s="25"/>
      <c r="S393" s="25"/>
      <c r="V393" s="7" t="str">
        <f t="shared" si="154"/>
        <v/>
      </c>
      <c r="X393" s="29" t="str">
        <f t="shared" si="149"/>
        <v/>
      </c>
      <c r="Y393" s="29" t="str">
        <f t="shared" si="155"/>
        <v/>
      </c>
      <c r="AA393" s="7" t="str">
        <f t="shared" si="150"/>
        <v/>
      </c>
      <c r="AB393" s="33" t="str">
        <f t="shared" si="156"/>
        <v/>
      </c>
      <c r="AD393" s="35" t="str">
        <f t="shared" si="157"/>
        <v/>
      </c>
      <c r="AE393" s="35" t="str">
        <f t="shared" si="158"/>
        <v/>
      </c>
      <c r="AG393" s="7" t="str">
        <f t="shared" si="174"/>
        <v/>
      </c>
      <c r="AN393" s="98" t="str">
        <f t="shared" si="159"/>
        <v/>
      </c>
      <c r="AO393" s="99" t="str">
        <f t="shared" si="160"/>
        <v/>
      </c>
      <c r="AQ393" s="49" t="str">
        <f t="shared" si="161"/>
        <v/>
      </c>
      <c r="AR393" s="33" t="str">
        <f t="shared" si="162"/>
        <v/>
      </c>
      <c r="AS393" s="43" t="str">
        <f t="shared" si="163"/>
        <v/>
      </c>
      <c r="AT393" s="33" t="str">
        <f t="shared" si="164"/>
        <v/>
      </c>
      <c r="AU393" s="49" t="str">
        <f t="shared" si="151"/>
        <v/>
      </c>
      <c r="AV393" s="33" t="str">
        <f t="shared" si="152"/>
        <v/>
      </c>
      <c r="AW393" s="49" t="str">
        <f t="shared" si="165"/>
        <v/>
      </c>
      <c r="AX393" s="33" t="str">
        <f t="shared" si="166"/>
        <v/>
      </c>
      <c r="AZ393" s="7" t="str">
        <f t="shared" si="167"/>
        <v/>
      </c>
      <c r="BB393" s="7" t="str">
        <f t="shared" si="168"/>
        <v/>
      </c>
      <c r="BD393" s="7">
        <v>382</v>
      </c>
      <c r="BF393" s="49" t="str">
        <f t="shared" si="177"/>
        <v/>
      </c>
      <c r="BG393" s="7" t="str">
        <f t="shared" si="177"/>
        <v/>
      </c>
      <c r="BH393" s="43" t="str">
        <f t="shared" si="177"/>
        <v/>
      </c>
      <c r="BI393" s="7" t="str">
        <f t="shared" si="169"/>
        <v/>
      </c>
      <c r="BJ393" s="7" t="str">
        <f t="shared" si="170"/>
        <v/>
      </c>
      <c r="BL393" s="105" t="str">
        <f t="shared" si="171"/>
        <v/>
      </c>
      <c r="BN393" s="57" t="str">
        <f t="shared" si="172"/>
        <v/>
      </c>
      <c r="BP393" s="35" t="str">
        <f t="shared" si="173"/>
        <v/>
      </c>
    </row>
    <row r="394" spans="1:68" x14ac:dyDescent="0.25">
      <c r="A394" s="9"/>
      <c r="B394" s="7" t="str">
        <f t="shared" si="148"/>
        <v/>
      </c>
      <c r="C394" s="9"/>
      <c r="D394" s="31"/>
      <c r="E394" s="11"/>
      <c r="F394" s="14"/>
      <c r="G394" s="18"/>
      <c r="H394" s="39"/>
      <c r="I394" s="22"/>
      <c r="J394" s="9"/>
      <c r="K394" s="25"/>
      <c r="L394" s="25"/>
      <c r="M394" s="25"/>
      <c r="N394" s="25"/>
      <c r="O394" s="25"/>
      <c r="P394" s="25"/>
      <c r="Q394" s="25"/>
      <c r="R394" s="25"/>
      <c r="S394" s="25"/>
      <c r="V394" s="7" t="str">
        <f t="shared" si="154"/>
        <v/>
      </c>
      <c r="X394" s="29" t="str">
        <f t="shared" si="149"/>
        <v/>
      </c>
      <c r="Y394" s="29" t="str">
        <f t="shared" si="155"/>
        <v/>
      </c>
      <c r="AA394" s="7" t="str">
        <f t="shared" si="150"/>
        <v/>
      </c>
      <c r="AB394" s="33" t="str">
        <f t="shared" si="156"/>
        <v/>
      </c>
      <c r="AD394" s="35" t="str">
        <f t="shared" si="157"/>
        <v/>
      </c>
      <c r="AE394" s="35" t="str">
        <f t="shared" si="158"/>
        <v/>
      </c>
      <c r="AG394" s="7" t="str">
        <f t="shared" si="174"/>
        <v/>
      </c>
      <c r="AN394" s="98" t="str">
        <f t="shared" si="159"/>
        <v/>
      </c>
      <c r="AO394" s="99" t="str">
        <f t="shared" si="160"/>
        <v/>
      </c>
      <c r="AQ394" s="49" t="str">
        <f t="shared" si="161"/>
        <v/>
      </c>
      <c r="AR394" s="33" t="str">
        <f t="shared" si="162"/>
        <v/>
      </c>
      <c r="AS394" s="43" t="str">
        <f t="shared" si="163"/>
        <v/>
      </c>
      <c r="AT394" s="33" t="str">
        <f t="shared" si="164"/>
        <v/>
      </c>
      <c r="AU394" s="49" t="str">
        <f t="shared" si="151"/>
        <v/>
      </c>
      <c r="AV394" s="33" t="str">
        <f t="shared" si="152"/>
        <v/>
      </c>
      <c r="AW394" s="49" t="str">
        <f t="shared" si="165"/>
        <v/>
      </c>
      <c r="AX394" s="33" t="str">
        <f t="shared" si="166"/>
        <v/>
      </c>
      <c r="AZ394" s="7" t="str">
        <f t="shared" si="167"/>
        <v/>
      </c>
      <c r="BB394" s="7" t="str">
        <f t="shared" si="168"/>
        <v/>
      </c>
      <c r="BD394" s="7">
        <v>383</v>
      </c>
      <c r="BF394" s="49" t="str">
        <f t="shared" si="177"/>
        <v/>
      </c>
      <c r="BG394" s="7" t="str">
        <f t="shared" si="177"/>
        <v/>
      </c>
      <c r="BH394" s="43" t="str">
        <f t="shared" si="177"/>
        <v/>
      </c>
      <c r="BI394" s="7" t="str">
        <f t="shared" si="169"/>
        <v/>
      </c>
      <c r="BJ394" s="7" t="str">
        <f t="shared" si="170"/>
        <v/>
      </c>
      <c r="BL394" s="105" t="str">
        <f t="shared" si="171"/>
        <v/>
      </c>
      <c r="BN394" s="57" t="str">
        <f t="shared" si="172"/>
        <v/>
      </c>
      <c r="BP394" s="35" t="str">
        <f t="shared" si="173"/>
        <v/>
      </c>
    </row>
    <row r="395" spans="1:68" x14ac:dyDescent="0.25">
      <c r="A395" s="9"/>
      <c r="B395" s="7" t="str">
        <f t="shared" si="148"/>
        <v/>
      </c>
      <c r="C395" s="9"/>
      <c r="D395" s="31"/>
      <c r="E395" s="11"/>
      <c r="F395" s="14"/>
      <c r="G395" s="18"/>
      <c r="H395" s="39"/>
      <c r="I395" s="22"/>
      <c r="J395" s="9"/>
      <c r="K395" s="25"/>
      <c r="L395" s="25"/>
      <c r="M395" s="25"/>
      <c r="N395" s="25"/>
      <c r="O395" s="25"/>
      <c r="P395" s="25"/>
      <c r="Q395" s="25"/>
      <c r="R395" s="25"/>
      <c r="S395" s="25"/>
      <c r="V395" s="7" t="str">
        <f t="shared" si="154"/>
        <v/>
      </c>
      <c r="X395" s="29" t="str">
        <f t="shared" si="149"/>
        <v/>
      </c>
      <c r="Y395" s="29" t="str">
        <f t="shared" si="155"/>
        <v/>
      </c>
      <c r="AA395" s="7" t="str">
        <f t="shared" si="150"/>
        <v/>
      </c>
      <c r="AB395" s="33" t="str">
        <f t="shared" si="156"/>
        <v/>
      </c>
      <c r="AD395" s="35" t="str">
        <f t="shared" si="157"/>
        <v/>
      </c>
      <c r="AE395" s="35" t="str">
        <f t="shared" si="158"/>
        <v/>
      </c>
      <c r="AG395" s="7" t="str">
        <f t="shared" si="174"/>
        <v/>
      </c>
      <c r="AN395" s="98" t="str">
        <f t="shared" si="159"/>
        <v/>
      </c>
      <c r="AO395" s="99" t="str">
        <f t="shared" si="160"/>
        <v/>
      </c>
      <c r="AQ395" s="49" t="str">
        <f t="shared" si="161"/>
        <v/>
      </c>
      <c r="AR395" s="33" t="str">
        <f t="shared" si="162"/>
        <v/>
      </c>
      <c r="AS395" s="43" t="str">
        <f t="shared" si="163"/>
        <v/>
      </c>
      <c r="AT395" s="33" t="str">
        <f t="shared" si="164"/>
        <v/>
      </c>
      <c r="AU395" s="49" t="str">
        <f t="shared" si="151"/>
        <v/>
      </c>
      <c r="AV395" s="33" t="str">
        <f t="shared" si="152"/>
        <v/>
      </c>
      <c r="AW395" s="49" t="str">
        <f t="shared" si="165"/>
        <v/>
      </c>
      <c r="AX395" s="33" t="str">
        <f t="shared" si="166"/>
        <v/>
      </c>
      <c r="AZ395" s="7" t="str">
        <f t="shared" si="167"/>
        <v/>
      </c>
      <c r="BB395" s="7" t="str">
        <f t="shared" si="168"/>
        <v/>
      </c>
      <c r="BD395" s="7">
        <v>384</v>
      </c>
      <c r="BF395" s="49" t="str">
        <f t="shared" si="177"/>
        <v/>
      </c>
      <c r="BG395" s="7" t="str">
        <f t="shared" si="177"/>
        <v/>
      </c>
      <c r="BH395" s="43" t="str">
        <f t="shared" si="177"/>
        <v/>
      </c>
      <c r="BI395" s="7" t="str">
        <f t="shared" si="169"/>
        <v/>
      </c>
      <c r="BJ395" s="7" t="str">
        <f t="shared" si="170"/>
        <v/>
      </c>
      <c r="BL395" s="105" t="str">
        <f t="shared" si="171"/>
        <v/>
      </c>
      <c r="BN395" s="57" t="str">
        <f t="shared" si="172"/>
        <v/>
      </c>
      <c r="BP395" s="35" t="str">
        <f t="shared" si="173"/>
        <v/>
      </c>
    </row>
    <row r="396" spans="1:68" x14ac:dyDescent="0.25">
      <c r="A396" s="9"/>
      <c r="B396" s="7" t="str">
        <f t="shared" ref="B396:B459" si="178">IF($E396="", "", IF(OR($I396="", $I396=0), $V$2, IF($I396=1, $V$4, $V$3)))</f>
        <v/>
      </c>
      <c r="C396" s="9"/>
      <c r="D396" s="31"/>
      <c r="E396" s="11"/>
      <c r="F396" s="14"/>
      <c r="G396" s="18"/>
      <c r="H396" s="39"/>
      <c r="I396" s="22"/>
      <c r="J396" s="9"/>
      <c r="K396" s="25"/>
      <c r="L396" s="25"/>
      <c r="M396" s="25"/>
      <c r="N396" s="25"/>
      <c r="O396" s="25"/>
      <c r="P396" s="25"/>
      <c r="Q396" s="25"/>
      <c r="R396" s="25"/>
      <c r="S396" s="25"/>
      <c r="V396" s="7" t="str">
        <f t="shared" si="154"/>
        <v/>
      </c>
      <c r="X396" s="29" t="str">
        <f t="shared" ref="X396:X459" si="179">IF($G396="", "", IF($I396="", $G396, $G396*(1-$I396)))</f>
        <v/>
      </c>
      <c r="Y396" s="29" t="str">
        <f t="shared" si="155"/>
        <v/>
      </c>
      <c r="AA396" s="7" t="str">
        <f t="shared" ref="AA396:AA459" si="180">IF($X396="", "", IF(OR($X396&lt;$AA$10, $X396&gt;$AA$11), "X", ""))</f>
        <v/>
      </c>
      <c r="AB396" s="33" t="str">
        <f t="shared" si="156"/>
        <v/>
      </c>
      <c r="AD396" s="35" t="str">
        <f t="shared" si="157"/>
        <v/>
      </c>
      <c r="AE396" s="35" t="str">
        <f t="shared" si="158"/>
        <v/>
      </c>
      <c r="AG396" s="7" t="str">
        <f t="shared" si="174"/>
        <v/>
      </c>
      <c r="AN396" s="98" t="str">
        <f t="shared" si="159"/>
        <v/>
      </c>
      <c r="AO396" s="99" t="str">
        <f t="shared" si="160"/>
        <v/>
      </c>
      <c r="AQ396" s="49" t="str">
        <f t="shared" si="161"/>
        <v/>
      </c>
      <c r="AR396" s="33" t="str">
        <f t="shared" si="162"/>
        <v/>
      </c>
      <c r="AS396" s="43" t="str">
        <f t="shared" si="163"/>
        <v/>
      </c>
      <c r="AT396" s="33" t="str">
        <f t="shared" si="164"/>
        <v/>
      </c>
      <c r="AU396" s="49" t="str">
        <f t="shared" ref="AU396:AU459" si="181">IF(OR($AD396="", $AD396=FALSE), "", COUNTIF($X$12:$X$511, "&gt;"&amp;$X396)+1)</f>
        <v/>
      </c>
      <c r="AV396" s="33" t="str">
        <f t="shared" ref="AV396:AV459" si="182">IF(OR($AD396="", $AD396=FALSE), "", COUNTIF($X$12:$X$511, "&lt;"&amp;$X396)+1)</f>
        <v/>
      </c>
      <c r="AW396" s="49" t="str">
        <f t="shared" si="165"/>
        <v/>
      </c>
      <c r="AX396" s="33" t="str">
        <f t="shared" si="166"/>
        <v/>
      </c>
      <c r="AZ396" s="7" t="str">
        <f t="shared" si="167"/>
        <v/>
      </c>
      <c r="BB396" s="7" t="str">
        <f t="shared" si="168"/>
        <v/>
      </c>
      <c r="BD396" s="7">
        <v>385</v>
      </c>
      <c r="BF396" s="49" t="str">
        <f t="shared" si="177"/>
        <v/>
      </c>
      <c r="BG396" s="7" t="str">
        <f t="shared" si="177"/>
        <v/>
      </c>
      <c r="BH396" s="43" t="str">
        <f t="shared" si="177"/>
        <v/>
      </c>
      <c r="BI396" s="7" t="str">
        <f t="shared" si="169"/>
        <v/>
      </c>
      <c r="BJ396" s="7" t="str">
        <f t="shared" si="170"/>
        <v/>
      </c>
      <c r="BL396" s="105" t="str">
        <f t="shared" si="171"/>
        <v/>
      </c>
      <c r="BN396" s="57" t="str">
        <f t="shared" si="172"/>
        <v/>
      </c>
      <c r="BP396" s="35" t="str">
        <f t="shared" si="173"/>
        <v/>
      </c>
    </row>
    <row r="397" spans="1:68" x14ac:dyDescent="0.25">
      <c r="A397" s="9"/>
      <c r="B397" s="7" t="str">
        <f t="shared" si="178"/>
        <v/>
      </c>
      <c r="C397" s="9"/>
      <c r="D397" s="31"/>
      <c r="E397" s="11"/>
      <c r="F397" s="14"/>
      <c r="G397" s="18"/>
      <c r="H397" s="39"/>
      <c r="I397" s="22"/>
      <c r="J397" s="9"/>
      <c r="K397" s="25"/>
      <c r="L397" s="25"/>
      <c r="M397" s="25"/>
      <c r="N397" s="25"/>
      <c r="O397" s="25"/>
      <c r="P397" s="25"/>
      <c r="Q397" s="25"/>
      <c r="R397" s="25"/>
      <c r="S397" s="25"/>
      <c r="V397" s="7" t="str">
        <f t="shared" ref="V397:V460" si="183">IF($E397="", "", IF(COUNTIF($E$12:$E$511, $E397)&gt;1, "X", ""))</f>
        <v/>
      </c>
      <c r="X397" s="29" t="str">
        <f t="shared" si="179"/>
        <v/>
      </c>
      <c r="Y397" s="29" t="str">
        <f t="shared" ref="Y397:Y460" si="184">IF($G397="", "", IF($I397="", 0, $G397*$I397))</f>
        <v/>
      </c>
      <c r="AA397" s="7" t="str">
        <f t="shared" si="180"/>
        <v/>
      </c>
      <c r="AB397" s="33" t="str">
        <f t="shared" ref="AB397:AB460" si="185">IF($F397="", "", IF(OR($F397&lt;$AB$10, $F397&gt;$AB$11), "X", ""))</f>
        <v/>
      </c>
      <c r="AD397" s="35" t="str">
        <f t="shared" ref="AD397:AD460" si="186">IF($E397="", "", IF(OR($AA397="X", $AB397="X"), FALSE, TRUE))</f>
        <v/>
      </c>
      <c r="AE397" s="35" t="str">
        <f t="shared" ref="AE397:AE460" si="187">IF(OR($E397="", $E$6=""), "", IF($E397=$E$6, TRUE, ""))</f>
        <v/>
      </c>
      <c r="AG397" s="7" t="str">
        <f t="shared" si="174"/>
        <v/>
      </c>
      <c r="AN397" s="98" t="str">
        <f t="shared" ref="AN397:AN460" si="188">IF(OR($AD397="", $AD397=FALSE), "", IF($H397="", 0, COUNTIF($AG$12:$AG$511, "&gt;"&amp;$AG397)+1))</f>
        <v/>
      </c>
      <c r="AO397" s="99" t="str">
        <f t="shared" ref="AO397:AO460" si="189">IF(OR($AD397="", $AD397=FALSE), "", IF($H397="", 0, COUNTIF($AG$12:$AG$511, "&lt;"&amp;$AG397)+1))</f>
        <v/>
      </c>
      <c r="AQ397" s="49" t="str">
        <f t="shared" ref="AQ397:AQ460" si="190">IF(OR($AD397="", $AD397=FALSE), "", COUNTIF($D$12:$D$511, "&gt;"&amp;$D397)+1)</f>
        <v/>
      </c>
      <c r="AR397" s="33" t="str">
        <f t="shared" ref="AR397:AR460" si="191">IF(OR($AD397="", $AD397=FALSE), "", COUNTIF($D$12:$D$511, "&lt;"&amp;$D397)+1)</f>
        <v/>
      </c>
      <c r="AS397" s="43" t="str">
        <f t="shared" ref="AS397:AS460" si="192">IF(OR($AD397="", $AD397=FALSE), "", COUNTIF($F$12:$F$511, "&gt;"&amp;$F397)+1)</f>
        <v/>
      </c>
      <c r="AT397" s="33" t="str">
        <f t="shared" ref="AT397:AT460" si="193">IF(OR($AD397="", $AD397=FALSE), "", COUNTIF($F$12:$F$511, "&lt;"&amp;$F397)+1)</f>
        <v/>
      </c>
      <c r="AU397" s="49" t="str">
        <f t="shared" si="181"/>
        <v/>
      </c>
      <c r="AV397" s="33" t="str">
        <f t="shared" si="182"/>
        <v/>
      </c>
      <c r="AW397" s="49" t="str">
        <f t="shared" ref="AW397:AW460" si="194">IF(AN397="", "", IF(AN397=0, AN$9, AN397))</f>
        <v/>
      </c>
      <c r="AX397" s="33" t="str">
        <f t="shared" ref="AX397:AX460" si="195">IF(AO397="", "", IF(AO397=0, AO$9, AO397))</f>
        <v/>
      </c>
      <c r="AZ397" s="7" t="str">
        <f t="shared" ref="AZ397:AZ460" si="196">IFERROR(IF($BI$9=TRUE, $AR397+$AS397+$AV397, ""), "")</f>
        <v/>
      </c>
      <c r="BB397" s="7" t="str">
        <f t="shared" ref="BB397:BB460" si="197">IF(OR($AD397="", $AD397=FALSE), "", COUNTIF($AZ$12:$AZ$511, "&lt;"&amp;$AZ397)+1)</f>
        <v/>
      </c>
      <c r="BD397" s="7">
        <v>386</v>
      </c>
      <c r="BF397" s="49" t="str">
        <f t="shared" si="177"/>
        <v/>
      </c>
      <c r="BG397" s="7" t="str">
        <f t="shared" si="177"/>
        <v/>
      </c>
      <c r="BH397" s="43" t="str">
        <f t="shared" si="177"/>
        <v/>
      </c>
      <c r="BI397" s="7" t="str">
        <f t="shared" ref="BI397:BI460" si="198">IF($E397="", "", IF($BI$9=TRUE, $BB397, 0))</f>
        <v/>
      </c>
      <c r="BJ397" s="7" t="str">
        <f t="shared" ref="BJ397:BJ460" si="199">IF(OR($AD397=FALSE, $E397=""), "", $BD397)</f>
        <v/>
      </c>
      <c r="BL397" s="105" t="str">
        <f t="shared" ref="BL397:BL460" si="200">IF(OR($E397="", $AD397=FALSE, $I397=1), "", IFERROR((BJ397*0.001)+(BI397*1)+(BH397*1000)+(BG397*1000000)+(BF397*1000000000), ""))</f>
        <v/>
      </c>
      <c r="BN397" s="57" t="str">
        <f t="shared" ref="BN397:BN460" si="201">IF(OR($AD397="", $AD397=FALSE, $I397=1), "", COUNTIF($BL$12:$BL$511, "&lt;"&amp;$BL397)+1)</f>
        <v/>
      </c>
      <c r="BP397" s="35" t="str">
        <f t="shared" ref="BP397:BP460" si="202">IFERROR(INDEX($E$12:$E$511, MATCH($BD397, $BN$12:$BN$511, 0)), "")</f>
        <v/>
      </c>
    </row>
    <row r="398" spans="1:68" x14ac:dyDescent="0.25">
      <c r="A398" s="9"/>
      <c r="B398" s="7" t="str">
        <f t="shared" si="178"/>
        <v/>
      </c>
      <c r="C398" s="9"/>
      <c r="D398" s="31"/>
      <c r="E398" s="11"/>
      <c r="F398" s="14"/>
      <c r="G398" s="18"/>
      <c r="H398" s="39"/>
      <c r="I398" s="22"/>
      <c r="J398" s="9"/>
      <c r="K398" s="25"/>
      <c r="L398" s="25"/>
      <c r="M398" s="25"/>
      <c r="N398" s="25"/>
      <c r="O398" s="25"/>
      <c r="P398" s="25"/>
      <c r="Q398" s="25"/>
      <c r="R398" s="25"/>
      <c r="S398" s="25"/>
      <c r="V398" s="7" t="str">
        <f t="shared" si="183"/>
        <v/>
      </c>
      <c r="X398" s="29" t="str">
        <f t="shared" si="179"/>
        <v/>
      </c>
      <c r="Y398" s="29" t="str">
        <f t="shared" si="184"/>
        <v/>
      </c>
      <c r="AA398" s="7" t="str">
        <f t="shared" si="180"/>
        <v/>
      </c>
      <c r="AB398" s="33" t="str">
        <f t="shared" si="185"/>
        <v/>
      </c>
      <c r="AD398" s="35" t="str">
        <f t="shared" si="186"/>
        <v/>
      </c>
      <c r="AE398" s="35" t="str">
        <f t="shared" si="187"/>
        <v/>
      </c>
      <c r="AG398" s="7" t="str">
        <f t="shared" si="174"/>
        <v/>
      </c>
      <c r="AN398" s="98" t="str">
        <f t="shared" si="188"/>
        <v/>
      </c>
      <c r="AO398" s="99" t="str">
        <f t="shared" si="189"/>
        <v/>
      </c>
      <c r="AQ398" s="49" t="str">
        <f t="shared" si="190"/>
        <v/>
      </c>
      <c r="AR398" s="33" t="str">
        <f t="shared" si="191"/>
        <v/>
      </c>
      <c r="AS398" s="43" t="str">
        <f t="shared" si="192"/>
        <v/>
      </c>
      <c r="AT398" s="33" t="str">
        <f t="shared" si="193"/>
        <v/>
      </c>
      <c r="AU398" s="49" t="str">
        <f t="shared" si="181"/>
        <v/>
      </c>
      <c r="AV398" s="33" t="str">
        <f t="shared" si="182"/>
        <v/>
      </c>
      <c r="AW398" s="49" t="str">
        <f t="shared" si="194"/>
        <v/>
      </c>
      <c r="AX398" s="33" t="str">
        <f t="shared" si="195"/>
        <v/>
      </c>
      <c r="AZ398" s="7" t="str">
        <f t="shared" si="196"/>
        <v/>
      </c>
      <c r="BB398" s="7" t="str">
        <f t="shared" si="197"/>
        <v/>
      </c>
      <c r="BD398" s="7">
        <v>387</v>
      </c>
      <c r="BF398" s="49" t="str">
        <f t="shared" si="177"/>
        <v/>
      </c>
      <c r="BG398" s="7" t="str">
        <f t="shared" si="177"/>
        <v/>
      </c>
      <c r="BH398" s="43" t="str">
        <f t="shared" si="177"/>
        <v/>
      </c>
      <c r="BI398" s="7" t="str">
        <f t="shared" si="198"/>
        <v/>
      </c>
      <c r="BJ398" s="7" t="str">
        <f t="shared" si="199"/>
        <v/>
      </c>
      <c r="BL398" s="105" t="str">
        <f t="shared" si="200"/>
        <v/>
      </c>
      <c r="BN398" s="57" t="str">
        <f t="shared" si="201"/>
        <v/>
      </c>
      <c r="BP398" s="35" t="str">
        <f t="shared" si="202"/>
        <v/>
      </c>
    </row>
    <row r="399" spans="1:68" x14ac:dyDescent="0.25">
      <c r="A399" s="9"/>
      <c r="B399" s="7" t="str">
        <f t="shared" si="178"/>
        <v/>
      </c>
      <c r="C399" s="9"/>
      <c r="D399" s="31"/>
      <c r="E399" s="11"/>
      <c r="F399" s="14"/>
      <c r="G399" s="18"/>
      <c r="H399" s="39"/>
      <c r="I399" s="22"/>
      <c r="J399" s="9"/>
      <c r="K399" s="25"/>
      <c r="L399" s="25"/>
      <c r="M399" s="25"/>
      <c r="N399" s="25"/>
      <c r="O399" s="25"/>
      <c r="P399" s="25"/>
      <c r="Q399" s="25"/>
      <c r="R399" s="25"/>
      <c r="S399" s="25"/>
      <c r="V399" s="7" t="str">
        <f t="shared" si="183"/>
        <v/>
      </c>
      <c r="X399" s="29" t="str">
        <f t="shared" si="179"/>
        <v/>
      </c>
      <c r="Y399" s="29" t="str">
        <f t="shared" si="184"/>
        <v/>
      </c>
      <c r="AA399" s="7" t="str">
        <f t="shared" si="180"/>
        <v/>
      </c>
      <c r="AB399" s="33" t="str">
        <f t="shared" si="185"/>
        <v/>
      </c>
      <c r="AD399" s="35" t="str">
        <f t="shared" si="186"/>
        <v/>
      </c>
      <c r="AE399" s="35" t="str">
        <f t="shared" si="187"/>
        <v/>
      </c>
      <c r="AG399" s="7" t="str">
        <f t="shared" si="174"/>
        <v/>
      </c>
      <c r="AN399" s="98" t="str">
        <f t="shared" si="188"/>
        <v/>
      </c>
      <c r="AO399" s="99" t="str">
        <f t="shared" si="189"/>
        <v/>
      </c>
      <c r="AQ399" s="49" t="str">
        <f t="shared" si="190"/>
        <v/>
      </c>
      <c r="AR399" s="33" t="str">
        <f t="shared" si="191"/>
        <v/>
      </c>
      <c r="AS399" s="43" t="str">
        <f t="shared" si="192"/>
        <v/>
      </c>
      <c r="AT399" s="33" t="str">
        <f t="shared" si="193"/>
        <v/>
      </c>
      <c r="AU399" s="49" t="str">
        <f t="shared" si="181"/>
        <v/>
      </c>
      <c r="AV399" s="33" t="str">
        <f t="shared" si="182"/>
        <v/>
      </c>
      <c r="AW399" s="49" t="str">
        <f t="shared" si="194"/>
        <v/>
      </c>
      <c r="AX399" s="33" t="str">
        <f t="shared" si="195"/>
        <v/>
      </c>
      <c r="AZ399" s="7" t="str">
        <f t="shared" si="196"/>
        <v/>
      </c>
      <c r="BB399" s="7" t="str">
        <f t="shared" si="197"/>
        <v/>
      </c>
      <c r="BD399" s="7">
        <v>388</v>
      </c>
      <c r="BF399" s="49" t="str">
        <f t="shared" si="177"/>
        <v/>
      </c>
      <c r="BG399" s="7" t="str">
        <f t="shared" si="177"/>
        <v/>
      </c>
      <c r="BH399" s="43" t="str">
        <f t="shared" si="177"/>
        <v/>
      </c>
      <c r="BI399" s="7" t="str">
        <f t="shared" si="198"/>
        <v/>
      </c>
      <c r="BJ399" s="7" t="str">
        <f t="shared" si="199"/>
        <v/>
      </c>
      <c r="BL399" s="105" t="str">
        <f t="shared" si="200"/>
        <v/>
      </c>
      <c r="BN399" s="57" t="str">
        <f t="shared" si="201"/>
        <v/>
      </c>
      <c r="BP399" s="35" t="str">
        <f t="shared" si="202"/>
        <v/>
      </c>
    </row>
    <row r="400" spans="1:68" x14ac:dyDescent="0.25">
      <c r="A400" s="9"/>
      <c r="B400" s="7" t="str">
        <f t="shared" si="178"/>
        <v/>
      </c>
      <c r="C400" s="9"/>
      <c r="D400" s="31"/>
      <c r="E400" s="11"/>
      <c r="F400" s="14"/>
      <c r="G400" s="18"/>
      <c r="H400" s="39"/>
      <c r="I400" s="22"/>
      <c r="J400" s="9"/>
      <c r="K400" s="25"/>
      <c r="L400" s="25"/>
      <c r="M400" s="25"/>
      <c r="N400" s="25"/>
      <c r="O400" s="25"/>
      <c r="P400" s="25"/>
      <c r="Q400" s="25"/>
      <c r="R400" s="25"/>
      <c r="S400" s="25"/>
      <c r="V400" s="7" t="str">
        <f t="shared" si="183"/>
        <v/>
      </c>
      <c r="X400" s="29" t="str">
        <f t="shared" si="179"/>
        <v/>
      </c>
      <c r="Y400" s="29" t="str">
        <f t="shared" si="184"/>
        <v/>
      </c>
      <c r="AA400" s="7" t="str">
        <f t="shared" si="180"/>
        <v/>
      </c>
      <c r="AB400" s="33" t="str">
        <f t="shared" si="185"/>
        <v/>
      </c>
      <c r="AD400" s="35" t="str">
        <f t="shared" si="186"/>
        <v/>
      </c>
      <c r="AE400" s="35" t="str">
        <f t="shared" si="187"/>
        <v/>
      </c>
      <c r="AG400" s="7" t="str">
        <f t="shared" si="174"/>
        <v/>
      </c>
      <c r="AN400" s="98" t="str">
        <f t="shared" si="188"/>
        <v/>
      </c>
      <c r="AO400" s="99" t="str">
        <f t="shared" si="189"/>
        <v/>
      </c>
      <c r="AQ400" s="49" t="str">
        <f t="shared" si="190"/>
        <v/>
      </c>
      <c r="AR400" s="33" t="str">
        <f t="shared" si="191"/>
        <v/>
      </c>
      <c r="AS400" s="43" t="str">
        <f t="shared" si="192"/>
        <v/>
      </c>
      <c r="AT400" s="33" t="str">
        <f t="shared" si="193"/>
        <v/>
      </c>
      <c r="AU400" s="49" t="str">
        <f t="shared" si="181"/>
        <v/>
      </c>
      <c r="AV400" s="33" t="str">
        <f t="shared" si="182"/>
        <v/>
      </c>
      <c r="AW400" s="49" t="str">
        <f t="shared" si="194"/>
        <v/>
      </c>
      <c r="AX400" s="33" t="str">
        <f t="shared" si="195"/>
        <v/>
      </c>
      <c r="AZ400" s="7" t="str">
        <f t="shared" si="196"/>
        <v/>
      </c>
      <c r="BB400" s="7" t="str">
        <f t="shared" si="197"/>
        <v/>
      </c>
      <c r="BD400" s="7">
        <v>389</v>
      </c>
      <c r="BF400" s="49" t="str">
        <f t="shared" si="177"/>
        <v/>
      </c>
      <c r="BG400" s="7" t="str">
        <f t="shared" si="177"/>
        <v/>
      </c>
      <c r="BH400" s="43" t="str">
        <f t="shared" si="177"/>
        <v/>
      </c>
      <c r="BI400" s="7" t="str">
        <f t="shared" si="198"/>
        <v/>
      </c>
      <c r="BJ400" s="7" t="str">
        <f t="shared" si="199"/>
        <v/>
      </c>
      <c r="BL400" s="105" t="str">
        <f t="shared" si="200"/>
        <v/>
      </c>
      <c r="BN400" s="57" t="str">
        <f t="shared" si="201"/>
        <v/>
      </c>
      <c r="BP400" s="35" t="str">
        <f t="shared" si="202"/>
        <v/>
      </c>
    </row>
    <row r="401" spans="1:68" x14ac:dyDescent="0.25">
      <c r="A401" s="9"/>
      <c r="B401" s="7" t="str">
        <f t="shared" si="178"/>
        <v/>
      </c>
      <c r="C401" s="9"/>
      <c r="D401" s="31"/>
      <c r="E401" s="11"/>
      <c r="F401" s="14"/>
      <c r="G401" s="18"/>
      <c r="H401" s="39"/>
      <c r="I401" s="22"/>
      <c r="J401" s="9"/>
      <c r="K401" s="25"/>
      <c r="L401" s="25"/>
      <c r="M401" s="25"/>
      <c r="N401" s="25"/>
      <c r="O401" s="25"/>
      <c r="P401" s="25"/>
      <c r="Q401" s="25"/>
      <c r="R401" s="25"/>
      <c r="S401" s="25"/>
      <c r="V401" s="7" t="str">
        <f t="shared" si="183"/>
        <v/>
      </c>
      <c r="X401" s="29" t="str">
        <f t="shared" si="179"/>
        <v/>
      </c>
      <c r="Y401" s="29" t="str">
        <f t="shared" si="184"/>
        <v/>
      </c>
      <c r="AA401" s="7" t="str">
        <f t="shared" si="180"/>
        <v/>
      </c>
      <c r="AB401" s="33" t="str">
        <f t="shared" si="185"/>
        <v/>
      </c>
      <c r="AD401" s="35" t="str">
        <f t="shared" si="186"/>
        <v/>
      </c>
      <c r="AE401" s="35" t="str">
        <f t="shared" si="187"/>
        <v/>
      </c>
      <c r="AG401" s="7" t="str">
        <f t="shared" si="174"/>
        <v/>
      </c>
      <c r="AN401" s="98" t="str">
        <f t="shared" si="188"/>
        <v/>
      </c>
      <c r="AO401" s="99" t="str">
        <f t="shared" si="189"/>
        <v/>
      </c>
      <c r="AQ401" s="49" t="str">
        <f t="shared" si="190"/>
        <v/>
      </c>
      <c r="AR401" s="33" t="str">
        <f t="shared" si="191"/>
        <v/>
      </c>
      <c r="AS401" s="43" t="str">
        <f t="shared" si="192"/>
        <v/>
      </c>
      <c r="AT401" s="33" t="str">
        <f t="shared" si="193"/>
        <v/>
      </c>
      <c r="AU401" s="49" t="str">
        <f t="shared" si="181"/>
        <v/>
      </c>
      <c r="AV401" s="33" t="str">
        <f t="shared" si="182"/>
        <v/>
      </c>
      <c r="AW401" s="49" t="str">
        <f t="shared" si="194"/>
        <v/>
      </c>
      <c r="AX401" s="33" t="str">
        <f t="shared" si="195"/>
        <v/>
      </c>
      <c r="AZ401" s="7" t="str">
        <f t="shared" si="196"/>
        <v/>
      </c>
      <c r="BB401" s="7" t="str">
        <f t="shared" si="197"/>
        <v/>
      </c>
      <c r="BD401" s="7">
        <v>390</v>
      </c>
      <c r="BF401" s="49" t="str">
        <f t="shared" si="177"/>
        <v/>
      </c>
      <c r="BG401" s="7" t="str">
        <f t="shared" si="177"/>
        <v/>
      </c>
      <c r="BH401" s="43" t="str">
        <f t="shared" si="177"/>
        <v/>
      </c>
      <c r="BI401" s="7" t="str">
        <f t="shared" si="198"/>
        <v/>
      </c>
      <c r="BJ401" s="7" t="str">
        <f t="shared" si="199"/>
        <v/>
      </c>
      <c r="BL401" s="105" t="str">
        <f t="shared" si="200"/>
        <v/>
      </c>
      <c r="BN401" s="57" t="str">
        <f t="shared" si="201"/>
        <v/>
      </c>
      <c r="BP401" s="35" t="str">
        <f t="shared" si="202"/>
        <v/>
      </c>
    </row>
    <row r="402" spans="1:68" x14ac:dyDescent="0.25">
      <c r="A402" s="9"/>
      <c r="B402" s="7" t="str">
        <f t="shared" si="178"/>
        <v/>
      </c>
      <c r="C402" s="9"/>
      <c r="D402" s="31"/>
      <c r="E402" s="11"/>
      <c r="F402" s="14"/>
      <c r="G402" s="18"/>
      <c r="H402" s="39"/>
      <c r="I402" s="22"/>
      <c r="J402" s="9"/>
      <c r="K402" s="25"/>
      <c r="L402" s="25"/>
      <c r="M402" s="25"/>
      <c r="N402" s="25"/>
      <c r="O402" s="25"/>
      <c r="P402" s="25"/>
      <c r="Q402" s="25"/>
      <c r="R402" s="25"/>
      <c r="S402" s="25"/>
      <c r="V402" s="7" t="str">
        <f t="shared" si="183"/>
        <v/>
      </c>
      <c r="X402" s="29" t="str">
        <f t="shared" si="179"/>
        <v/>
      </c>
      <c r="Y402" s="29" t="str">
        <f t="shared" si="184"/>
        <v/>
      </c>
      <c r="AA402" s="7" t="str">
        <f t="shared" si="180"/>
        <v/>
      </c>
      <c r="AB402" s="33" t="str">
        <f t="shared" si="185"/>
        <v/>
      </c>
      <c r="AD402" s="35" t="str">
        <f t="shared" si="186"/>
        <v/>
      </c>
      <c r="AE402" s="35" t="str">
        <f t="shared" si="187"/>
        <v/>
      </c>
      <c r="AG402" s="7" t="str">
        <f t="shared" si="174"/>
        <v/>
      </c>
      <c r="AN402" s="98" t="str">
        <f t="shared" si="188"/>
        <v/>
      </c>
      <c r="AO402" s="99" t="str">
        <f t="shared" si="189"/>
        <v/>
      </c>
      <c r="AQ402" s="49" t="str">
        <f t="shared" si="190"/>
        <v/>
      </c>
      <c r="AR402" s="33" t="str">
        <f t="shared" si="191"/>
        <v/>
      </c>
      <c r="AS402" s="43" t="str">
        <f t="shared" si="192"/>
        <v/>
      </c>
      <c r="AT402" s="33" t="str">
        <f t="shared" si="193"/>
        <v/>
      </c>
      <c r="AU402" s="49" t="str">
        <f t="shared" si="181"/>
        <v/>
      </c>
      <c r="AV402" s="33" t="str">
        <f t="shared" si="182"/>
        <v/>
      </c>
      <c r="AW402" s="49" t="str">
        <f t="shared" si="194"/>
        <v/>
      </c>
      <c r="AX402" s="33" t="str">
        <f t="shared" si="195"/>
        <v/>
      </c>
      <c r="AZ402" s="7" t="str">
        <f t="shared" si="196"/>
        <v/>
      </c>
      <c r="BB402" s="7" t="str">
        <f t="shared" si="197"/>
        <v/>
      </c>
      <c r="BD402" s="7">
        <v>391</v>
      </c>
      <c r="BF402" s="49" t="str">
        <f t="shared" si="177"/>
        <v/>
      </c>
      <c r="BG402" s="7" t="str">
        <f t="shared" si="177"/>
        <v/>
      </c>
      <c r="BH402" s="43" t="str">
        <f t="shared" si="177"/>
        <v/>
      </c>
      <c r="BI402" s="7" t="str">
        <f t="shared" si="198"/>
        <v/>
      </c>
      <c r="BJ402" s="7" t="str">
        <f t="shared" si="199"/>
        <v/>
      </c>
      <c r="BL402" s="105" t="str">
        <f t="shared" si="200"/>
        <v/>
      </c>
      <c r="BN402" s="57" t="str">
        <f t="shared" si="201"/>
        <v/>
      </c>
      <c r="BP402" s="35" t="str">
        <f t="shared" si="202"/>
        <v/>
      </c>
    </row>
    <row r="403" spans="1:68" x14ac:dyDescent="0.25">
      <c r="A403" s="9"/>
      <c r="B403" s="7" t="str">
        <f t="shared" si="178"/>
        <v/>
      </c>
      <c r="C403" s="9"/>
      <c r="D403" s="31"/>
      <c r="E403" s="11"/>
      <c r="F403" s="14"/>
      <c r="G403" s="18"/>
      <c r="H403" s="39"/>
      <c r="I403" s="22"/>
      <c r="J403" s="9"/>
      <c r="K403" s="25"/>
      <c r="L403" s="25"/>
      <c r="M403" s="25"/>
      <c r="N403" s="25"/>
      <c r="O403" s="25"/>
      <c r="P403" s="25"/>
      <c r="Q403" s="25"/>
      <c r="R403" s="25"/>
      <c r="S403" s="25"/>
      <c r="V403" s="7" t="str">
        <f t="shared" si="183"/>
        <v/>
      </c>
      <c r="X403" s="29" t="str">
        <f t="shared" si="179"/>
        <v/>
      </c>
      <c r="Y403" s="29" t="str">
        <f t="shared" si="184"/>
        <v/>
      </c>
      <c r="AA403" s="7" t="str">
        <f t="shared" si="180"/>
        <v/>
      </c>
      <c r="AB403" s="33" t="str">
        <f t="shared" si="185"/>
        <v/>
      </c>
      <c r="AD403" s="35" t="str">
        <f t="shared" si="186"/>
        <v/>
      </c>
      <c r="AE403" s="35" t="str">
        <f t="shared" si="187"/>
        <v/>
      </c>
      <c r="AG403" s="7" t="str">
        <f t="shared" si="174"/>
        <v/>
      </c>
      <c r="AN403" s="98" t="str">
        <f t="shared" si="188"/>
        <v/>
      </c>
      <c r="AO403" s="99" t="str">
        <f t="shared" si="189"/>
        <v/>
      </c>
      <c r="AQ403" s="49" t="str">
        <f t="shared" si="190"/>
        <v/>
      </c>
      <c r="AR403" s="33" t="str">
        <f t="shared" si="191"/>
        <v/>
      </c>
      <c r="AS403" s="43" t="str">
        <f t="shared" si="192"/>
        <v/>
      </c>
      <c r="AT403" s="33" t="str">
        <f t="shared" si="193"/>
        <v/>
      </c>
      <c r="AU403" s="49" t="str">
        <f t="shared" si="181"/>
        <v/>
      </c>
      <c r="AV403" s="33" t="str">
        <f t="shared" si="182"/>
        <v/>
      </c>
      <c r="AW403" s="49" t="str">
        <f t="shared" si="194"/>
        <v/>
      </c>
      <c r="AX403" s="33" t="str">
        <f t="shared" si="195"/>
        <v/>
      </c>
      <c r="AZ403" s="7" t="str">
        <f t="shared" si="196"/>
        <v/>
      </c>
      <c r="BB403" s="7" t="str">
        <f t="shared" si="197"/>
        <v/>
      </c>
      <c r="BD403" s="7">
        <v>392</v>
      </c>
      <c r="BF403" s="49" t="str">
        <f t="shared" si="177"/>
        <v/>
      </c>
      <c r="BG403" s="7" t="str">
        <f t="shared" si="177"/>
        <v/>
      </c>
      <c r="BH403" s="43" t="str">
        <f t="shared" si="177"/>
        <v/>
      </c>
      <c r="BI403" s="7" t="str">
        <f t="shared" si="198"/>
        <v/>
      </c>
      <c r="BJ403" s="7" t="str">
        <f t="shared" si="199"/>
        <v/>
      </c>
      <c r="BL403" s="105" t="str">
        <f t="shared" si="200"/>
        <v/>
      </c>
      <c r="BN403" s="57" t="str">
        <f t="shared" si="201"/>
        <v/>
      </c>
      <c r="BP403" s="35" t="str">
        <f t="shared" si="202"/>
        <v/>
      </c>
    </row>
    <row r="404" spans="1:68" x14ac:dyDescent="0.25">
      <c r="A404" s="9"/>
      <c r="B404" s="7" t="str">
        <f t="shared" si="178"/>
        <v/>
      </c>
      <c r="C404" s="9"/>
      <c r="D404" s="31"/>
      <c r="E404" s="11"/>
      <c r="F404" s="14"/>
      <c r="G404" s="18"/>
      <c r="H404" s="39"/>
      <c r="I404" s="22"/>
      <c r="J404" s="9"/>
      <c r="K404" s="25"/>
      <c r="L404" s="25"/>
      <c r="M404" s="25"/>
      <c r="N404" s="25"/>
      <c r="O404" s="25"/>
      <c r="P404" s="25"/>
      <c r="Q404" s="25"/>
      <c r="R404" s="25"/>
      <c r="S404" s="25"/>
      <c r="V404" s="7" t="str">
        <f t="shared" si="183"/>
        <v/>
      </c>
      <c r="X404" s="29" t="str">
        <f t="shared" si="179"/>
        <v/>
      </c>
      <c r="Y404" s="29" t="str">
        <f t="shared" si="184"/>
        <v/>
      </c>
      <c r="AA404" s="7" t="str">
        <f t="shared" si="180"/>
        <v/>
      </c>
      <c r="AB404" s="33" t="str">
        <f t="shared" si="185"/>
        <v/>
      </c>
      <c r="AD404" s="35" t="str">
        <f t="shared" si="186"/>
        <v/>
      </c>
      <c r="AE404" s="35" t="str">
        <f t="shared" si="187"/>
        <v/>
      </c>
      <c r="AG404" s="7" t="str">
        <f t="shared" si="174"/>
        <v/>
      </c>
      <c r="AN404" s="98" t="str">
        <f t="shared" si="188"/>
        <v/>
      </c>
      <c r="AO404" s="99" t="str">
        <f t="shared" si="189"/>
        <v/>
      </c>
      <c r="AQ404" s="49" t="str">
        <f t="shared" si="190"/>
        <v/>
      </c>
      <c r="AR404" s="33" t="str">
        <f t="shared" si="191"/>
        <v/>
      </c>
      <c r="AS404" s="43" t="str">
        <f t="shared" si="192"/>
        <v/>
      </c>
      <c r="AT404" s="33" t="str">
        <f t="shared" si="193"/>
        <v/>
      </c>
      <c r="AU404" s="49" t="str">
        <f t="shared" si="181"/>
        <v/>
      </c>
      <c r="AV404" s="33" t="str">
        <f t="shared" si="182"/>
        <v/>
      </c>
      <c r="AW404" s="49" t="str">
        <f t="shared" si="194"/>
        <v/>
      </c>
      <c r="AX404" s="33" t="str">
        <f t="shared" si="195"/>
        <v/>
      </c>
      <c r="AZ404" s="7" t="str">
        <f t="shared" si="196"/>
        <v/>
      </c>
      <c r="BB404" s="7" t="str">
        <f t="shared" si="197"/>
        <v/>
      </c>
      <c r="BD404" s="7">
        <v>393</v>
      </c>
      <c r="BF404" s="49" t="str">
        <f t="shared" si="177"/>
        <v/>
      </c>
      <c r="BG404" s="7" t="str">
        <f t="shared" si="177"/>
        <v/>
      </c>
      <c r="BH404" s="43" t="str">
        <f t="shared" si="177"/>
        <v/>
      </c>
      <c r="BI404" s="7" t="str">
        <f t="shared" si="198"/>
        <v/>
      </c>
      <c r="BJ404" s="7" t="str">
        <f t="shared" si="199"/>
        <v/>
      </c>
      <c r="BL404" s="105" t="str">
        <f t="shared" si="200"/>
        <v/>
      </c>
      <c r="BN404" s="57" t="str">
        <f t="shared" si="201"/>
        <v/>
      </c>
      <c r="BP404" s="35" t="str">
        <f t="shared" si="202"/>
        <v/>
      </c>
    </row>
    <row r="405" spans="1:68" x14ac:dyDescent="0.25">
      <c r="A405" s="9"/>
      <c r="B405" s="7" t="str">
        <f t="shared" si="178"/>
        <v/>
      </c>
      <c r="C405" s="9"/>
      <c r="D405" s="31"/>
      <c r="E405" s="11"/>
      <c r="F405" s="14"/>
      <c r="G405" s="18"/>
      <c r="H405" s="39"/>
      <c r="I405" s="22"/>
      <c r="J405" s="9"/>
      <c r="K405" s="25"/>
      <c r="L405" s="25"/>
      <c r="M405" s="25"/>
      <c r="N405" s="25"/>
      <c r="O405" s="25"/>
      <c r="P405" s="25"/>
      <c r="Q405" s="25"/>
      <c r="R405" s="25"/>
      <c r="S405" s="25"/>
      <c r="V405" s="7" t="str">
        <f t="shared" si="183"/>
        <v/>
      </c>
      <c r="X405" s="29" t="str">
        <f t="shared" si="179"/>
        <v/>
      </c>
      <c r="Y405" s="29" t="str">
        <f t="shared" si="184"/>
        <v/>
      </c>
      <c r="AA405" s="7" t="str">
        <f t="shared" si="180"/>
        <v/>
      </c>
      <c r="AB405" s="33" t="str">
        <f t="shared" si="185"/>
        <v/>
      </c>
      <c r="AD405" s="35" t="str">
        <f t="shared" si="186"/>
        <v/>
      </c>
      <c r="AE405" s="35" t="str">
        <f t="shared" si="187"/>
        <v/>
      </c>
      <c r="AG405" s="7" t="str">
        <f t="shared" ref="AG405:AG468" si="203">IF(OR($H405="", $I405=1), "", $H405-$AG$10)</f>
        <v/>
      </c>
      <c r="AN405" s="98" t="str">
        <f t="shared" si="188"/>
        <v/>
      </c>
      <c r="AO405" s="99" t="str">
        <f t="shared" si="189"/>
        <v/>
      </c>
      <c r="AQ405" s="49" t="str">
        <f t="shared" si="190"/>
        <v/>
      </c>
      <c r="AR405" s="33" t="str">
        <f t="shared" si="191"/>
        <v/>
      </c>
      <c r="AS405" s="43" t="str">
        <f t="shared" si="192"/>
        <v/>
      </c>
      <c r="AT405" s="33" t="str">
        <f t="shared" si="193"/>
        <v/>
      </c>
      <c r="AU405" s="49" t="str">
        <f t="shared" si="181"/>
        <v/>
      </c>
      <c r="AV405" s="33" t="str">
        <f t="shared" si="182"/>
        <v/>
      </c>
      <c r="AW405" s="49" t="str">
        <f t="shared" si="194"/>
        <v/>
      </c>
      <c r="AX405" s="33" t="str">
        <f t="shared" si="195"/>
        <v/>
      </c>
      <c r="AZ405" s="7" t="str">
        <f t="shared" si="196"/>
        <v/>
      </c>
      <c r="BB405" s="7" t="str">
        <f t="shared" si="197"/>
        <v/>
      </c>
      <c r="BD405" s="7">
        <v>394</v>
      </c>
      <c r="BF405" s="49" t="str">
        <f t="shared" si="177"/>
        <v/>
      </c>
      <c r="BG405" s="7" t="str">
        <f t="shared" si="177"/>
        <v/>
      </c>
      <c r="BH405" s="43" t="str">
        <f t="shared" si="177"/>
        <v/>
      </c>
      <c r="BI405" s="7" t="str">
        <f t="shared" si="198"/>
        <v/>
      </c>
      <c r="BJ405" s="7" t="str">
        <f t="shared" si="199"/>
        <v/>
      </c>
      <c r="BL405" s="105" t="str">
        <f t="shared" si="200"/>
        <v/>
      </c>
      <c r="BN405" s="57" t="str">
        <f t="shared" si="201"/>
        <v/>
      </c>
      <c r="BP405" s="35" t="str">
        <f t="shared" si="202"/>
        <v/>
      </c>
    </row>
    <row r="406" spans="1:68" x14ac:dyDescent="0.25">
      <c r="A406" s="9"/>
      <c r="B406" s="7" t="str">
        <f t="shared" si="178"/>
        <v/>
      </c>
      <c r="C406" s="9"/>
      <c r="D406" s="31"/>
      <c r="E406" s="11"/>
      <c r="F406" s="14"/>
      <c r="G406" s="18"/>
      <c r="H406" s="39"/>
      <c r="I406" s="22"/>
      <c r="J406" s="9"/>
      <c r="K406" s="25"/>
      <c r="L406" s="25"/>
      <c r="M406" s="25"/>
      <c r="N406" s="25"/>
      <c r="O406" s="25"/>
      <c r="P406" s="25"/>
      <c r="Q406" s="25"/>
      <c r="R406" s="25"/>
      <c r="S406" s="25"/>
      <c r="V406" s="7" t="str">
        <f t="shared" si="183"/>
        <v/>
      </c>
      <c r="X406" s="29" t="str">
        <f t="shared" si="179"/>
        <v/>
      </c>
      <c r="Y406" s="29" t="str">
        <f t="shared" si="184"/>
        <v/>
      </c>
      <c r="AA406" s="7" t="str">
        <f t="shared" si="180"/>
        <v/>
      </c>
      <c r="AB406" s="33" t="str">
        <f t="shared" si="185"/>
        <v/>
      </c>
      <c r="AD406" s="35" t="str">
        <f t="shared" si="186"/>
        <v/>
      </c>
      <c r="AE406" s="35" t="str">
        <f t="shared" si="187"/>
        <v/>
      </c>
      <c r="AG406" s="7" t="str">
        <f t="shared" si="203"/>
        <v/>
      </c>
      <c r="AN406" s="98" t="str">
        <f t="shared" si="188"/>
        <v/>
      </c>
      <c r="AO406" s="99" t="str">
        <f t="shared" si="189"/>
        <v/>
      </c>
      <c r="AQ406" s="49" t="str">
        <f t="shared" si="190"/>
        <v/>
      </c>
      <c r="AR406" s="33" t="str">
        <f t="shared" si="191"/>
        <v/>
      </c>
      <c r="AS406" s="43" t="str">
        <f t="shared" si="192"/>
        <v/>
      </c>
      <c r="AT406" s="33" t="str">
        <f t="shared" si="193"/>
        <v/>
      </c>
      <c r="AU406" s="49" t="str">
        <f t="shared" si="181"/>
        <v/>
      </c>
      <c r="AV406" s="33" t="str">
        <f t="shared" si="182"/>
        <v/>
      </c>
      <c r="AW406" s="49" t="str">
        <f t="shared" si="194"/>
        <v/>
      </c>
      <c r="AX406" s="33" t="str">
        <f t="shared" si="195"/>
        <v/>
      </c>
      <c r="AZ406" s="7" t="str">
        <f t="shared" si="196"/>
        <v/>
      </c>
      <c r="BB406" s="7" t="str">
        <f t="shared" si="197"/>
        <v/>
      </c>
      <c r="BD406" s="7">
        <v>395</v>
      </c>
      <c r="BF406" s="49" t="str">
        <f t="shared" si="177"/>
        <v/>
      </c>
      <c r="BG406" s="7" t="str">
        <f t="shared" si="177"/>
        <v/>
      </c>
      <c r="BH406" s="43" t="str">
        <f t="shared" si="177"/>
        <v/>
      </c>
      <c r="BI406" s="7" t="str">
        <f t="shared" si="198"/>
        <v/>
      </c>
      <c r="BJ406" s="7" t="str">
        <f t="shared" si="199"/>
        <v/>
      </c>
      <c r="BL406" s="105" t="str">
        <f t="shared" si="200"/>
        <v/>
      </c>
      <c r="BN406" s="57" t="str">
        <f t="shared" si="201"/>
        <v/>
      </c>
      <c r="BP406" s="35" t="str">
        <f t="shared" si="202"/>
        <v/>
      </c>
    </row>
    <row r="407" spans="1:68" x14ac:dyDescent="0.25">
      <c r="A407" s="9"/>
      <c r="B407" s="7" t="str">
        <f t="shared" si="178"/>
        <v/>
      </c>
      <c r="C407" s="9"/>
      <c r="D407" s="31"/>
      <c r="E407" s="11"/>
      <c r="F407" s="14"/>
      <c r="G407" s="18"/>
      <c r="H407" s="39"/>
      <c r="I407" s="22"/>
      <c r="J407" s="9"/>
      <c r="K407" s="25"/>
      <c r="L407" s="25"/>
      <c r="M407" s="25"/>
      <c r="N407" s="25"/>
      <c r="O407" s="25"/>
      <c r="P407" s="25"/>
      <c r="Q407" s="25"/>
      <c r="R407" s="25"/>
      <c r="S407" s="25"/>
      <c r="V407" s="7" t="str">
        <f t="shared" si="183"/>
        <v/>
      </c>
      <c r="X407" s="29" t="str">
        <f t="shared" si="179"/>
        <v/>
      </c>
      <c r="Y407" s="29" t="str">
        <f t="shared" si="184"/>
        <v/>
      </c>
      <c r="AA407" s="7" t="str">
        <f t="shared" si="180"/>
        <v/>
      </c>
      <c r="AB407" s="33" t="str">
        <f t="shared" si="185"/>
        <v/>
      </c>
      <c r="AD407" s="35" t="str">
        <f t="shared" si="186"/>
        <v/>
      </c>
      <c r="AE407" s="35" t="str">
        <f t="shared" si="187"/>
        <v/>
      </c>
      <c r="AG407" s="7" t="str">
        <f t="shared" si="203"/>
        <v/>
      </c>
      <c r="AN407" s="98" t="str">
        <f t="shared" si="188"/>
        <v/>
      </c>
      <c r="AO407" s="99" t="str">
        <f t="shared" si="189"/>
        <v/>
      </c>
      <c r="AQ407" s="49" t="str">
        <f t="shared" si="190"/>
        <v/>
      </c>
      <c r="AR407" s="33" t="str">
        <f t="shared" si="191"/>
        <v/>
      </c>
      <c r="AS407" s="43" t="str">
        <f t="shared" si="192"/>
        <v/>
      </c>
      <c r="AT407" s="33" t="str">
        <f t="shared" si="193"/>
        <v/>
      </c>
      <c r="AU407" s="49" t="str">
        <f t="shared" si="181"/>
        <v/>
      </c>
      <c r="AV407" s="33" t="str">
        <f t="shared" si="182"/>
        <v/>
      </c>
      <c r="AW407" s="49" t="str">
        <f t="shared" si="194"/>
        <v/>
      </c>
      <c r="AX407" s="33" t="str">
        <f t="shared" si="195"/>
        <v/>
      </c>
      <c r="AZ407" s="7" t="str">
        <f t="shared" si="196"/>
        <v/>
      </c>
      <c r="BB407" s="7" t="str">
        <f t="shared" si="197"/>
        <v/>
      </c>
      <c r="BD407" s="7">
        <v>396</v>
      </c>
      <c r="BF407" s="49" t="str">
        <f t="shared" si="177"/>
        <v/>
      </c>
      <c r="BG407" s="7" t="str">
        <f t="shared" si="177"/>
        <v/>
      </c>
      <c r="BH407" s="43" t="str">
        <f t="shared" si="177"/>
        <v/>
      </c>
      <c r="BI407" s="7" t="str">
        <f t="shared" si="198"/>
        <v/>
      </c>
      <c r="BJ407" s="7" t="str">
        <f t="shared" si="199"/>
        <v/>
      </c>
      <c r="BL407" s="105" t="str">
        <f t="shared" si="200"/>
        <v/>
      </c>
      <c r="BN407" s="57" t="str">
        <f t="shared" si="201"/>
        <v/>
      </c>
      <c r="BP407" s="35" t="str">
        <f t="shared" si="202"/>
        <v/>
      </c>
    </row>
    <row r="408" spans="1:68" x14ac:dyDescent="0.25">
      <c r="A408" s="9"/>
      <c r="B408" s="7" t="str">
        <f t="shared" si="178"/>
        <v/>
      </c>
      <c r="C408" s="9"/>
      <c r="D408" s="31"/>
      <c r="E408" s="11"/>
      <c r="F408" s="14"/>
      <c r="G408" s="18"/>
      <c r="H408" s="39"/>
      <c r="I408" s="22"/>
      <c r="J408" s="9"/>
      <c r="K408" s="25"/>
      <c r="L408" s="25"/>
      <c r="M408" s="25"/>
      <c r="N408" s="25"/>
      <c r="O408" s="25"/>
      <c r="P408" s="25"/>
      <c r="Q408" s="25"/>
      <c r="R408" s="25"/>
      <c r="S408" s="25"/>
      <c r="V408" s="7" t="str">
        <f t="shared" si="183"/>
        <v/>
      </c>
      <c r="X408" s="29" t="str">
        <f t="shared" si="179"/>
        <v/>
      </c>
      <c r="Y408" s="29" t="str">
        <f t="shared" si="184"/>
        <v/>
      </c>
      <c r="AA408" s="7" t="str">
        <f t="shared" si="180"/>
        <v/>
      </c>
      <c r="AB408" s="33" t="str">
        <f t="shared" si="185"/>
        <v/>
      </c>
      <c r="AD408" s="35" t="str">
        <f t="shared" si="186"/>
        <v/>
      </c>
      <c r="AE408" s="35" t="str">
        <f t="shared" si="187"/>
        <v/>
      </c>
      <c r="AG408" s="7" t="str">
        <f t="shared" si="203"/>
        <v/>
      </c>
      <c r="AN408" s="98" t="str">
        <f t="shared" si="188"/>
        <v/>
      </c>
      <c r="AO408" s="99" t="str">
        <f t="shared" si="189"/>
        <v/>
      </c>
      <c r="AQ408" s="49" t="str">
        <f t="shared" si="190"/>
        <v/>
      </c>
      <c r="AR408" s="33" t="str">
        <f t="shared" si="191"/>
        <v/>
      </c>
      <c r="AS408" s="43" t="str">
        <f t="shared" si="192"/>
        <v/>
      </c>
      <c r="AT408" s="33" t="str">
        <f t="shared" si="193"/>
        <v/>
      </c>
      <c r="AU408" s="49" t="str">
        <f t="shared" si="181"/>
        <v/>
      </c>
      <c r="AV408" s="33" t="str">
        <f t="shared" si="182"/>
        <v/>
      </c>
      <c r="AW408" s="49" t="str">
        <f t="shared" si="194"/>
        <v/>
      </c>
      <c r="AX408" s="33" t="str">
        <f t="shared" si="195"/>
        <v/>
      </c>
      <c r="AZ408" s="7" t="str">
        <f t="shared" si="196"/>
        <v/>
      </c>
      <c r="BB408" s="7" t="str">
        <f t="shared" si="197"/>
        <v/>
      </c>
      <c r="BD408" s="7">
        <v>397</v>
      </c>
      <c r="BF408" s="49" t="str">
        <f t="shared" si="177"/>
        <v/>
      </c>
      <c r="BG408" s="7" t="str">
        <f t="shared" si="177"/>
        <v/>
      </c>
      <c r="BH408" s="43" t="str">
        <f t="shared" si="177"/>
        <v/>
      </c>
      <c r="BI408" s="7" t="str">
        <f t="shared" si="198"/>
        <v/>
      </c>
      <c r="BJ408" s="7" t="str">
        <f t="shared" si="199"/>
        <v/>
      </c>
      <c r="BL408" s="105" t="str">
        <f t="shared" si="200"/>
        <v/>
      </c>
      <c r="BN408" s="57" t="str">
        <f t="shared" si="201"/>
        <v/>
      </c>
      <c r="BP408" s="35" t="str">
        <f t="shared" si="202"/>
        <v/>
      </c>
    </row>
    <row r="409" spans="1:68" x14ac:dyDescent="0.25">
      <c r="A409" s="9"/>
      <c r="B409" s="7" t="str">
        <f t="shared" si="178"/>
        <v/>
      </c>
      <c r="C409" s="9"/>
      <c r="D409" s="31"/>
      <c r="E409" s="11"/>
      <c r="F409" s="14"/>
      <c r="G409" s="18"/>
      <c r="H409" s="39"/>
      <c r="I409" s="22"/>
      <c r="J409" s="9"/>
      <c r="K409" s="25"/>
      <c r="L409" s="25"/>
      <c r="M409" s="25"/>
      <c r="N409" s="25"/>
      <c r="O409" s="25"/>
      <c r="P409" s="25"/>
      <c r="Q409" s="25"/>
      <c r="R409" s="25"/>
      <c r="S409" s="25"/>
      <c r="V409" s="7" t="str">
        <f t="shared" si="183"/>
        <v/>
      </c>
      <c r="X409" s="29" t="str">
        <f t="shared" si="179"/>
        <v/>
      </c>
      <c r="Y409" s="29" t="str">
        <f t="shared" si="184"/>
        <v/>
      </c>
      <c r="AA409" s="7" t="str">
        <f t="shared" si="180"/>
        <v/>
      </c>
      <c r="AB409" s="33" t="str">
        <f t="shared" si="185"/>
        <v/>
      </c>
      <c r="AD409" s="35" t="str">
        <f t="shared" si="186"/>
        <v/>
      </c>
      <c r="AE409" s="35" t="str">
        <f t="shared" si="187"/>
        <v/>
      </c>
      <c r="AG409" s="7" t="str">
        <f t="shared" si="203"/>
        <v/>
      </c>
      <c r="AN409" s="98" t="str">
        <f t="shared" si="188"/>
        <v/>
      </c>
      <c r="AO409" s="99" t="str">
        <f t="shared" si="189"/>
        <v/>
      </c>
      <c r="AQ409" s="49" t="str">
        <f t="shared" si="190"/>
        <v/>
      </c>
      <c r="AR409" s="33" t="str">
        <f t="shared" si="191"/>
        <v/>
      </c>
      <c r="AS409" s="43" t="str">
        <f t="shared" si="192"/>
        <v/>
      </c>
      <c r="AT409" s="33" t="str">
        <f t="shared" si="193"/>
        <v/>
      </c>
      <c r="AU409" s="49" t="str">
        <f t="shared" si="181"/>
        <v/>
      </c>
      <c r="AV409" s="33" t="str">
        <f t="shared" si="182"/>
        <v/>
      </c>
      <c r="AW409" s="49" t="str">
        <f t="shared" si="194"/>
        <v/>
      </c>
      <c r="AX409" s="33" t="str">
        <f t="shared" si="195"/>
        <v/>
      </c>
      <c r="AZ409" s="7" t="str">
        <f t="shared" si="196"/>
        <v/>
      </c>
      <c r="BB409" s="7" t="str">
        <f t="shared" si="197"/>
        <v/>
      </c>
      <c r="BD409" s="7">
        <v>398</v>
      </c>
      <c r="BF409" s="49" t="str">
        <f t="shared" si="177"/>
        <v/>
      </c>
      <c r="BG409" s="7" t="str">
        <f t="shared" si="177"/>
        <v/>
      </c>
      <c r="BH409" s="43" t="str">
        <f t="shared" si="177"/>
        <v/>
      </c>
      <c r="BI409" s="7" t="str">
        <f t="shared" si="198"/>
        <v/>
      </c>
      <c r="BJ409" s="7" t="str">
        <f t="shared" si="199"/>
        <v/>
      </c>
      <c r="BL409" s="105" t="str">
        <f t="shared" si="200"/>
        <v/>
      </c>
      <c r="BN409" s="57" t="str">
        <f t="shared" si="201"/>
        <v/>
      </c>
      <c r="BP409" s="35" t="str">
        <f t="shared" si="202"/>
        <v/>
      </c>
    </row>
    <row r="410" spans="1:68" x14ac:dyDescent="0.25">
      <c r="A410" s="9"/>
      <c r="B410" s="7" t="str">
        <f t="shared" si="178"/>
        <v/>
      </c>
      <c r="C410" s="9"/>
      <c r="D410" s="31"/>
      <c r="E410" s="11"/>
      <c r="F410" s="14"/>
      <c r="G410" s="18"/>
      <c r="H410" s="39"/>
      <c r="I410" s="22"/>
      <c r="J410" s="9"/>
      <c r="K410" s="25"/>
      <c r="L410" s="25"/>
      <c r="M410" s="25"/>
      <c r="N410" s="25"/>
      <c r="O410" s="25"/>
      <c r="P410" s="25"/>
      <c r="Q410" s="25"/>
      <c r="R410" s="25"/>
      <c r="S410" s="25"/>
      <c r="V410" s="7" t="str">
        <f t="shared" si="183"/>
        <v/>
      </c>
      <c r="X410" s="29" t="str">
        <f t="shared" si="179"/>
        <v/>
      </c>
      <c r="Y410" s="29" t="str">
        <f t="shared" si="184"/>
        <v/>
      </c>
      <c r="AA410" s="7" t="str">
        <f t="shared" si="180"/>
        <v/>
      </c>
      <c r="AB410" s="33" t="str">
        <f t="shared" si="185"/>
        <v/>
      </c>
      <c r="AD410" s="35" t="str">
        <f t="shared" si="186"/>
        <v/>
      </c>
      <c r="AE410" s="35" t="str">
        <f t="shared" si="187"/>
        <v/>
      </c>
      <c r="AG410" s="7" t="str">
        <f t="shared" si="203"/>
        <v/>
      </c>
      <c r="AN410" s="98" t="str">
        <f t="shared" si="188"/>
        <v/>
      </c>
      <c r="AO410" s="99" t="str">
        <f t="shared" si="189"/>
        <v/>
      </c>
      <c r="AQ410" s="49" t="str">
        <f t="shared" si="190"/>
        <v/>
      </c>
      <c r="AR410" s="33" t="str">
        <f t="shared" si="191"/>
        <v/>
      </c>
      <c r="AS410" s="43" t="str">
        <f t="shared" si="192"/>
        <v/>
      </c>
      <c r="AT410" s="33" t="str">
        <f t="shared" si="193"/>
        <v/>
      </c>
      <c r="AU410" s="49" t="str">
        <f t="shared" si="181"/>
        <v/>
      </c>
      <c r="AV410" s="33" t="str">
        <f t="shared" si="182"/>
        <v/>
      </c>
      <c r="AW410" s="49" t="str">
        <f t="shared" si="194"/>
        <v/>
      </c>
      <c r="AX410" s="33" t="str">
        <f t="shared" si="195"/>
        <v/>
      </c>
      <c r="AZ410" s="7" t="str">
        <f t="shared" si="196"/>
        <v/>
      </c>
      <c r="BB410" s="7" t="str">
        <f t="shared" si="197"/>
        <v/>
      </c>
      <c r="BD410" s="7">
        <v>399</v>
      </c>
      <c r="BF410" s="49" t="str">
        <f t="shared" si="177"/>
        <v/>
      </c>
      <c r="BG410" s="7" t="str">
        <f t="shared" si="177"/>
        <v/>
      </c>
      <c r="BH410" s="43" t="str">
        <f t="shared" si="177"/>
        <v/>
      </c>
      <c r="BI410" s="7" t="str">
        <f t="shared" si="198"/>
        <v/>
      </c>
      <c r="BJ410" s="7" t="str">
        <f t="shared" si="199"/>
        <v/>
      </c>
      <c r="BL410" s="105" t="str">
        <f t="shared" si="200"/>
        <v/>
      </c>
      <c r="BN410" s="57" t="str">
        <f t="shared" si="201"/>
        <v/>
      </c>
      <c r="BP410" s="35" t="str">
        <f t="shared" si="202"/>
        <v/>
      </c>
    </row>
    <row r="411" spans="1:68" x14ac:dyDescent="0.25">
      <c r="A411" s="9"/>
      <c r="B411" s="7" t="str">
        <f t="shared" si="178"/>
        <v/>
      </c>
      <c r="C411" s="9"/>
      <c r="D411" s="31"/>
      <c r="E411" s="11"/>
      <c r="F411" s="14"/>
      <c r="G411" s="18"/>
      <c r="H411" s="39"/>
      <c r="I411" s="22"/>
      <c r="J411" s="9"/>
      <c r="K411" s="25"/>
      <c r="L411" s="25"/>
      <c r="M411" s="25"/>
      <c r="N411" s="25"/>
      <c r="O411" s="25"/>
      <c r="P411" s="25"/>
      <c r="Q411" s="25"/>
      <c r="R411" s="25"/>
      <c r="S411" s="25"/>
      <c r="V411" s="7" t="str">
        <f t="shared" si="183"/>
        <v/>
      </c>
      <c r="X411" s="29" t="str">
        <f t="shared" si="179"/>
        <v/>
      </c>
      <c r="Y411" s="29" t="str">
        <f t="shared" si="184"/>
        <v/>
      </c>
      <c r="AA411" s="7" t="str">
        <f t="shared" si="180"/>
        <v/>
      </c>
      <c r="AB411" s="33" t="str">
        <f t="shared" si="185"/>
        <v/>
      </c>
      <c r="AD411" s="35" t="str">
        <f t="shared" si="186"/>
        <v/>
      </c>
      <c r="AE411" s="35" t="str">
        <f t="shared" si="187"/>
        <v/>
      </c>
      <c r="AG411" s="7" t="str">
        <f t="shared" si="203"/>
        <v/>
      </c>
      <c r="AN411" s="98" t="str">
        <f t="shared" si="188"/>
        <v/>
      </c>
      <c r="AO411" s="99" t="str">
        <f t="shared" si="189"/>
        <v/>
      </c>
      <c r="AQ411" s="49" t="str">
        <f t="shared" si="190"/>
        <v/>
      </c>
      <c r="AR411" s="33" t="str">
        <f t="shared" si="191"/>
        <v/>
      </c>
      <c r="AS411" s="43" t="str">
        <f t="shared" si="192"/>
        <v/>
      </c>
      <c r="AT411" s="33" t="str">
        <f t="shared" si="193"/>
        <v/>
      </c>
      <c r="AU411" s="49" t="str">
        <f t="shared" si="181"/>
        <v/>
      </c>
      <c r="AV411" s="33" t="str">
        <f t="shared" si="182"/>
        <v/>
      </c>
      <c r="AW411" s="49" t="str">
        <f t="shared" si="194"/>
        <v/>
      </c>
      <c r="AX411" s="33" t="str">
        <f t="shared" si="195"/>
        <v/>
      </c>
      <c r="AZ411" s="7" t="str">
        <f t="shared" si="196"/>
        <v/>
      </c>
      <c r="BB411" s="7" t="str">
        <f t="shared" si="197"/>
        <v/>
      </c>
      <c r="BD411" s="7">
        <v>400</v>
      </c>
      <c r="BF411" s="49" t="str">
        <f t="shared" si="177"/>
        <v/>
      </c>
      <c r="BG411" s="7" t="str">
        <f t="shared" si="177"/>
        <v/>
      </c>
      <c r="BH411" s="43" t="str">
        <f t="shared" si="177"/>
        <v/>
      </c>
      <c r="BI411" s="7" t="str">
        <f t="shared" si="198"/>
        <v/>
      </c>
      <c r="BJ411" s="7" t="str">
        <f t="shared" si="199"/>
        <v/>
      </c>
      <c r="BL411" s="105" t="str">
        <f t="shared" si="200"/>
        <v/>
      </c>
      <c r="BN411" s="57" t="str">
        <f t="shared" si="201"/>
        <v/>
      </c>
      <c r="BP411" s="35" t="str">
        <f t="shared" si="202"/>
        <v/>
      </c>
    </row>
    <row r="412" spans="1:68" x14ac:dyDescent="0.25">
      <c r="A412" s="9"/>
      <c r="B412" s="7" t="str">
        <f t="shared" si="178"/>
        <v/>
      </c>
      <c r="C412" s="9"/>
      <c r="D412" s="31"/>
      <c r="E412" s="11"/>
      <c r="F412" s="14"/>
      <c r="G412" s="18"/>
      <c r="H412" s="39"/>
      <c r="I412" s="22"/>
      <c r="J412" s="9"/>
      <c r="K412" s="25"/>
      <c r="L412" s="25"/>
      <c r="M412" s="25"/>
      <c r="N412" s="25"/>
      <c r="O412" s="25"/>
      <c r="P412" s="25"/>
      <c r="Q412" s="25"/>
      <c r="R412" s="25"/>
      <c r="S412" s="25"/>
      <c r="V412" s="7" t="str">
        <f t="shared" si="183"/>
        <v/>
      </c>
      <c r="X412" s="29" t="str">
        <f t="shared" si="179"/>
        <v/>
      </c>
      <c r="Y412" s="29" t="str">
        <f t="shared" si="184"/>
        <v/>
      </c>
      <c r="AA412" s="7" t="str">
        <f t="shared" si="180"/>
        <v/>
      </c>
      <c r="AB412" s="33" t="str">
        <f t="shared" si="185"/>
        <v/>
      </c>
      <c r="AD412" s="35" t="str">
        <f t="shared" si="186"/>
        <v/>
      </c>
      <c r="AE412" s="35" t="str">
        <f t="shared" si="187"/>
        <v/>
      </c>
      <c r="AG412" s="7" t="str">
        <f t="shared" si="203"/>
        <v/>
      </c>
      <c r="AN412" s="98" t="str">
        <f t="shared" si="188"/>
        <v/>
      </c>
      <c r="AO412" s="99" t="str">
        <f t="shared" si="189"/>
        <v/>
      </c>
      <c r="AQ412" s="49" t="str">
        <f t="shared" si="190"/>
        <v/>
      </c>
      <c r="AR412" s="33" t="str">
        <f t="shared" si="191"/>
        <v/>
      </c>
      <c r="AS412" s="43" t="str">
        <f t="shared" si="192"/>
        <v/>
      </c>
      <c r="AT412" s="33" t="str">
        <f t="shared" si="193"/>
        <v/>
      </c>
      <c r="AU412" s="49" t="str">
        <f t="shared" si="181"/>
        <v/>
      </c>
      <c r="AV412" s="33" t="str">
        <f t="shared" si="182"/>
        <v/>
      </c>
      <c r="AW412" s="49" t="str">
        <f t="shared" si="194"/>
        <v/>
      </c>
      <c r="AX412" s="33" t="str">
        <f t="shared" si="195"/>
        <v/>
      </c>
      <c r="AZ412" s="7" t="str">
        <f t="shared" si="196"/>
        <v/>
      </c>
      <c r="BB412" s="7" t="str">
        <f t="shared" si="197"/>
        <v/>
      </c>
      <c r="BD412" s="7">
        <v>401</v>
      </c>
      <c r="BF412" s="49" t="str">
        <f t="shared" ref="BF412:BH431" si="204">IF(OR($E412="", $AD412=FALSE), "", IF(OR($BI$9=TRUE, BF$9=""), 0, IFERROR(INDEX($AQ$12:$AX$511, $BE412, MATCH(BF$9, $AQ$9:$AX$9, 0)), 0)))</f>
        <v/>
      </c>
      <c r="BG412" s="7" t="str">
        <f t="shared" si="204"/>
        <v/>
      </c>
      <c r="BH412" s="43" t="str">
        <f t="shared" si="204"/>
        <v/>
      </c>
      <c r="BI412" s="7" t="str">
        <f t="shared" si="198"/>
        <v/>
      </c>
      <c r="BJ412" s="7" t="str">
        <f t="shared" si="199"/>
        <v/>
      </c>
      <c r="BL412" s="105" t="str">
        <f t="shared" si="200"/>
        <v/>
      </c>
      <c r="BN412" s="57" t="str">
        <f t="shared" si="201"/>
        <v/>
      </c>
      <c r="BP412" s="35" t="str">
        <f t="shared" si="202"/>
        <v/>
      </c>
    </row>
    <row r="413" spans="1:68" x14ac:dyDescent="0.25">
      <c r="A413" s="9"/>
      <c r="B413" s="7" t="str">
        <f t="shared" si="178"/>
        <v/>
      </c>
      <c r="C413" s="9"/>
      <c r="D413" s="31"/>
      <c r="E413" s="11"/>
      <c r="F413" s="14"/>
      <c r="G413" s="18"/>
      <c r="H413" s="39"/>
      <c r="I413" s="22"/>
      <c r="J413" s="9"/>
      <c r="K413" s="25"/>
      <c r="L413" s="25"/>
      <c r="M413" s="25"/>
      <c r="N413" s="25"/>
      <c r="O413" s="25"/>
      <c r="P413" s="25"/>
      <c r="Q413" s="25"/>
      <c r="R413" s="25"/>
      <c r="S413" s="25"/>
      <c r="V413" s="7" t="str">
        <f t="shared" si="183"/>
        <v/>
      </c>
      <c r="X413" s="29" t="str">
        <f t="shared" si="179"/>
        <v/>
      </c>
      <c r="Y413" s="29" t="str">
        <f t="shared" si="184"/>
        <v/>
      </c>
      <c r="AA413" s="7" t="str">
        <f t="shared" si="180"/>
        <v/>
      </c>
      <c r="AB413" s="33" t="str">
        <f t="shared" si="185"/>
        <v/>
      </c>
      <c r="AD413" s="35" t="str">
        <f t="shared" si="186"/>
        <v/>
      </c>
      <c r="AE413" s="35" t="str">
        <f t="shared" si="187"/>
        <v/>
      </c>
      <c r="AG413" s="7" t="str">
        <f t="shared" si="203"/>
        <v/>
      </c>
      <c r="AN413" s="98" t="str">
        <f t="shared" si="188"/>
        <v/>
      </c>
      <c r="AO413" s="99" t="str">
        <f t="shared" si="189"/>
        <v/>
      </c>
      <c r="AQ413" s="49" t="str">
        <f t="shared" si="190"/>
        <v/>
      </c>
      <c r="AR413" s="33" t="str">
        <f t="shared" si="191"/>
        <v/>
      </c>
      <c r="AS413" s="43" t="str">
        <f t="shared" si="192"/>
        <v/>
      </c>
      <c r="AT413" s="33" t="str">
        <f t="shared" si="193"/>
        <v/>
      </c>
      <c r="AU413" s="49" t="str">
        <f t="shared" si="181"/>
        <v/>
      </c>
      <c r="AV413" s="33" t="str">
        <f t="shared" si="182"/>
        <v/>
      </c>
      <c r="AW413" s="49" t="str">
        <f t="shared" si="194"/>
        <v/>
      </c>
      <c r="AX413" s="33" t="str">
        <f t="shared" si="195"/>
        <v/>
      </c>
      <c r="AZ413" s="7" t="str">
        <f t="shared" si="196"/>
        <v/>
      </c>
      <c r="BB413" s="7" t="str">
        <f t="shared" si="197"/>
        <v/>
      </c>
      <c r="BD413" s="7">
        <v>402</v>
      </c>
      <c r="BF413" s="49" t="str">
        <f t="shared" si="204"/>
        <v/>
      </c>
      <c r="BG413" s="7" t="str">
        <f t="shared" si="204"/>
        <v/>
      </c>
      <c r="BH413" s="43" t="str">
        <f t="shared" si="204"/>
        <v/>
      </c>
      <c r="BI413" s="7" t="str">
        <f t="shared" si="198"/>
        <v/>
      </c>
      <c r="BJ413" s="7" t="str">
        <f t="shared" si="199"/>
        <v/>
      </c>
      <c r="BL413" s="105" t="str">
        <f t="shared" si="200"/>
        <v/>
      </c>
      <c r="BN413" s="57" t="str">
        <f t="shared" si="201"/>
        <v/>
      </c>
      <c r="BP413" s="35" t="str">
        <f t="shared" si="202"/>
        <v/>
      </c>
    </row>
    <row r="414" spans="1:68" x14ac:dyDescent="0.25">
      <c r="A414" s="9"/>
      <c r="B414" s="7" t="str">
        <f t="shared" si="178"/>
        <v/>
      </c>
      <c r="C414" s="9"/>
      <c r="D414" s="31"/>
      <c r="E414" s="11"/>
      <c r="F414" s="14"/>
      <c r="G414" s="18"/>
      <c r="H414" s="39"/>
      <c r="I414" s="22"/>
      <c r="J414" s="9"/>
      <c r="K414" s="25"/>
      <c r="L414" s="25"/>
      <c r="M414" s="25"/>
      <c r="N414" s="25"/>
      <c r="O414" s="25"/>
      <c r="P414" s="25"/>
      <c r="Q414" s="25"/>
      <c r="R414" s="25"/>
      <c r="S414" s="25"/>
      <c r="V414" s="7" t="str">
        <f t="shared" si="183"/>
        <v/>
      </c>
      <c r="X414" s="29" t="str">
        <f t="shared" si="179"/>
        <v/>
      </c>
      <c r="Y414" s="29" t="str">
        <f t="shared" si="184"/>
        <v/>
      </c>
      <c r="AA414" s="7" t="str">
        <f t="shared" si="180"/>
        <v/>
      </c>
      <c r="AB414" s="33" t="str">
        <f t="shared" si="185"/>
        <v/>
      </c>
      <c r="AD414" s="35" t="str">
        <f t="shared" si="186"/>
        <v/>
      </c>
      <c r="AE414" s="35" t="str">
        <f t="shared" si="187"/>
        <v/>
      </c>
      <c r="AG414" s="7" t="str">
        <f t="shared" si="203"/>
        <v/>
      </c>
      <c r="AN414" s="98" t="str">
        <f t="shared" si="188"/>
        <v/>
      </c>
      <c r="AO414" s="99" t="str">
        <f t="shared" si="189"/>
        <v/>
      </c>
      <c r="AQ414" s="49" t="str">
        <f t="shared" si="190"/>
        <v/>
      </c>
      <c r="AR414" s="33" t="str">
        <f t="shared" si="191"/>
        <v/>
      </c>
      <c r="AS414" s="43" t="str">
        <f t="shared" si="192"/>
        <v/>
      </c>
      <c r="AT414" s="33" t="str">
        <f t="shared" si="193"/>
        <v/>
      </c>
      <c r="AU414" s="49" t="str">
        <f t="shared" si="181"/>
        <v/>
      </c>
      <c r="AV414" s="33" t="str">
        <f t="shared" si="182"/>
        <v/>
      </c>
      <c r="AW414" s="49" t="str">
        <f t="shared" si="194"/>
        <v/>
      </c>
      <c r="AX414" s="33" t="str">
        <f t="shared" si="195"/>
        <v/>
      </c>
      <c r="AZ414" s="7" t="str">
        <f t="shared" si="196"/>
        <v/>
      </c>
      <c r="BB414" s="7" t="str">
        <f t="shared" si="197"/>
        <v/>
      </c>
      <c r="BD414" s="7">
        <v>403</v>
      </c>
      <c r="BF414" s="49" t="str">
        <f t="shared" si="204"/>
        <v/>
      </c>
      <c r="BG414" s="7" t="str">
        <f t="shared" si="204"/>
        <v/>
      </c>
      <c r="BH414" s="43" t="str">
        <f t="shared" si="204"/>
        <v/>
      </c>
      <c r="BI414" s="7" t="str">
        <f t="shared" si="198"/>
        <v/>
      </c>
      <c r="BJ414" s="7" t="str">
        <f t="shared" si="199"/>
        <v/>
      </c>
      <c r="BL414" s="105" t="str">
        <f t="shared" si="200"/>
        <v/>
      </c>
      <c r="BN414" s="57" t="str">
        <f t="shared" si="201"/>
        <v/>
      </c>
      <c r="BP414" s="35" t="str">
        <f t="shared" si="202"/>
        <v/>
      </c>
    </row>
    <row r="415" spans="1:68" x14ac:dyDescent="0.25">
      <c r="A415" s="9"/>
      <c r="B415" s="7" t="str">
        <f t="shared" si="178"/>
        <v/>
      </c>
      <c r="C415" s="9"/>
      <c r="D415" s="31"/>
      <c r="E415" s="11"/>
      <c r="F415" s="14"/>
      <c r="G415" s="18"/>
      <c r="H415" s="39"/>
      <c r="I415" s="22"/>
      <c r="J415" s="9"/>
      <c r="K415" s="25"/>
      <c r="L415" s="25"/>
      <c r="M415" s="25"/>
      <c r="N415" s="25"/>
      <c r="O415" s="25"/>
      <c r="P415" s="25"/>
      <c r="Q415" s="25"/>
      <c r="R415" s="25"/>
      <c r="S415" s="25"/>
      <c r="V415" s="7" t="str">
        <f t="shared" si="183"/>
        <v/>
      </c>
      <c r="X415" s="29" t="str">
        <f t="shared" si="179"/>
        <v/>
      </c>
      <c r="Y415" s="29" t="str">
        <f t="shared" si="184"/>
        <v/>
      </c>
      <c r="AA415" s="7" t="str">
        <f t="shared" si="180"/>
        <v/>
      </c>
      <c r="AB415" s="33" t="str">
        <f t="shared" si="185"/>
        <v/>
      </c>
      <c r="AD415" s="35" t="str">
        <f t="shared" si="186"/>
        <v/>
      </c>
      <c r="AE415" s="35" t="str">
        <f t="shared" si="187"/>
        <v/>
      </c>
      <c r="AG415" s="7" t="str">
        <f t="shared" si="203"/>
        <v/>
      </c>
      <c r="AN415" s="98" t="str">
        <f t="shared" si="188"/>
        <v/>
      </c>
      <c r="AO415" s="99" t="str">
        <f t="shared" si="189"/>
        <v/>
      </c>
      <c r="AQ415" s="49" t="str">
        <f t="shared" si="190"/>
        <v/>
      </c>
      <c r="AR415" s="33" t="str">
        <f t="shared" si="191"/>
        <v/>
      </c>
      <c r="AS415" s="43" t="str">
        <f t="shared" si="192"/>
        <v/>
      </c>
      <c r="AT415" s="33" t="str">
        <f t="shared" si="193"/>
        <v/>
      </c>
      <c r="AU415" s="49" t="str">
        <f t="shared" si="181"/>
        <v/>
      </c>
      <c r="AV415" s="33" t="str">
        <f t="shared" si="182"/>
        <v/>
      </c>
      <c r="AW415" s="49" t="str">
        <f t="shared" si="194"/>
        <v/>
      </c>
      <c r="AX415" s="33" t="str">
        <f t="shared" si="195"/>
        <v/>
      </c>
      <c r="AZ415" s="7" t="str">
        <f t="shared" si="196"/>
        <v/>
      </c>
      <c r="BB415" s="7" t="str">
        <f t="shared" si="197"/>
        <v/>
      </c>
      <c r="BD415" s="7">
        <v>404</v>
      </c>
      <c r="BF415" s="49" t="str">
        <f t="shared" si="204"/>
        <v/>
      </c>
      <c r="BG415" s="7" t="str">
        <f t="shared" si="204"/>
        <v/>
      </c>
      <c r="BH415" s="43" t="str">
        <f t="shared" si="204"/>
        <v/>
      </c>
      <c r="BI415" s="7" t="str">
        <f t="shared" si="198"/>
        <v/>
      </c>
      <c r="BJ415" s="7" t="str">
        <f t="shared" si="199"/>
        <v/>
      </c>
      <c r="BL415" s="105" t="str">
        <f t="shared" si="200"/>
        <v/>
      </c>
      <c r="BN415" s="57" t="str">
        <f t="shared" si="201"/>
        <v/>
      </c>
      <c r="BP415" s="35" t="str">
        <f t="shared" si="202"/>
        <v/>
      </c>
    </row>
    <row r="416" spans="1:68" x14ac:dyDescent="0.25">
      <c r="A416" s="9"/>
      <c r="B416" s="7" t="str">
        <f t="shared" si="178"/>
        <v/>
      </c>
      <c r="C416" s="9"/>
      <c r="D416" s="31"/>
      <c r="E416" s="11"/>
      <c r="F416" s="14"/>
      <c r="G416" s="18"/>
      <c r="H416" s="39"/>
      <c r="I416" s="22"/>
      <c r="J416" s="9"/>
      <c r="K416" s="25"/>
      <c r="L416" s="25"/>
      <c r="M416" s="25"/>
      <c r="N416" s="25"/>
      <c r="O416" s="25"/>
      <c r="P416" s="25"/>
      <c r="Q416" s="25"/>
      <c r="R416" s="25"/>
      <c r="S416" s="25"/>
      <c r="V416" s="7" t="str">
        <f t="shared" si="183"/>
        <v/>
      </c>
      <c r="X416" s="29" t="str">
        <f t="shared" si="179"/>
        <v/>
      </c>
      <c r="Y416" s="29" t="str">
        <f t="shared" si="184"/>
        <v/>
      </c>
      <c r="AA416" s="7" t="str">
        <f t="shared" si="180"/>
        <v/>
      </c>
      <c r="AB416" s="33" t="str">
        <f t="shared" si="185"/>
        <v/>
      </c>
      <c r="AD416" s="35" t="str">
        <f t="shared" si="186"/>
        <v/>
      </c>
      <c r="AE416" s="35" t="str">
        <f t="shared" si="187"/>
        <v/>
      </c>
      <c r="AG416" s="7" t="str">
        <f t="shared" si="203"/>
        <v/>
      </c>
      <c r="AN416" s="98" t="str">
        <f t="shared" si="188"/>
        <v/>
      </c>
      <c r="AO416" s="99" t="str">
        <f t="shared" si="189"/>
        <v/>
      </c>
      <c r="AQ416" s="49" t="str">
        <f t="shared" si="190"/>
        <v/>
      </c>
      <c r="AR416" s="33" t="str">
        <f t="shared" si="191"/>
        <v/>
      </c>
      <c r="AS416" s="43" t="str">
        <f t="shared" si="192"/>
        <v/>
      </c>
      <c r="AT416" s="33" t="str">
        <f t="shared" si="193"/>
        <v/>
      </c>
      <c r="AU416" s="49" t="str">
        <f t="shared" si="181"/>
        <v/>
      </c>
      <c r="AV416" s="33" t="str">
        <f t="shared" si="182"/>
        <v/>
      </c>
      <c r="AW416" s="49" t="str">
        <f t="shared" si="194"/>
        <v/>
      </c>
      <c r="AX416" s="33" t="str">
        <f t="shared" si="195"/>
        <v/>
      </c>
      <c r="AZ416" s="7" t="str">
        <f t="shared" si="196"/>
        <v/>
      </c>
      <c r="BB416" s="7" t="str">
        <f t="shared" si="197"/>
        <v/>
      </c>
      <c r="BD416" s="7">
        <v>405</v>
      </c>
      <c r="BF416" s="49" t="str">
        <f t="shared" si="204"/>
        <v/>
      </c>
      <c r="BG416" s="7" t="str">
        <f t="shared" si="204"/>
        <v/>
      </c>
      <c r="BH416" s="43" t="str">
        <f t="shared" si="204"/>
        <v/>
      </c>
      <c r="BI416" s="7" t="str">
        <f t="shared" si="198"/>
        <v/>
      </c>
      <c r="BJ416" s="7" t="str">
        <f t="shared" si="199"/>
        <v/>
      </c>
      <c r="BL416" s="105" t="str">
        <f t="shared" si="200"/>
        <v/>
      </c>
      <c r="BN416" s="57" t="str">
        <f t="shared" si="201"/>
        <v/>
      </c>
      <c r="BP416" s="35" t="str">
        <f t="shared" si="202"/>
        <v/>
      </c>
    </row>
    <row r="417" spans="1:68" x14ac:dyDescent="0.25">
      <c r="A417" s="9"/>
      <c r="B417" s="7" t="str">
        <f t="shared" si="178"/>
        <v/>
      </c>
      <c r="C417" s="9"/>
      <c r="D417" s="31"/>
      <c r="E417" s="11"/>
      <c r="F417" s="14"/>
      <c r="G417" s="18"/>
      <c r="H417" s="39"/>
      <c r="I417" s="22"/>
      <c r="J417" s="9"/>
      <c r="K417" s="25"/>
      <c r="L417" s="25"/>
      <c r="M417" s="25"/>
      <c r="N417" s="25"/>
      <c r="O417" s="25"/>
      <c r="P417" s="25"/>
      <c r="Q417" s="25"/>
      <c r="R417" s="25"/>
      <c r="S417" s="25"/>
      <c r="V417" s="7" t="str">
        <f t="shared" si="183"/>
        <v/>
      </c>
      <c r="X417" s="29" t="str">
        <f t="shared" si="179"/>
        <v/>
      </c>
      <c r="Y417" s="29" t="str">
        <f t="shared" si="184"/>
        <v/>
      </c>
      <c r="AA417" s="7" t="str">
        <f t="shared" si="180"/>
        <v/>
      </c>
      <c r="AB417" s="33" t="str">
        <f t="shared" si="185"/>
        <v/>
      </c>
      <c r="AD417" s="35" t="str">
        <f t="shared" si="186"/>
        <v/>
      </c>
      <c r="AE417" s="35" t="str">
        <f t="shared" si="187"/>
        <v/>
      </c>
      <c r="AG417" s="7" t="str">
        <f t="shared" si="203"/>
        <v/>
      </c>
      <c r="AN417" s="98" t="str">
        <f t="shared" si="188"/>
        <v/>
      </c>
      <c r="AO417" s="99" t="str">
        <f t="shared" si="189"/>
        <v/>
      </c>
      <c r="AQ417" s="49" t="str">
        <f t="shared" si="190"/>
        <v/>
      </c>
      <c r="AR417" s="33" t="str">
        <f t="shared" si="191"/>
        <v/>
      </c>
      <c r="AS417" s="43" t="str">
        <f t="shared" si="192"/>
        <v/>
      </c>
      <c r="AT417" s="33" t="str">
        <f t="shared" si="193"/>
        <v/>
      </c>
      <c r="AU417" s="49" t="str">
        <f t="shared" si="181"/>
        <v/>
      </c>
      <c r="AV417" s="33" t="str">
        <f t="shared" si="182"/>
        <v/>
      </c>
      <c r="AW417" s="49" t="str">
        <f t="shared" si="194"/>
        <v/>
      </c>
      <c r="AX417" s="33" t="str">
        <f t="shared" si="195"/>
        <v/>
      </c>
      <c r="AZ417" s="7" t="str">
        <f t="shared" si="196"/>
        <v/>
      </c>
      <c r="BB417" s="7" t="str">
        <f t="shared" si="197"/>
        <v/>
      </c>
      <c r="BD417" s="7">
        <v>406</v>
      </c>
      <c r="BF417" s="49" t="str">
        <f t="shared" si="204"/>
        <v/>
      </c>
      <c r="BG417" s="7" t="str">
        <f t="shared" si="204"/>
        <v/>
      </c>
      <c r="BH417" s="43" t="str">
        <f t="shared" si="204"/>
        <v/>
      </c>
      <c r="BI417" s="7" t="str">
        <f t="shared" si="198"/>
        <v/>
      </c>
      <c r="BJ417" s="7" t="str">
        <f t="shared" si="199"/>
        <v/>
      </c>
      <c r="BL417" s="105" t="str">
        <f t="shared" si="200"/>
        <v/>
      </c>
      <c r="BN417" s="57" t="str">
        <f t="shared" si="201"/>
        <v/>
      </c>
      <c r="BP417" s="35" t="str">
        <f t="shared" si="202"/>
        <v/>
      </c>
    </row>
    <row r="418" spans="1:68" x14ac:dyDescent="0.25">
      <c r="A418" s="9"/>
      <c r="B418" s="7" t="str">
        <f t="shared" si="178"/>
        <v/>
      </c>
      <c r="C418" s="9"/>
      <c r="D418" s="31"/>
      <c r="E418" s="11"/>
      <c r="F418" s="14"/>
      <c r="G418" s="18"/>
      <c r="H418" s="39"/>
      <c r="I418" s="22"/>
      <c r="J418" s="9"/>
      <c r="K418" s="25"/>
      <c r="L418" s="25"/>
      <c r="M418" s="25"/>
      <c r="N418" s="25"/>
      <c r="O418" s="25"/>
      <c r="P418" s="25"/>
      <c r="Q418" s="25"/>
      <c r="R418" s="25"/>
      <c r="S418" s="25"/>
      <c r="V418" s="7" t="str">
        <f t="shared" si="183"/>
        <v/>
      </c>
      <c r="X418" s="29" t="str">
        <f t="shared" si="179"/>
        <v/>
      </c>
      <c r="Y418" s="29" t="str">
        <f t="shared" si="184"/>
        <v/>
      </c>
      <c r="AA418" s="7" t="str">
        <f t="shared" si="180"/>
        <v/>
      </c>
      <c r="AB418" s="33" t="str">
        <f t="shared" si="185"/>
        <v/>
      </c>
      <c r="AD418" s="35" t="str">
        <f t="shared" si="186"/>
        <v/>
      </c>
      <c r="AE418" s="35" t="str">
        <f t="shared" si="187"/>
        <v/>
      </c>
      <c r="AG418" s="7" t="str">
        <f t="shared" si="203"/>
        <v/>
      </c>
      <c r="AN418" s="98" t="str">
        <f t="shared" si="188"/>
        <v/>
      </c>
      <c r="AO418" s="99" t="str">
        <f t="shared" si="189"/>
        <v/>
      </c>
      <c r="AQ418" s="49" t="str">
        <f t="shared" si="190"/>
        <v/>
      </c>
      <c r="AR418" s="33" t="str">
        <f t="shared" si="191"/>
        <v/>
      </c>
      <c r="AS418" s="43" t="str">
        <f t="shared" si="192"/>
        <v/>
      </c>
      <c r="AT418" s="33" t="str">
        <f t="shared" si="193"/>
        <v/>
      </c>
      <c r="AU418" s="49" t="str">
        <f t="shared" si="181"/>
        <v/>
      </c>
      <c r="AV418" s="33" t="str">
        <f t="shared" si="182"/>
        <v/>
      </c>
      <c r="AW418" s="49" t="str">
        <f t="shared" si="194"/>
        <v/>
      </c>
      <c r="AX418" s="33" t="str">
        <f t="shared" si="195"/>
        <v/>
      </c>
      <c r="AZ418" s="7" t="str">
        <f t="shared" si="196"/>
        <v/>
      </c>
      <c r="BB418" s="7" t="str">
        <f t="shared" si="197"/>
        <v/>
      </c>
      <c r="BD418" s="7">
        <v>407</v>
      </c>
      <c r="BF418" s="49" t="str">
        <f t="shared" si="204"/>
        <v/>
      </c>
      <c r="BG418" s="7" t="str">
        <f t="shared" si="204"/>
        <v/>
      </c>
      <c r="BH418" s="43" t="str">
        <f t="shared" si="204"/>
        <v/>
      </c>
      <c r="BI418" s="7" t="str">
        <f t="shared" si="198"/>
        <v/>
      </c>
      <c r="BJ418" s="7" t="str">
        <f t="shared" si="199"/>
        <v/>
      </c>
      <c r="BL418" s="105" t="str">
        <f t="shared" si="200"/>
        <v/>
      </c>
      <c r="BN418" s="57" t="str">
        <f t="shared" si="201"/>
        <v/>
      </c>
      <c r="BP418" s="35" t="str">
        <f t="shared" si="202"/>
        <v/>
      </c>
    </row>
    <row r="419" spans="1:68" x14ac:dyDescent="0.25">
      <c r="A419" s="9"/>
      <c r="B419" s="7" t="str">
        <f t="shared" si="178"/>
        <v/>
      </c>
      <c r="C419" s="9"/>
      <c r="D419" s="31"/>
      <c r="E419" s="11"/>
      <c r="F419" s="14"/>
      <c r="G419" s="18"/>
      <c r="H419" s="39"/>
      <c r="I419" s="22"/>
      <c r="J419" s="9"/>
      <c r="K419" s="25"/>
      <c r="L419" s="25"/>
      <c r="M419" s="25"/>
      <c r="N419" s="25"/>
      <c r="O419" s="25"/>
      <c r="P419" s="25"/>
      <c r="Q419" s="25"/>
      <c r="R419" s="25"/>
      <c r="S419" s="25"/>
      <c r="V419" s="7" t="str">
        <f t="shared" si="183"/>
        <v/>
      </c>
      <c r="X419" s="29" t="str">
        <f t="shared" si="179"/>
        <v/>
      </c>
      <c r="Y419" s="29" t="str">
        <f t="shared" si="184"/>
        <v/>
      </c>
      <c r="AA419" s="7" t="str">
        <f t="shared" si="180"/>
        <v/>
      </c>
      <c r="AB419" s="33" t="str">
        <f t="shared" si="185"/>
        <v/>
      </c>
      <c r="AD419" s="35" t="str">
        <f t="shared" si="186"/>
        <v/>
      </c>
      <c r="AE419" s="35" t="str">
        <f t="shared" si="187"/>
        <v/>
      </c>
      <c r="AG419" s="7" t="str">
        <f t="shared" si="203"/>
        <v/>
      </c>
      <c r="AN419" s="98" t="str">
        <f t="shared" si="188"/>
        <v/>
      </c>
      <c r="AO419" s="99" t="str">
        <f t="shared" si="189"/>
        <v/>
      </c>
      <c r="AQ419" s="49" t="str">
        <f t="shared" si="190"/>
        <v/>
      </c>
      <c r="AR419" s="33" t="str">
        <f t="shared" si="191"/>
        <v/>
      </c>
      <c r="AS419" s="43" t="str">
        <f t="shared" si="192"/>
        <v/>
      </c>
      <c r="AT419" s="33" t="str">
        <f t="shared" si="193"/>
        <v/>
      </c>
      <c r="AU419" s="49" t="str">
        <f t="shared" si="181"/>
        <v/>
      </c>
      <c r="AV419" s="33" t="str">
        <f t="shared" si="182"/>
        <v/>
      </c>
      <c r="AW419" s="49" t="str">
        <f t="shared" si="194"/>
        <v/>
      </c>
      <c r="AX419" s="33" t="str">
        <f t="shared" si="195"/>
        <v/>
      </c>
      <c r="AZ419" s="7" t="str">
        <f t="shared" si="196"/>
        <v/>
      </c>
      <c r="BB419" s="7" t="str">
        <f t="shared" si="197"/>
        <v/>
      </c>
      <c r="BD419" s="7">
        <v>408</v>
      </c>
      <c r="BF419" s="49" t="str">
        <f t="shared" si="204"/>
        <v/>
      </c>
      <c r="BG419" s="7" t="str">
        <f t="shared" si="204"/>
        <v/>
      </c>
      <c r="BH419" s="43" t="str">
        <f t="shared" si="204"/>
        <v/>
      </c>
      <c r="BI419" s="7" t="str">
        <f t="shared" si="198"/>
        <v/>
      </c>
      <c r="BJ419" s="7" t="str">
        <f t="shared" si="199"/>
        <v/>
      </c>
      <c r="BL419" s="105" t="str">
        <f t="shared" si="200"/>
        <v/>
      </c>
      <c r="BN419" s="57" t="str">
        <f t="shared" si="201"/>
        <v/>
      </c>
      <c r="BP419" s="35" t="str">
        <f t="shared" si="202"/>
        <v/>
      </c>
    </row>
    <row r="420" spans="1:68" x14ac:dyDescent="0.25">
      <c r="A420" s="9"/>
      <c r="B420" s="7" t="str">
        <f t="shared" si="178"/>
        <v/>
      </c>
      <c r="C420" s="9"/>
      <c r="D420" s="31"/>
      <c r="E420" s="11"/>
      <c r="F420" s="14"/>
      <c r="G420" s="18"/>
      <c r="H420" s="39"/>
      <c r="I420" s="22"/>
      <c r="J420" s="9"/>
      <c r="K420" s="25"/>
      <c r="L420" s="25"/>
      <c r="M420" s="25"/>
      <c r="N420" s="25"/>
      <c r="O420" s="25"/>
      <c r="P420" s="25"/>
      <c r="Q420" s="25"/>
      <c r="R420" s="25"/>
      <c r="S420" s="25"/>
      <c r="V420" s="7" t="str">
        <f t="shared" si="183"/>
        <v/>
      </c>
      <c r="X420" s="29" t="str">
        <f t="shared" si="179"/>
        <v/>
      </c>
      <c r="Y420" s="29" t="str">
        <f t="shared" si="184"/>
        <v/>
      </c>
      <c r="AA420" s="7" t="str">
        <f t="shared" si="180"/>
        <v/>
      </c>
      <c r="AB420" s="33" t="str">
        <f t="shared" si="185"/>
        <v/>
      </c>
      <c r="AD420" s="35" t="str">
        <f t="shared" si="186"/>
        <v/>
      </c>
      <c r="AE420" s="35" t="str">
        <f t="shared" si="187"/>
        <v/>
      </c>
      <c r="AG420" s="7" t="str">
        <f t="shared" si="203"/>
        <v/>
      </c>
      <c r="AN420" s="98" t="str">
        <f t="shared" si="188"/>
        <v/>
      </c>
      <c r="AO420" s="99" t="str">
        <f t="shared" si="189"/>
        <v/>
      </c>
      <c r="AQ420" s="49" t="str">
        <f t="shared" si="190"/>
        <v/>
      </c>
      <c r="AR420" s="33" t="str">
        <f t="shared" si="191"/>
        <v/>
      </c>
      <c r="AS420" s="43" t="str">
        <f t="shared" si="192"/>
        <v/>
      </c>
      <c r="AT420" s="33" t="str">
        <f t="shared" si="193"/>
        <v/>
      </c>
      <c r="AU420" s="49" t="str">
        <f t="shared" si="181"/>
        <v/>
      </c>
      <c r="AV420" s="33" t="str">
        <f t="shared" si="182"/>
        <v/>
      </c>
      <c r="AW420" s="49" t="str">
        <f t="shared" si="194"/>
        <v/>
      </c>
      <c r="AX420" s="33" t="str">
        <f t="shared" si="195"/>
        <v/>
      </c>
      <c r="AZ420" s="7" t="str">
        <f t="shared" si="196"/>
        <v/>
      </c>
      <c r="BB420" s="7" t="str">
        <f t="shared" si="197"/>
        <v/>
      </c>
      <c r="BD420" s="7">
        <v>409</v>
      </c>
      <c r="BF420" s="49" t="str">
        <f t="shared" si="204"/>
        <v/>
      </c>
      <c r="BG420" s="7" t="str">
        <f t="shared" si="204"/>
        <v/>
      </c>
      <c r="BH420" s="43" t="str">
        <f t="shared" si="204"/>
        <v/>
      </c>
      <c r="BI420" s="7" t="str">
        <f t="shared" si="198"/>
        <v/>
      </c>
      <c r="BJ420" s="7" t="str">
        <f t="shared" si="199"/>
        <v/>
      </c>
      <c r="BL420" s="105" t="str">
        <f t="shared" si="200"/>
        <v/>
      </c>
      <c r="BN420" s="57" t="str">
        <f t="shared" si="201"/>
        <v/>
      </c>
      <c r="BP420" s="35" t="str">
        <f t="shared" si="202"/>
        <v/>
      </c>
    </row>
    <row r="421" spans="1:68" x14ac:dyDescent="0.25">
      <c r="A421" s="9"/>
      <c r="B421" s="7" t="str">
        <f t="shared" si="178"/>
        <v/>
      </c>
      <c r="C421" s="9"/>
      <c r="D421" s="31"/>
      <c r="E421" s="11"/>
      <c r="F421" s="14"/>
      <c r="G421" s="18"/>
      <c r="H421" s="39"/>
      <c r="I421" s="22"/>
      <c r="J421" s="9"/>
      <c r="K421" s="25"/>
      <c r="L421" s="25"/>
      <c r="M421" s="25"/>
      <c r="N421" s="25"/>
      <c r="O421" s="25"/>
      <c r="P421" s="25"/>
      <c r="Q421" s="25"/>
      <c r="R421" s="25"/>
      <c r="S421" s="25"/>
      <c r="V421" s="7" t="str">
        <f t="shared" si="183"/>
        <v/>
      </c>
      <c r="X421" s="29" t="str">
        <f t="shared" si="179"/>
        <v/>
      </c>
      <c r="Y421" s="29" t="str">
        <f t="shared" si="184"/>
        <v/>
      </c>
      <c r="AA421" s="7" t="str">
        <f t="shared" si="180"/>
        <v/>
      </c>
      <c r="AB421" s="33" t="str">
        <f t="shared" si="185"/>
        <v/>
      </c>
      <c r="AD421" s="35" t="str">
        <f t="shared" si="186"/>
        <v/>
      </c>
      <c r="AE421" s="35" t="str">
        <f t="shared" si="187"/>
        <v/>
      </c>
      <c r="AG421" s="7" t="str">
        <f t="shared" si="203"/>
        <v/>
      </c>
      <c r="AN421" s="98" t="str">
        <f t="shared" si="188"/>
        <v/>
      </c>
      <c r="AO421" s="99" t="str">
        <f t="shared" si="189"/>
        <v/>
      </c>
      <c r="AQ421" s="49" t="str">
        <f t="shared" si="190"/>
        <v/>
      </c>
      <c r="AR421" s="33" t="str">
        <f t="shared" si="191"/>
        <v/>
      </c>
      <c r="AS421" s="43" t="str">
        <f t="shared" si="192"/>
        <v/>
      </c>
      <c r="AT421" s="33" t="str">
        <f t="shared" si="193"/>
        <v/>
      </c>
      <c r="AU421" s="49" t="str">
        <f t="shared" si="181"/>
        <v/>
      </c>
      <c r="AV421" s="33" t="str">
        <f t="shared" si="182"/>
        <v/>
      </c>
      <c r="AW421" s="49" t="str">
        <f t="shared" si="194"/>
        <v/>
      </c>
      <c r="AX421" s="33" t="str">
        <f t="shared" si="195"/>
        <v/>
      </c>
      <c r="AZ421" s="7" t="str">
        <f t="shared" si="196"/>
        <v/>
      </c>
      <c r="BB421" s="7" t="str">
        <f t="shared" si="197"/>
        <v/>
      </c>
      <c r="BD421" s="7">
        <v>410</v>
      </c>
      <c r="BF421" s="49" t="str">
        <f t="shared" si="204"/>
        <v/>
      </c>
      <c r="BG421" s="7" t="str">
        <f t="shared" si="204"/>
        <v/>
      </c>
      <c r="BH421" s="43" t="str">
        <f t="shared" si="204"/>
        <v/>
      </c>
      <c r="BI421" s="7" t="str">
        <f t="shared" si="198"/>
        <v/>
      </c>
      <c r="BJ421" s="7" t="str">
        <f t="shared" si="199"/>
        <v/>
      </c>
      <c r="BL421" s="105" t="str">
        <f t="shared" si="200"/>
        <v/>
      </c>
      <c r="BN421" s="57" t="str">
        <f t="shared" si="201"/>
        <v/>
      </c>
      <c r="BP421" s="35" t="str">
        <f t="shared" si="202"/>
        <v/>
      </c>
    </row>
    <row r="422" spans="1:68" x14ac:dyDescent="0.25">
      <c r="A422" s="9"/>
      <c r="B422" s="7" t="str">
        <f t="shared" si="178"/>
        <v/>
      </c>
      <c r="C422" s="9"/>
      <c r="D422" s="31"/>
      <c r="E422" s="11"/>
      <c r="F422" s="14"/>
      <c r="G422" s="18"/>
      <c r="H422" s="39"/>
      <c r="I422" s="22"/>
      <c r="J422" s="9"/>
      <c r="K422" s="25"/>
      <c r="L422" s="25"/>
      <c r="M422" s="25"/>
      <c r="N422" s="25"/>
      <c r="O422" s="25"/>
      <c r="P422" s="25"/>
      <c r="Q422" s="25"/>
      <c r="R422" s="25"/>
      <c r="S422" s="25"/>
      <c r="V422" s="7" t="str">
        <f t="shared" si="183"/>
        <v/>
      </c>
      <c r="X422" s="29" t="str">
        <f t="shared" si="179"/>
        <v/>
      </c>
      <c r="Y422" s="29" t="str">
        <f t="shared" si="184"/>
        <v/>
      </c>
      <c r="AA422" s="7" t="str">
        <f t="shared" si="180"/>
        <v/>
      </c>
      <c r="AB422" s="33" t="str">
        <f t="shared" si="185"/>
        <v/>
      </c>
      <c r="AD422" s="35" t="str">
        <f t="shared" si="186"/>
        <v/>
      </c>
      <c r="AE422" s="35" t="str">
        <f t="shared" si="187"/>
        <v/>
      </c>
      <c r="AG422" s="7" t="str">
        <f t="shared" si="203"/>
        <v/>
      </c>
      <c r="AN422" s="98" t="str">
        <f t="shared" si="188"/>
        <v/>
      </c>
      <c r="AO422" s="99" t="str">
        <f t="shared" si="189"/>
        <v/>
      </c>
      <c r="AQ422" s="49" t="str">
        <f t="shared" si="190"/>
        <v/>
      </c>
      <c r="AR422" s="33" t="str">
        <f t="shared" si="191"/>
        <v/>
      </c>
      <c r="AS422" s="43" t="str">
        <f t="shared" si="192"/>
        <v/>
      </c>
      <c r="AT422" s="33" t="str">
        <f t="shared" si="193"/>
        <v/>
      </c>
      <c r="AU422" s="49" t="str">
        <f t="shared" si="181"/>
        <v/>
      </c>
      <c r="AV422" s="33" t="str">
        <f t="shared" si="182"/>
        <v/>
      </c>
      <c r="AW422" s="49" t="str">
        <f t="shared" si="194"/>
        <v/>
      </c>
      <c r="AX422" s="33" t="str">
        <f t="shared" si="195"/>
        <v/>
      </c>
      <c r="AZ422" s="7" t="str">
        <f t="shared" si="196"/>
        <v/>
      </c>
      <c r="BB422" s="7" t="str">
        <f t="shared" si="197"/>
        <v/>
      </c>
      <c r="BD422" s="7">
        <v>411</v>
      </c>
      <c r="BF422" s="49" t="str">
        <f t="shared" si="204"/>
        <v/>
      </c>
      <c r="BG422" s="7" t="str">
        <f t="shared" si="204"/>
        <v/>
      </c>
      <c r="BH422" s="43" t="str">
        <f t="shared" si="204"/>
        <v/>
      </c>
      <c r="BI422" s="7" t="str">
        <f t="shared" si="198"/>
        <v/>
      </c>
      <c r="BJ422" s="7" t="str">
        <f t="shared" si="199"/>
        <v/>
      </c>
      <c r="BL422" s="105" t="str">
        <f t="shared" si="200"/>
        <v/>
      </c>
      <c r="BN422" s="57" t="str">
        <f t="shared" si="201"/>
        <v/>
      </c>
      <c r="BP422" s="35" t="str">
        <f t="shared" si="202"/>
        <v/>
      </c>
    </row>
    <row r="423" spans="1:68" x14ac:dyDescent="0.25">
      <c r="A423" s="9"/>
      <c r="B423" s="7" t="str">
        <f t="shared" si="178"/>
        <v/>
      </c>
      <c r="C423" s="9"/>
      <c r="D423" s="31"/>
      <c r="E423" s="11"/>
      <c r="F423" s="14"/>
      <c r="G423" s="18"/>
      <c r="H423" s="39"/>
      <c r="I423" s="22"/>
      <c r="J423" s="9"/>
      <c r="K423" s="25"/>
      <c r="L423" s="25"/>
      <c r="M423" s="25"/>
      <c r="N423" s="25"/>
      <c r="O423" s="25"/>
      <c r="P423" s="25"/>
      <c r="Q423" s="25"/>
      <c r="R423" s="25"/>
      <c r="S423" s="25"/>
      <c r="V423" s="7" t="str">
        <f t="shared" si="183"/>
        <v/>
      </c>
      <c r="X423" s="29" t="str">
        <f t="shared" si="179"/>
        <v/>
      </c>
      <c r="Y423" s="29" t="str">
        <f t="shared" si="184"/>
        <v/>
      </c>
      <c r="AA423" s="7" t="str">
        <f t="shared" si="180"/>
        <v/>
      </c>
      <c r="AB423" s="33" t="str">
        <f t="shared" si="185"/>
        <v/>
      </c>
      <c r="AD423" s="35" t="str">
        <f t="shared" si="186"/>
        <v/>
      </c>
      <c r="AE423" s="35" t="str">
        <f t="shared" si="187"/>
        <v/>
      </c>
      <c r="AG423" s="7" t="str">
        <f t="shared" si="203"/>
        <v/>
      </c>
      <c r="AN423" s="98" t="str">
        <f t="shared" si="188"/>
        <v/>
      </c>
      <c r="AO423" s="99" t="str">
        <f t="shared" si="189"/>
        <v/>
      </c>
      <c r="AQ423" s="49" t="str">
        <f t="shared" si="190"/>
        <v/>
      </c>
      <c r="AR423" s="33" t="str">
        <f t="shared" si="191"/>
        <v/>
      </c>
      <c r="AS423" s="43" t="str">
        <f t="shared" si="192"/>
        <v/>
      </c>
      <c r="AT423" s="33" t="str">
        <f t="shared" si="193"/>
        <v/>
      </c>
      <c r="AU423" s="49" t="str">
        <f t="shared" si="181"/>
        <v/>
      </c>
      <c r="AV423" s="33" t="str">
        <f t="shared" si="182"/>
        <v/>
      </c>
      <c r="AW423" s="49" t="str">
        <f t="shared" si="194"/>
        <v/>
      </c>
      <c r="AX423" s="33" t="str">
        <f t="shared" si="195"/>
        <v/>
      </c>
      <c r="AZ423" s="7" t="str">
        <f t="shared" si="196"/>
        <v/>
      </c>
      <c r="BB423" s="7" t="str">
        <f t="shared" si="197"/>
        <v/>
      </c>
      <c r="BD423" s="7">
        <v>412</v>
      </c>
      <c r="BF423" s="49" t="str">
        <f t="shared" si="204"/>
        <v/>
      </c>
      <c r="BG423" s="7" t="str">
        <f t="shared" si="204"/>
        <v/>
      </c>
      <c r="BH423" s="43" t="str">
        <f t="shared" si="204"/>
        <v/>
      </c>
      <c r="BI423" s="7" t="str">
        <f t="shared" si="198"/>
        <v/>
      </c>
      <c r="BJ423" s="7" t="str">
        <f t="shared" si="199"/>
        <v/>
      </c>
      <c r="BL423" s="105" t="str">
        <f t="shared" si="200"/>
        <v/>
      </c>
      <c r="BN423" s="57" t="str">
        <f t="shared" si="201"/>
        <v/>
      </c>
      <c r="BP423" s="35" t="str">
        <f t="shared" si="202"/>
        <v/>
      </c>
    </row>
    <row r="424" spans="1:68" x14ac:dyDescent="0.25">
      <c r="A424" s="9"/>
      <c r="B424" s="7" t="str">
        <f t="shared" si="178"/>
        <v/>
      </c>
      <c r="C424" s="9"/>
      <c r="D424" s="31"/>
      <c r="E424" s="11"/>
      <c r="F424" s="14"/>
      <c r="G424" s="18"/>
      <c r="H424" s="39"/>
      <c r="I424" s="22"/>
      <c r="J424" s="9"/>
      <c r="K424" s="25"/>
      <c r="L424" s="25"/>
      <c r="M424" s="25"/>
      <c r="N424" s="25"/>
      <c r="O424" s="25"/>
      <c r="P424" s="25"/>
      <c r="Q424" s="25"/>
      <c r="R424" s="25"/>
      <c r="S424" s="25"/>
      <c r="V424" s="7" t="str">
        <f t="shared" si="183"/>
        <v/>
      </c>
      <c r="X424" s="29" t="str">
        <f t="shared" si="179"/>
        <v/>
      </c>
      <c r="Y424" s="29" t="str">
        <f t="shared" si="184"/>
        <v/>
      </c>
      <c r="AA424" s="7" t="str">
        <f t="shared" si="180"/>
        <v/>
      </c>
      <c r="AB424" s="33" t="str">
        <f t="shared" si="185"/>
        <v/>
      </c>
      <c r="AD424" s="35" t="str">
        <f t="shared" si="186"/>
        <v/>
      </c>
      <c r="AE424" s="35" t="str">
        <f t="shared" si="187"/>
        <v/>
      </c>
      <c r="AG424" s="7" t="str">
        <f t="shared" si="203"/>
        <v/>
      </c>
      <c r="AN424" s="98" t="str">
        <f t="shared" si="188"/>
        <v/>
      </c>
      <c r="AO424" s="99" t="str">
        <f t="shared" si="189"/>
        <v/>
      </c>
      <c r="AQ424" s="49" t="str">
        <f t="shared" si="190"/>
        <v/>
      </c>
      <c r="AR424" s="33" t="str">
        <f t="shared" si="191"/>
        <v/>
      </c>
      <c r="AS424" s="43" t="str">
        <f t="shared" si="192"/>
        <v/>
      </c>
      <c r="AT424" s="33" t="str">
        <f t="shared" si="193"/>
        <v/>
      </c>
      <c r="AU424" s="49" t="str">
        <f t="shared" si="181"/>
        <v/>
      </c>
      <c r="AV424" s="33" t="str">
        <f t="shared" si="182"/>
        <v/>
      </c>
      <c r="AW424" s="49" t="str">
        <f t="shared" si="194"/>
        <v/>
      </c>
      <c r="AX424" s="33" t="str">
        <f t="shared" si="195"/>
        <v/>
      </c>
      <c r="AZ424" s="7" t="str">
        <f t="shared" si="196"/>
        <v/>
      </c>
      <c r="BB424" s="7" t="str">
        <f t="shared" si="197"/>
        <v/>
      </c>
      <c r="BD424" s="7">
        <v>413</v>
      </c>
      <c r="BF424" s="49" t="str">
        <f t="shared" si="204"/>
        <v/>
      </c>
      <c r="BG424" s="7" t="str">
        <f t="shared" si="204"/>
        <v/>
      </c>
      <c r="BH424" s="43" t="str">
        <f t="shared" si="204"/>
        <v/>
      </c>
      <c r="BI424" s="7" t="str">
        <f t="shared" si="198"/>
        <v/>
      </c>
      <c r="BJ424" s="7" t="str">
        <f t="shared" si="199"/>
        <v/>
      </c>
      <c r="BL424" s="105" t="str">
        <f t="shared" si="200"/>
        <v/>
      </c>
      <c r="BN424" s="57" t="str">
        <f t="shared" si="201"/>
        <v/>
      </c>
      <c r="BP424" s="35" t="str">
        <f t="shared" si="202"/>
        <v/>
      </c>
    </row>
    <row r="425" spans="1:68" x14ac:dyDescent="0.25">
      <c r="A425" s="9"/>
      <c r="B425" s="7" t="str">
        <f t="shared" si="178"/>
        <v/>
      </c>
      <c r="C425" s="9"/>
      <c r="D425" s="31"/>
      <c r="E425" s="11"/>
      <c r="F425" s="14"/>
      <c r="G425" s="18"/>
      <c r="H425" s="39"/>
      <c r="I425" s="22"/>
      <c r="J425" s="9"/>
      <c r="K425" s="25"/>
      <c r="L425" s="25"/>
      <c r="M425" s="25"/>
      <c r="N425" s="25"/>
      <c r="O425" s="25"/>
      <c r="P425" s="25"/>
      <c r="Q425" s="25"/>
      <c r="R425" s="25"/>
      <c r="S425" s="25"/>
      <c r="V425" s="7" t="str">
        <f t="shared" si="183"/>
        <v/>
      </c>
      <c r="X425" s="29" t="str">
        <f t="shared" si="179"/>
        <v/>
      </c>
      <c r="Y425" s="29" t="str">
        <f t="shared" si="184"/>
        <v/>
      </c>
      <c r="AA425" s="7" t="str">
        <f t="shared" si="180"/>
        <v/>
      </c>
      <c r="AB425" s="33" t="str">
        <f t="shared" si="185"/>
        <v/>
      </c>
      <c r="AD425" s="35" t="str">
        <f t="shared" si="186"/>
        <v/>
      </c>
      <c r="AE425" s="35" t="str">
        <f t="shared" si="187"/>
        <v/>
      </c>
      <c r="AG425" s="7" t="str">
        <f t="shared" si="203"/>
        <v/>
      </c>
      <c r="AN425" s="98" t="str">
        <f t="shared" si="188"/>
        <v/>
      </c>
      <c r="AO425" s="99" t="str">
        <f t="shared" si="189"/>
        <v/>
      </c>
      <c r="AQ425" s="49" t="str">
        <f t="shared" si="190"/>
        <v/>
      </c>
      <c r="AR425" s="33" t="str">
        <f t="shared" si="191"/>
        <v/>
      </c>
      <c r="AS425" s="43" t="str">
        <f t="shared" si="192"/>
        <v/>
      </c>
      <c r="AT425" s="33" t="str">
        <f t="shared" si="193"/>
        <v/>
      </c>
      <c r="AU425" s="49" t="str">
        <f t="shared" si="181"/>
        <v/>
      </c>
      <c r="AV425" s="33" t="str">
        <f t="shared" si="182"/>
        <v/>
      </c>
      <c r="AW425" s="49" t="str">
        <f t="shared" si="194"/>
        <v/>
      </c>
      <c r="AX425" s="33" t="str">
        <f t="shared" si="195"/>
        <v/>
      </c>
      <c r="AZ425" s="7" t="str">
        <f t="shared" si="196"/>
        <v/>
      </c>
      <c r="BB425" s="7" t="str">
        <f t="shared" si="197"/>
        <v/>
      </c>
      <c r="BD425" s="7">
        <v>414</v>
      </c>
      <c r="BF425" s="49" t="str">
        <f t="shared" si="204"/>
        <v/>
      </c>
      <c r="BG425" s="7" t="str">
        <f t="shared" si="204"/>
        <v/>
      </c>
      <c r="BH425" s="43" t="str">
        <f t="shared" si="204"/>
        <v/>
      </c>
      <c r="BI425" s="7" t="str">
        <f t="shared" si="198"/>
        <v/>
      </c>
      <c r="BJ425" s="7" t="str">
        <f t="shared" si="199"/>
        <v/>
      </c>
      <c r="BL425" s="105" t="str">
        <f t="shared" si="200"/>
        <v/>
      </c>
      <c r="BN425" s="57" t="str">
        <f t="shared" si="201"/>
        <v/>
      </c>
      <c r="BP425" s="35" t="str">
        <f t="shared" si="202"/>
        <v/>
      </c>
    </row>
    <row r="426" spans="1:68" x14ac:dyDescent="0.25">
      <c r="A426" s="9"/>
      <c r="B426" s="7" t="str">
        <f t="shared" si="178"/>
        <v/>
      </c>
      <c r="C426" s="9"/>
      <c r="D426" s="31"/>
      <c r="E426" s="11"/>
      <c r="F426" s="14"/>
      <c r="G426" s="18"/>
      <c r="H426" s="39"/>
      <c r="I426" s="22"/>
      <c r="J426" s="9"/>
      <c r="K426" s="25"/>
      <c r="L426" s="25"/>
      <c r="M426" s="25"/>
      <c r="N426" s="25"/>
      <c r="O426" s="25"/>
      <c r="P426" s="25"/>
      <c r="Q426" s="25"/>
      <c r="R426" s="25"/>
      <c r="S426" s="25"/>
      <c r="V426" s="7" t="str">
        <f t="shared" si="183"/>
        <v/>
      </c>
      <c r="X426" s="29" t="str">
        <f t="shared" si="179"/>
        <v/>
      </c>
      <c r="Y426" s="29" t="str">
        <f t="shared" si="184"/>
        <v/>
      </c>
      <c r="AA426" s="7" t="str">
        <f t="shared" si="180"/>
        <v/>
      </c>
      <c r="AB426" s="33" t="str">
        <f t="shared" si="185"/>
        <v/>
      </c>
      <c r="AD426" s="35" t="str">
        <f t="shared" si="186"/>
        <v/>
      </c>
      <c r="AE426" s="35" t="str">
        <f t="shared" si="187"/>
        <v/>
      </c>
      <c r="AG426" s="7" t="str">
        <f t="shared" si="203"/>
        <v/>
      </c>
      <c r="AN426" s="98" t="str">
        <f t="shared" si="188"/>
        <v/>
      </c>
      <c r="AO426" s="99" t="str">
        <f t="shared" si="189"/>
        <v/>
      </c>
      <c r="AQ426" s="49" t="str">
        <f t="shared" si="190"/>
        <v/>
      </c>
      <c r="AR426" s="33" t="str">
        <f t="shared" si="191"/>
        <v/>
      </c>
      <c r="AS426" s="43" t="str">
        <f t="shared" si="192"/>
        <v/>
      </c>
      <c r="AT426" s="33" t="str">
        <f t="shared" si="193"/>
        <v/>
      </c>
      <c r="AU426" s="49" t="str">
        <f t="shared" si="181"/>
        <v/>
      </c>
      <c r="AV426" s="33" t="str">
        <f t="shared" si="182"/>
        <v/>
      </c>
      <c r="AW426" s="49" t="str">
        <f t="shared" si="194"/>
        <v/>
      </c>
      <c r="AX426" s="33" t="str">
        <f t="shared" si="195"/>
        <v/>
      </c>
      <c r="AZ426" s="7" t="str">
        <f t="shared" si="196"/>
        <v/>
      </c>
      <c r="BB426" s="7" t="str">
        <f t="shared" si="197"/>
        <v/>
      </c>
      <c r="BD426" s="7">
        <v>415</v>
      </c>
      <c r="BF426" s="49" t="str">
        <f t="shared" si="204"/>
        <v/>
      </c>
      <c r="BG426" s="7" t="str">
        <f t="shared" si="204"/>
        <v/>
      </c>
      <c r="BH426" s="43" t="str">
        <f t="shared" si="204"/>
        <v/>
      </c>
      <c r="BI426" s="7" t="str">
        <f t="shared" si="198"/>
        <v/>
      </c>
      <c r="BJ426" s="7" t="str">
        <f t="shared" si="199"/>
        <v/>
      </c>
      <c r="BL426" s="105" t="str">
        <f t="shared" si="200"/>
        <v/>
      </c>
      <c r="BN426" s="57" t="str">
        <f t="shared" si="201"/>
        <v/>
      </c>
      <c r="BP426" s="35" t="str">
        <f t="shared" si="202"/>
        <v/>
      </c>
    </row>
    <row r="427" spans="1:68" x14ac:dyDescent="0.25">
      <c r="A427" s="9"/>
      <c r="B427" s="7" t="str">
        <f t="shared" si="178"/>
        <v/>
      </c>
      <c r="C427" s="9"/>
      <c r="D427" s="31"/>
      <c r="E427" s="11"/>
      <c r="F427" s="14"/>
      <c r="G427" s="18"/>
      <c r="H427" s="39"/>
      <c r="I427" s="22"/>
      <c r="J427" s="9"/>
      <c r="K427" s="25"/>
      <c r="L427" s="25"/>
      <c r="M427" s="25"/>
      <c r="N427" s="25"/>
      <c r="O427" s="25"/>
      <c r="P427" s="25"/>
      <c r="Q427" s="25"/>
      <c r="R427" s="25"/>
      <c r="S427" s="25"/>
      <c r="V427" s="7" t="str">
        <f t="shared" si="183"/>
        <v/>
      </c>
      <c r="X427" s="29" t="str">
        <f t="shared" si="179"/>
        <v/>
      </c>
      <c r="Y427" s="29" t="str">
        <f t="shared" si="184"/>
        <v/>
      </c>
      <c r="AA427" s="7" t="str">
        <f t="shared" si="180"/>
        <v/>
      </c>
      <c r="AB427" s="33" t="str">
        <f t="shared" si="185"/>
        <v/>
      </c>
      <c r="AD427" s="35" t="str">
        <f t="shared" si="186"/>
        <v/>
      </c>
      <c r="AE427" s="35" t="str">
        <f t="shared" si="187"/>
        <v/>
      </c>
      <c r="AG427" s="7" t="str">
        <f t="shared" si="203"/>
        <v/>
      </c>
      <c r="AN427" s="98" t="str">
        <f t="shared" si="188"/>
        <v/>
      </c>
      <c r="AO427" s="99" t="str">
        <f t="shared" si="189"/>
        <v/>
      </c>
      <c r="AQ427" s="49" t="str">
        <f t="shared" si="190"/>
        <v/>
      </c>
      <c r="AR427" s="33" t="str">
        <f t="shared" si="191"/>
        <v/>
      </c>
      <c r="AS427" s="43" t="str">
        <f t="shared" si="192"/>
        <v/>
      </c>
      <c r="AT427" s="33" t="str">
        <f t="shared" si="193"/>
        <v/>
      </c>
      <c r="AU427" s="49" t="str">
        <f t="shared" si="181"/>
        <v/>
      </c>
      <c r="AV427" s="33" t="str">
        <f t="shared" si="182"/>
        <v/>
      </c>
      <c r="AW427" s="49" t="str">
        <f t="shared" si="194"/>
        <v/>
      </c>
      <c r="AX427" s="33" t="str">
        <f t="shared" si="195"/>
        <v/>
      </c>
      <c r="AZ427" s="7" t="str">
        <f t="shared" si="196"/>
        <v/>
      </c>
      <c r="BB427" s="7" t="str">
        <f t="shared" si="197"/>
        <v/>
      </c>
      <c r="BD427" s="7">
        <v>416</v>
      </c>
      <c r="BF427" s="49" t="str">
        <f t="shared" si="204"/>
        <v/>
      </c>
      <c r="BG427" s="7" t="str">
        <f t="shared" si="204"/>
        <v/>
      </c>
      <c r="BH427" s="43" t="str">
        <f t="shared" si="204"/>
        <v/>
      </c>
      <c r="BI427" s="7" t="str">
        <f t="shared" si="198"/>
        <v/>
      </c>
      <c r="BJ427" s="7" t="str">
        <f t="shared" si="199"/>
        <v/>
      </c>
      <c r="BL427" s="105" t="str">
        <f t="shared" si="200"/>
        <v/>
      </c>
      <c r="BN427" s="57" t="str">
        <f t="shared" si="201"/>
        <v/>
      </c>
      <c r="BP427" s="35" t="str">
        <f t="shared" si="202"/>
        <v/>
      </c>
    </row>
    <row r="428" spans="1:68" x14ac:dyDescent="0.25">
      <c r="A428" s="9"/>
      <c r="B428" s="7" t="str">
        <f t="shared" si="178"/>
        <v/>
      </c>
      <c r="C428" s="9"/>
      <c r="D428" s="31"/>
      <c r="E428" s="11"/>
      <c r="F428" s="14"/>
      <c r="G428" s="18"/>
      <c r="H428" s="39"/>
      <c r="I428" s="22"/>
      <c r="J428" s="9"/>
      <c r="K428" s="25"/>
      <c r="L428" s="25"/>
      <c r="M428" s="25"/>
      <c r="N428" s="25"/>
      <c r="O428" s="25"/>
      <c r="P428" s="25"/>
      <c r="Q428" s="25"/>
      <c r="R428" s="25"/>
      <c r="S428" s="25"/>
      <c r="V428" s="7" t="str">
        <f t="shared" si="183"/>
        <v/>
      </c>
      <c r="X428" s="29" t="str">
        <f t="shared" si="179"/>
        <v/>
      </c>
      <c r="Y428" s="29" t="str">
        <f t="shared" si="184"/>
        <v/>
      </c>
      <c r="AA428" s="7" t="str">
        <f t="shared" si="180"/>
        <v/>
      </c>
      <c r="AB428" s="33" t="str">
        <f t="shared" si="185"/>
        <v/>
      </c>
      <c r="AD428" s="35" t="str">
        <f t="shared" si="186"/>
        <v/>
      </c>
      <c r="AE428" s="35" t="str">
        <f t="shared" si="187"/>
        <v/>
      </c>
      <c r="AG428" s="7" t="str">
        <f t="shared" si="203"/>
        <v/>
      </c>
      <c r="AN428" s="98" t="str">
        <f t="shared" si="188"/>
        <v/>
      </c>
      <c r="AO428" s="99" t="str">
        <f t="shared" si="189"/>
        <v/>
      </c>
      <c r="AQ428" s="49" t="str">
        <f t="shared" si="190"/>
        <v/>
      </c>
      <c r="AR428" s="33" t="str">
        <f t="shared" si="191"/>
        <v/>
      </c>
      <c r="AS428" s="43" t="str">
        <f t="shared" si="192"/>
        <v/>
      </c>
      <c r="AT428" s="33" t="str">
        <f t="shared" si="193"/>
        <v/>
      </c>
      <c r="AU428" s="49" t="str">
        <f t="shared" si="181"/>
        <v/>
      </c>
      <c r="AV428" s="33" t="str">
        <f t="shared" si="182"/>
        <v/>
      </c>
      <c r="AW428" s="49" t="str">
        <f t="shared" si="194"/>
        <v/>
      </c>
      <c r="AX428" s="33" t="str">
        <f t="shared" si="195"/>
        <v/>
      </c>
      <c r="AZ428" s="7" t="str">
        <f t="shared" si="196"/>
        <v/>
      </c>
      <c r="BB428" s="7" t="str">
        <f t="shared" si="197"/>
        <v/>
      </c>
      <c r="BD428" s="7">
        <v>417</v>
      </c>
      <c r="BF428" s="49" t="str">
        <f t="shared" si="204"/>
        <v/>
      </c>
      <c r="BG428" s="7" t="str">
        <f t="shared" si="204"/>
        <v/>
      </c>
      <c r="BH428" s="43" t="str">
        <f t="shared" si="204"/>
        <v/>
      </c>
      <c r="BI428" s="7" t="str">
        <f t="shared" si="198"/>
        <v/>
      </c>
      <c r="BJ428" s="7" t="str">
        <f t="shared" si="199"/>
        <v/>
      </c>
      <c r="BL428" s="105" t="str">
        <f t="shared" si="200"/>
        <v/>
      </c>
      <c r="BN428" s="57" t="str">
        <f t="shared" si="201"/>
        <v/>
      </c>
      <c r="BP428" s="35" t="str">
        <f t="shared" si="202"/>
        <v/>
      </c>
    </row>
    <row r="429" spans="1:68" x14ac:dyDescent="0.25">
      <c r="A429" s="9"/>
      <c r="B429" s="7" t="str">
        <f t="shared" si="178"/>
        <v/>
      </c>
      <c r="C429" s="9"/>
      <c r="D429" s="31"/>
      <c r="E429" s="11"/>
      <c r="F429" s="14"/>
      <c r="G429" s="18"/>
      <c r="H429" s="39"/>
      <c r="I429" s="22"/>
      <c r="J429" s="9"/>
      <c r="K429" s="25"/>
      <c r="L429" s="25"/>
      <c r="M429" s="25"/>
      <c r="N429" s="25"/>
      <c r="O429" s="25"/>
      <c r="P429" s="25"/>
      <c r="Q429" s="25"/>
      <c r="R429" s="25"/>
      <c r="S429" s="25"/>
      <c r="V429" s="7" t="str">
        <f t="shared" si="183"/>
        <v/>
      </c>
      <c r="X429" s="29" t="str">
        <f t="shared" si="179"/>
        <v/>
      </c>
      <c r="Y429" s="29" t="str">
        <f t="shared" si="184"/>
        <v/>
      </c>
      <c r="AA429" s="7" t="str">
        <f t="shared" si="180"/>
        <v/>
      </c>
      <c r="AB429" s="33" t="str">
        <f t="shared" si="185"/>
        <v/>
      </c>
      <c r="AD429" s="35" t="str">
        <f t="shared" si="186"/>
        <v/>
      </c>
      <c r="AE429" s="35" t="str">
        <f t="shared" si="187"/>
        <v/>
      </c>
      <c r="AG429" s="7" t="str">
        <f t="shared" si="203"/>
        <v/>
      </c>
      <c r="AN429" s="98" t="str">
        <f t="shared" si="188"/>
        <v/>
      </c>
      <c r="AO429" s="99" t="str">
        <f t="shared" si="189"/>
        <v/>
      </c>
      <c r="AQ429" s="49" t="str">
        <f t="shared" si="190"/>
        <v/>
      </c>
      <c r="AR429" s="33" t="str">
        <f t="shared" si="191"/>
        <v/>
      </c>
      <c r="AS429" s="43" t="str">
        <f t="shared" si="192"/>
        <v/>
      </c>
      <c r="AT429" s="33" t="str">
        <f t="shared" si="193"/>
        <v/>
      </c>
      <c r="AU429" s="49" t="str">
        <f t="shared" si="181"/>
        <v/>
      </c>
      <c r="AV429" s="33" t="str">
        <f t="shared" si="182"/>
        <v/>
      </c>
      <c r="AW429" s="49" t="str">
        <f t="shared" si="194"/>
        <v/>
      </c>
      <c r="AX429" s="33" t="str">
        <f t="shared" si="195"/>
        <v/>
      </c>
      <c r="AZ429" s="7" t="str">
        <f t="shared" si="196"/>
        <v/>
      </c>
      <c r="BB429" s="7" t="str">
        <f t="shared" si="197"/>
        <v/>
      </c>
      <c r="BD429" s="7">
        <v>418</v>
      </c>
      <c r="BF429" s="49" t="str">
        <f t="shared" si="204"/>
        <v/>
      </c>
      <c r="BG429" s="7" t="str">
        <f t="shared" si="204"/>
        <v/>
      </c>
      <c r="BH429" s="43" t="str">
        <f t="shared" si="204"/>
        <v/>
      </c>
      <c r="BI429" s="7" t="str">
        <f t="shared" si="198"/>
        <v/>
      </c>
      <c r="BJ429" s="7" t="str">
        <f t="shared" si="199"/>
        <v/>
      </c>
      <c r="BL429" s="105" t="str">
        <f t="shared" si="200"/>
        <v/>
      </c>
      <c r="BN429" s="57" t="str">
        <f t="shared" si="201"/>
        <v/>
      </c>
      <c r="BP429" s="35" t="str">
        <f t="shared" si="202"/>
        <v/>
      </c>
    </row>
    <row r="430" spans="1:68" x14ac:dyDescent="0.25">
      <c r="A430" s="9"/>
      <c r="B430" s="7" t="str">
        <f t="shared" si="178"/>
        <v/>
      </c>
      <c r="C430" s="9"/>
      <c r="D430" s="31"/>
      <c r="E430" s="11"/>
      <c r="F430" s="14"/>
      <c r="G430" s="18"/>
      <c r="H430" s="39"/>
      <c r="I430" s="22"/>
      <c r="J430" s="9"/>
      <c r="K430" s="25"/>
      <c r="L430" s="25"/>
      <c r="M430" s="25"/>
      <c r="N430" s="25"/>
      <c r="O430" s="25"/>
      <c r="P430" s="25"/>
      <c r="Q430" s="25"/>
      <c r="R430" s="25"/>
      <c r="S430" s="25"/>
      <c r="V430" s="7" t="str">
        <f t="shared" si="183"/>
        <v/>
      </c>
      <c r="X430" s="29" t="str">
        <f t="shared" si="179"/>
        <v/>
      </c>
      <c r="Y430" s="29" t="str">
        <f t="shared" si="184"/>
        <v/>
      </c>
      <c r="AA430" s="7" t="str">
        <f t="shared" si="180"/>
        <v/>
      </c>
      <c r="AB430" s="33" t="str">
        <f t="shared" si="185"/>
        <v/>
      </c>
      <c r="AD430" s="35" t="str">
        <f t="shared" si="186"/>
        <v/>
      </c>
      <c r="AE430" s="35" t="str">
        <f t="shared" si="187"/>
        <v/>
      </c>
      <c r="AG430" s="7" t="str">
        <f t="shared" si="203"/>
        <v/>
      </c>
      <c r="AN430" s="98" t="str">
        <f t="shared" si="188"/>
        <v/>
      </c>
      <c r="AO430" s="99" t="str">
        <f t="shared" si="189"/>
        <v/>
      </c>
      <c r="AQ430" s="49" t="str">
        <f t="shared" si="190"/>
        <v/>
      </c>
      <c r="AR430" s="33" t="str">
        <f t="shared" si="191"/>
        <v/>
      </c>
      <c r="AS430" s="43" t="str">
        <f t="shared" si="192"/>
        <v/>
      </c>
      <c r="AT430" s="33" t="str">
        <f t="shared" si="193"/>
        <v/>
      </c>
      <c r="AU430" s="49" t="str">
        <f t="shared" si="181"/>
        <v/>
      </c>
      <c r="AV430" s="33" t="str">
        <f t="shared" si="182"/>
        <v/>
      </c>
      <c r="AW430" s="49" t="str">
        <f t="shared" si="194"/>
        <v/>
      </c>
      <c r="AX430" s="33" t="str">
        <f t="shared" si="195"/>
        <v/>
      </c>
      <c r="AZ430" s="7" t="str">
        <f t="shared" si="196"/>
        <v/>
      </c>
      <c r="BB430" s="7" t="str">
        <f t="shared" si="197"/>
        <v/>
      </c>
      <c r="BD430" s="7">
        <v>419</v>
      </c>
      <c r="BF430" s="49" t="str">
        <f t="shared" si="204"/>
        <v/>
      </c>
      <c r="BG430" s="7" t="str">
        <f t="shared" si="204"/>
        <v/>
      </c>
      <c r="BH430" s="43" t="str">
        <f t="shared" si="204"/>
        <v/>
      </c>
      <c r="BI430" s="7" t="str">
        <f t="shared" si="198"/>
        <v/>
      </c>
      <c r="BJ430" s="7" t="str">
        <f t="shared" si="199"/>
        <v/>
      </c>
      <c r="BL430" s="105" t="str">
        <f t="shared" si="200"/>
        <v/>
      </c>
      <c r="BN430" s="57" t="str">
        <f t="shared" si="201"/>
        <v/>
      </c>
      <c r="BP430" s="35" t="str">
        <f t="shared" si="202"/>
        <v/>
      </c>
    </row>
    <row r="431" spans="1:68" x14ac:dyDescent="0.25">
      <c r="A431" s="9"/>
      <c r="B431" s="7" t="str">
        <f t="shared" si="178"/>
        <v/>
      </c>
      <c r="C431" s="9"/>
      <c r="D431" s="31"/>
      <c r="E431" s="11"/>
      <c r="F431" s="14"/>
      <c r="G431" s="18"/>
      <c r="H431" s="39"/>
      <c r="I431" s="22"/>
      <c r="J431" s="9"/>
      <c r="K431" s="25"/>
      <c r="L431" s="25"/>
      <c r="M431" s="25"/>
      <c r="N431" s="25"/>
      <c r="O431" s="25"/>
      <c r="P431" s="25"/>
      <c r="Q431" s="25"/>
      <c r="R431" s="25"/>
      <c r="S431" s="25"/>
      <c r="V431" s="7" t="str">
        <f t="shared" si="183"/>
        <v/>
      </c>
      <c r="X431" s="29" t="str">
        <f t="shared" si="179"/>
        <v/>
      </c>
      <c r="Y431" s="29" t="str">
        <f t="shared" si="184"/>
        <v/>
      </c>
      <c r="AA431" s="7" t="str">
        <f t="shared" si="180"/>
        <v/>
      </c>
      <c r="AB431" s="33" t="str">
        <f t="shared" si="185"/>
        <v/>
      </c>
      <c r="AD431" s="35" t="str">
        <f t="shared" si="186"/>
        <v/>
      </c>
      <c r="AE431" s="35" t="str">
        <f t="shared" si="187"/>
        <v/>
      </c>
      <c r="AG431" s="7" t="str">
        <f t="shared" si="203"/>
        <v/>
      </c>
      <c r="AN431" s="98" t="str">
        <f t="shared" si="188"/>
        <v/>
      </c>
      <c r="AO431" s="99" t="str">
        <f t="shared" si="189"/>
        <v/>
      </c>
      <c r="AQ431" s="49" t="str">
        <f t="shared" si="190"/>
        <v/>
      </c>
      <c r="AR431" s="33" t="str">
        <f t="shared" si="191"/>
        <v/>
      </c>
      <c r="AS431" s="43" t="str">
        <f t="shared" si="192"/>
        <v/>
      </c>
      <c r="AT431" s="33" t="str">
        <f t="shared" si="193"/>
        <v/>
      </c>
      <c r="AU431" s="49" t="str">
        <f t="shared" si="181"/>
        <v/>
      </c>
      <c r="AV431" s="33" t="str">
        <f t="shared" si="182"/>
        <v/>
      </c>
      <c r="AW431" s="49" t="str">
        <f t="shared" si="194"/>
        <v/>
      </c>
      <c r="AX431" s="33" t="str">
        <f t="shared" si="195"/>
        <v/>
      </c>
      <c r="AZ431" s="7" t="str">
        <f t="shared" si="196"/>
        <v/>
      </c>
      <c r="BB431" s="7" t="str">
        <f t="shared" si="197"/>
        <v/>
      </c>
      <c r="BD431" s="7">
        <v>420</v>
      </c>
      <c r="BF431" s="49" t="str">
        <f t="shared" si="204"/>
        <v/>
      </c>
      <c r="BG431" s="7" t="str">
        <f t="shared" si="204"/>
        <v/>
      </c>
      <c r="BH431" s="43" t="str">
        <f t="shared" si="204"/>
        <v/>
      </c>
      <c r="BI431" s="7" t="str">
        <f t="shared" si="198"/>
        <v/>
      </c>
      <c r="BJ431" s="7" t="str">
        <f t="shared" si="199"/>
        <v/>
      </c>
      <c r="BL431" s="105" t="str">
        <f t="shared" si="200"/>
        <v/>
      </c>
      <c r="BN431" s="57" t="str">
        <f t="shared" si="201"/>
        <v/>
      </c>
      <c r="BP431" s="35" t="str">
        <f t="shared" si="202"/>
        <v/>
      </c>
    </row>
    <row r="432" spans="1:68" x14ac:dyDescent="0.25">
      <c r="A432" s="9"/>
      <c r="B432" s="7" t="str">
        <f t="shared" si="178"/>
        <v/>
      </c>
      <c r="C432" s="9"/>
      <c r="D432" s="31"/>
      <c r="E432" s="11"/>
      <c r="F432" s="14"/>
      <c r="G432" s="18"/>
      <c r="H432" s="39"/>
      <c r="I432" s="22"/>
      <c r="J432" s="9"/>
      <c r="K432" s="25"/>
      <c r="L432" s="25"/>
      <c r="M432" s="25"/>
      <c r="N432" s="25"/>
      <c r="O432" s="25"/>
      <c r="P432" s="25"/>
      <c r="Q432" s="25"/>
      <c r="R432" s="25"/>
      <c r="S432" s="25"/>
      <c r="V432" s="7" t="str">
        <f t="shared" si="183"/>
        <v/>
      </c>
      <c r="X432" s="29" t="str">
        <f t="shared" si="179"/>
        <v/>
      </c>
      <c r="Y432" s="29" t="str">
        <f t="shared" si="184"/>
        <v/>
      </c>
      <c r="AA432" s="7" t="str">
        <f t="shared" si="180"/>
        <v/>
      </c>
      <c r="AB432" s="33" t="str">
        <f t="shared" si="185"/>
        <v/>
      </c>
      <c r="AD432" s="35" t="str">
        <f t="shared" si="186"/>
        <v/>
      </c>
      <c r="AE432" s="35" t="str">
        <f t="shared" si="187"/>
        <v/>
      </c>
      <c r="AG432" s="7" t="str">
        <f t="shared" si="203"/>
        <v/>
      </c>
      <c r="AN432" s="98" t="str">
        <f t="shared" si="188"/>
        <v/>
      </c>
      <c r="AO432" s="99" t="str">
        <f t="shared" si="189"/>
        <v/>
      </c>
      <c r="AQ432" s="49" t="str">
        <f t="shared" si="190"/>
        <v/>
      </c>
      <c r="AR432" s="33" t="str">
        <f t="shared" si="191"/>
        <v/>
      </c>
      <c r="AS432" s="43" t="str">
        <f t="shared" si="192"/>
        <v/>
      </c>
      <c r="AT432" s="33" t="str">
        <f t="shared" si="193"/>
        <v/>
      </c>
      <c r="AU432" s="49" t="str">
        <f t="shared" si="181"/>
        <v/>
      </c>
      <c r="AV432" s="33" t="str">
        <f t="shared" si="182"/>
        <v/>
      </c>
      <c r="AW432" s="49" t="str">
        <f t="shared" si="194"/>
        <v/>
      </c>
      <c r="AX432" s="33" t="str">
        <f t="shared" si="195"/>
        <v/>
      </c>
      <c r="AZ432" s="7" t="str">
        <f t="shared" si="196"/>
        <v/>
      </c>
      <c r="BB432" s="7" t="str">
        <f t="shared" si="197"/>
        <v/>
      </c>
      <c r="BD432" s="7">
        <v>421</v>
      </c>
      <c r="BF432" s="49" t="str">
        <f t="shared" ref="BF432:BH451" si="205">IF(OR($E432="", $AD432=FALSE), "", IF(OR($BI$9=TRUE, BF$9=""), 0, IFERROR(INDEX($AQ$12:$AX$511, $BE432, MATCH(BF$9, $AQ$9:$AX$9, 0)), 0)))</f>
        <v/>
      </c>
      <c r="BG432" s="7" t="str">
        <f t="shared" si="205"/>
        <v/>
      </c>
      <c r="BH432" s="43" t="str">
        <f t="shared" si="205"/>
        <v/>
      </c>
      <c r="BI432" s="7" t="str">
        <f t="shared" si="198"/>
        <v/>
      </c>
      <c r="BJ432" s="7" t="str">
        <f t="shared" si="199"/>
        <v/>
      </c>
      <c r="BL432" s="105" t="str">
        <f t="shared" si="200"/>
        <v/>
      </c>
      <c r="BN432" s="57" t="str">
        <f t="shared" si="201"/>
        <v/>
      </c>
      <c r="BP432" s="35" t="str">
        <f t="shared" si="202"/>
        <v/>
      </c>
    </row>
    <row r="433" spans="1:68" x14ac:dyDescent="0.25">
      <c r="A433" s="9"/>
      <c r="B433" s="7" t="str">
        <f t="shared" si="178"/>
        <v/>
      </c>
      <c r="C433" s="9"/>
      <c r="D433" s="31"/>
      <c r="E433" s="11"/>
      <c r="F433" s="14"/>
      <c r="G433" s="18"/>
      <c r="H433" s="39"/>
      <c r="I433" s="22"/>
      <c r="J433" s="9"/>
      <c r="K433" s="25"/>
      <c r="L433" s="25"/>
      <c r="M433" s="25"/>
      <c r="N433" s="25"/>
      <c r="O433" s="25"/>
      <c r="P433" s="25"/>
      <c r="Q433" s="25"/>
      <c r="R433" s="25"/>
      <c r="S433" s="25"/>
      <c r="V433" s="7" t="str">
        <f t="shared" si="183"/>
        <v/>
      </c>
      <c r="X433" s="29" t="str">
        <f t="shared" si="179"/>
        <v/>
      </c>
      <c r="Y433" s="29" t="str">
        <f t="shared" si="184"/>
        <v/>
      </c>
      <c r="AA433" s="7" t="str">
        <f t="shared" si="180"/>
        <v/>
      </c>
      <c r="AB433" s="33" t="str">
        <f t="shared" si="185"/>
        <v/>
      </c>
      <c r="AD433" s="35" t="str">
        <f t="shared" si="186"/>
        <v/>
      </c>
      <c r="AE433" s="35" t="str">
        <f t="shared" si="187"/>
        <v/>
      </c>
      <c r="AG433" s="7" t="str">
        <f t="shared" si="203"/>
        <v/>
      </c>
      <c r="AN433" s="98" t="str">
        <f t="shared" si="188"/>
        <v/>
      </c>
      <c r="AO433" s="99" t="str">
        <f t="shared" si="189"/>
        <v/>
      </c>
      <c r="AQ433" s="49" t="str">
        <f t="shared" si="190"/>
        <v/>
      </c>
      <c r="AR433" s="33" t="str">
        <f t="shared" si="191"/>
        <v/>
      </c>
      <c r="AS433" s="43" t="str">
        <f t="shared" si="192"/>
        <v/>
      </c>
      <c r="AT433" s="33" t="str">
        <f t="shared" si="193"/>
        <v/>
      </c>
      <c r="AU433" s="49" t="str">
        <f t="shared" si="181"/>
        <v/>
      </c>
      <c r="AV433" s="33" t="str">
        <f t="shared" si="182"/>
        <v/>
      </c>
      <c r="AW433" s="49" t="str">
        <f t="shared" si="194"/>
        <v/>
      </c>
      <c r="AX433" s="33" t="str">
        <f t="shared" si="195"/>
        <v/>
      </c>
      <c r="AZ433" s="7" t="str">
        <f t="shared" si="196"/>
        <v/>
      </c>
      <c r="BB433" s="7" t="str">
        <f t="shared" si="197"/>
        <v/>
      </c>
      <c r="BD433" s="7">
        <v>422</v>
      </c>
      <c r="BF433" s="49" t="str">
        <f t="shared" si="205"/>
        <v/>
      </c>
      <c r="BG433" s="7" t="str">
        <f t="shared" si="205"/>
        <v/>
      </c>
      <c r="BH433" s="43" t="str">
        <f t="shared" si="205"/>
        <v/>
      </c>
      <c r="BI433" s="7" t="str">
        <f t="shared" si="198"/>
        <v/>
      </c>
      <c r="BJ433" s="7" t="str">
        <f t="shared" si="199"/>
        <v/>
      </c>
      <c r="BL433" s="105" t="str">
        <f t="shared" si="200"/>
        <v/>
      </c>
      <c r="BN433" s="57" t="str">
        <f t="shared" si="201"/>
        <v/>
      </c>
      <c r="BP433" s="35" t="str">
        <f t="shared" si="202"/>
        <v/>
      </c>
    </row>
    <row r="434" spans="1:68" x14ac:dyDescent="0.25">
      <c r="A434" s="9"/>
      <c r="B434" s="7" t="str">
        <f t="shared" si="178"/>
        <v/>
      </c>
      <c r="C434" s="9"/>
      <c r="D434" s="31"/>
      <c r="E434" s="11"/>
      <c r="F434" s="14"/>
      <c r="G434" s="18"/>
      <c r="H434" s="39"/>
      <c r="I434" s="22"/>
      <c r="J434" s="9"/>
      <c r="K434" s="25"/>
      <c r="L434" s="25"/>
      <c r="M434" s="25"/>
      <c r="N434" s="25"/>
      <c r="O434" s="25"/>
      <c r="P434" s="25"/>
      <c r="Q434" s="25"/>
      <c r="R434" s="25"/>
      <c r="S434" s="25"/>
      <c r="V434" s="7" t="str">
        <f t="shared" si="183"/>
        <v/>
      </c>
      <c r="X434" s="29" t="str">
        <f t="shared" si="179"/>
        <v/>
      </c>
      <c r="Y434" s="29" t="str">
        <f t="shared" si="184"/>
        <v/>
      </c>
      <c r="AA434" s="7" t="str">
        <f t="shared" si="180"/>
        <v/>
      </c>
      <c r="AB434" s="33" t="str">
        <f t="shared" si="185"/>
        <v/>
      </c>
      <c r="AD434" s="35" t="str">
        <f t="shared" si="186"/>
        <v/>
      </c>
      <c r="AE434" s="35" t="str">
        <f t="shared" si="187"/>
        <v/>
      </c>
      <c r="AG434" s="7" t="str">
        <f t="shared" si="203"/>
        <v/>
      </c>
      <c r="AN434" s="98" t="str">
        <f t="shared" si="188"/>
        <v/>
      </c>
      <c r="AO434" s="99" t="str">
        <f t="shared" si="189"/>
        <v/>
      </c>
      <c r="AQ434" s="49" t="str">
        <f t="shared" si="190"/>
        <v/>
      </c>
      <c r="AR434" s="33" t="str">
        <f t="shared" si="191"/>
        <v/>
      </c>
      <c r="AS434" s="43" t="str">
        <f t="shared" si="192"/>
        <v/>
      </c>
      <c r="AT434" s="33" t="str">
        <f t="shared" si="193"/>
        <v/>
      </c>
      <c r="AU434" s="49" t="str">
        <f t="shared" si="181"/>
        <v/>
      </c>
      <c r="AV434" s="33" t="str">
        <f t="shared" si="182"/>
        <v/>
      </c>
      <c r="AW434" s="49" t="str">
        <f t="shared" si="194"/>
        <v/>
      </c>
      <c r="AX434" s="33" t="str">
        <f t="shared" si="195"/>
        <v/>
      </c>
      <c r="AZ434" s="7" t="str">
        <f t="shared" si="196"/>
        <v/>
      </c>
      <c r="BB434" s="7" t="str">
        <f t="shared" si="197"/>
        <v/>
      </c>
      <c r="BD434" s="7">
        <v>423</v>
      </c>
      <c r="BF434" s="49" t="str">
        <f t="shared" si="205"/>
        <v/>
      </c>
      <c r="BG434" s="7" t="str">
        <f t="shared" si="205"/>
        <v/>
      </c>
      <c r="BH434" s="43" t="str">
        <f t="shared" si="205"/>
        <v/>
      </c>
      <c r="BI434" s="7" t="str">
        <f t="shared" si="198"/>
        <v/>
      </c>
      <c r="BJ434" s="7" t="str">
        <f t="shared" si="199"/>
        <v/>
      </c>
      <c r="BL434" s="105" t="str">
        <f t="shared" si="200"/>
        <v/>
      </c>
      <c r="BN434" s="57" t="str">
        <f t="shared" si="201"/>
        <v/>
      </c>
      <c r="BP434" s="35" t="str">
        <f t="shared" si="202"/>
        <v/>
      </c>
    </row>
    <row r="435" spans="1:68" x14ac:dyDescent="0.25">
      <c r="A435" s="9"/>
      <c r="B435" s="7" t="str">
        <f t="shared" si="178"/>
        <v/>
      </c>
      <c r="C435" s="9"/>
      <c r="D435" s="31"/>
      <c r="E435" s="11"/>
      <c r="F435" s="14"/>
      <c r="G435" s="18"/>
      <c r="H435" s="39"/>
      <c r="I435" s="22"/>
      <c r="J435" s="9"/>
      <c r="K435" s="25"/>
      <c r="L435" s="25"/>
      <c r="M435" s="25"/>
      <c r="N435" s="25"/>
      <c r="O435" s="25"/>
      <c r="P435" s="25"/>
      <c r="Q435" s="25"/>
      <c r="R435" s="25"/>
      <c r="S435" s="25"/>
      <c r="V435" s="7" t="str">
        <f t="shared" si="183"/>
        <v/>
      </c>
      <c r="X435" s="29" t="str">
        <f t="shared" si="179"/>
        <v/>
      </c>
      <c r="Y435" s="29" t="str">
        <f t="shared" si="184"/>
        <v/>
      </c>
      <c r="AA435" s="7" t="str">
        <f t="shared" si="180"/>
        <v/>
      </c>
      <c r="AB435" s="33" t="str">
        <f t="shared" si="185"/>
        <v/>
      </c>
      <c r="AD435" s="35" t="str">
        <f t="shared" si="186"/>
        <v/>
      </c>
      <c r="AE435" s="35" t="str">
        <f t="shared" si="187"/>
        <v/>
      </c>
      <c r="AG435" s="7" t="str">
        <f t="shared" si="203"/>
        <v/>
      </c>
      <c r="AN435" s="98" t="str">
        <f t="shared" si="188"/>
        <v/>
      </c>
      <c r="AO435" s="99" t="str">
        <f t="shared" si="189"/>
        <v/>
      </c>
      <c r="AQ435" s="49" t="str">
        <f t="shared" si="190"/>
        <v/>
      </c>
      <c r="AR435" s="33" t="str">
        <f t="shared" si="191"/>
        <v/>
      </c>
      <c r="AS435" s="43" t="str">
        <f t="shared" si="192"/>
        <v/>
      </c>
      <c r="AT435" s="33" t="str">
        <f t="shared" si="193"/>
        <v/>
      </c>
      <c r="AU435" s="49" t="str">
        <f t="shared" si="181"/>
        <v/>
      </c>
      <c r="AV435" s="33" t="str">
        <f t="shared" si="182"/>
        <v/>
      </c>
      <c r="AW435" s="49" t="str">
        <f t="shared" si="194"/>
        <v/>
      </c>
      <c r="AX435" s="33" t="str">
        <f t="shared" si="195"/>
        <v/>
      </c>
      <c r="AZ435" s="7" t="str">
        <f t="shared" si="196"/>
        <v/>
      </c>
      <c r="BB435" s="7" t="str">
        <f t="shared" si="197"/>
        <v/>
      </c>
      <c r="BD435" s="7">
        <v>424</v>
      </c>
      <c r="BF435" s="49" t="str">
        <f t="shared" si="205"/>
        <v/>
      </c>
      <c r="BG435" s="7" t="str">
        <f t="shared" si="205"/>
        <v/>
      </c>
      <c r="BH435" s="43" t="str">
        <f t="shared" si="205"/>
        <v/>
      </c>
      <c r="BI435" s="7" t="str">
        <f t="shared" si="198"/>
        <v/>
      </c>
      <c r="BJ435" s="7" t="str">
        <f t="shared" si="199"/>
        <v/>
      </c>
      <c r="BL435" s="105" t="str">
        <f t="shared" si="200"/>
        <v/>
      </c>
      <c r="BN435" s="57" t="str">
        <f t="shared" si="201"/>
        <v/>
      </c>
      <c r="BP435" s="35" t="str">
        <f t="shared" si="202"/>
        <v/>
      </c>
    </row>
    <row r="436" spans="1:68" x14ac:dyDescent="0.25">
      <c r="A436" s="9"/>
      <c r="B436" s="7" t="str">
        <f t="shared" si="178"/>
        <v/>
      </c>
      <c r="C436" s="9"/>
      <c r="D436" s="31"/>
      <c r="E436" s="11"/>
      <c r="F436" s="14"/>
      <c r="G436" s="18"/>
      <c r="H436" s="39"/>
      <c r="I436" s="22"/>
      <c r="J436" s="9"/>
      <c r="K436" s="25"/>
      <c r="L436" s="25"/>
      <c r="M436" s="25"/>
      <c r="N436" s="25"/>
      <c r="O436" s="25"/>
      <c r="P436" s="25"/>
      <c r="Q436" s="25"/>
      <c r="R436" s="25"/>
      <c r="S436" s="25"/>
      <c r="V436" s="7" t="str">
        <f t="shared" si="183"/>
        <v/>
      </c>
      <c r="X436" s="29" t="str">
        <f t="shared" si="179"/>
        <v/>
      </c>
      <c r="Y436" s="29" t="str">
        <f t="shared" si="184"/>
        <v/>
      </c>
      <c r="AA436" s="7" t="str">
        <f t="shared" si="180"/>
        <v/>
      </c>
      <c r="AB436" s="33" t="str">
        <f t="shared" si="185"/>
        <v/>
      </c>
      <c r="AD436" s="35" t="str">
        <f t="shared" si="186"/>
        <v/>
      </c>
      <c r="AE436" s="35" t="str">
        <f t="shared" si="187"/>
        <v/>
      </c>
      <c r="AG436" s="7" t="str">
        <f t="shared" si="203"/>
        <v/>
      </c>
      <c r="AN436" s="98" t="str">
        <f t="shared" si="188"/>
        <v/>
      </c>
      <c r="AO436" s="99" t="str">
        <f t="shared" si="189"/>
        <v/>
      </c>
      <c r="AQ436" s="49" t="str">
        <f t="shared" si="190"/>
        <v/>
      </c>
      <c r="AR436" s="33" t="str">
        <f t="shared" si="191"/>
        <v/>
      </c>
      <c r="AS436" s="43" t="str">
        <f t="shared" si="192"/>
        <v/>
      </c>
      <c r="AT436" s="33" t="str">
        <f t="shared" si="193"/>
        <v/>
      </c>
      <c r="AU436" s="49" t="str">
        <f t="shared" si="181"/>
        <v/>
      </c>
      <c r="AV436" s="33" t="str">
        <f t="shared" si="182"/>
        <v/>
      </c>
      <c r="AW436" s="49" t="str">
        <f t="shared" si="194"/>
        <v/>
      </c>
      <c r="AX436" s="33" t="str">
        <f t="shared" si="195"/>
        <v/>
      </c>
      <c r="AZ436" s="7" t="str">
        <f t="shared" si="196"/>
        <v/>
      </c>
      <c r="BB436" s="7" t="str">
        <f t="shared" si="197"/>
        <v/>
      </c>
      <c r="BD436" s="7">
        <v>425</v>
      </c>
      <c r="BF436" s="49" t="str">
        <f t="shared" si="205"/>
        <v/>
      </c>
      <c r="BG436" s="7" t="str">
        <f t="shared" si="205"/>
        <v/>
      </c>
      <c r="BH436" s="43" t="str">
        <f t="shared" si="205"/>
        <v/>
      </c>
      <c r="BI436" s="7" t="str">
        <f t="shared" si="198"/>
        <v/>
      </c>
      <c r="BJ436" s="7" t="str">
        <f t="shared" si="199"/>
        <v/>
      </c>
      <c r="BL436" s="105" t="str">
        <f t="shared" si="200"/>
        <v/>
      </c>
      <c r="BN436" s="57" t="str">
        <f t="shared" si="201"/>
        <v/>
      </c>
      <c r="BP436" s="35" t="str">
        <f t="shared" si="202"/>
        <v/>
      </c>
    </row>
    <row r="437" spans="1:68" x14ac:dyDescent="0.25">
      <c r="A437" s="9"/>
      <c r="B437" s="7" t="str">
        <f t="shared" si="178"/>
        <v/>
      </c>
      <c r="C437" s="9"/>
      <c r="D437" s="31"/>
      <c r="E437" s="11"/>
      <c r="F437" s="14"/>
      <c r="G437" s="18"/>
      <c r="H437" s="39"/>
      <c r="I437" s="22"/>
      <c r="J437" s="9"/>
      <c r="K437" s="25"/>
      <c r="L437" s="25"/>
      <c r="M437" s="25"/>
      <c r="N437" s="25"/>
      <c r="O437" s="25"/>
      <c r="P437" s="25"/>
      <c r="Q437" s="25"/>
      <c r="R437" s="25"/>
      <c r="S437" s="25"/>
      <c r="V437" s="7" t="str">
        <f t="shared" si="183"/>
        <v/>
      </c>
      <c r="X437" s="29" t="str">
        <f t="shared" si="179"/>
        <v/>
      </c>
      <c r="Y437" s="29" t="str">
        <f t="shared" si="184"/>
        <v/>
      </c>
      <c r="AA437" s="7" t="str">
        <f t="shared" si="180"/>
        <v/>
      </c>
      <c r="AB437" s="33" t="str">
        <f t="shared" si="185"/>
        <v/>
      </c>
      <c r="AD437" s="35" t="str">
        <f t="shared" si="186"/>
        <v/>
      </c>
      <c r="AE437" s="35" t="str">
        <f t="shared" si="187"/>
        <v/>
      </c>
      <c r="AG437" s="7" t="str">
        <f t="shared" si="203"/>
        <v/>
      </c>
      <c r="AN437" s="98" t="str">
        <f t="shared" si="188"/>
        <v/>
      </c>
      <c r="AO437" s="99" t="str">
        <f t="shared" si="189"/>
        <v/>
      </c>
      <c r="AQ437" s="49" t="str">
        <f t="shared" si="190"/>
        <v/>
      </c>
      <c r="AR437" s="33" t="str">
        <f t="shared" si="191"/>
        <v/>
      </c>
      <c r="AS437" s="43" t="str">
        <f t="shared" si="192"/>
        <v/>
      </c>
      <c r="AT437" s="33" t="str">
        <f t="shared" si="193"/>
        <v/>
      </c>
      <c r="AU437" s="49" t="str">
        <f t="shared" si="181"/>
        <v/>
      </c>
      <c r="AV437" s="33" t="str">
        <f t="shared" si="182"/>
        <v/>
      </c>
      <c r="AW437" s="49" t="str">
        <f t="shared" si="194"/>
        <v/>
      </c>
      <c r="AX437" s="33" t="str">
        <f t="shared" si="195"/>
        <v/>
      </c>
      <c r="AZ437" s="7" t="str">
        <f t="shared" si="196"/>
        <v/>
      </c>
      <c r="BB437" s="7" t="str">
        <f t="shared" si="197"/>
        <v/>
      </c>
      <c r="BD437" s="7">
        <v>426</v>
      </c>
      <c r="BF437" s="49" t="str">
        <f t="shared" si="205"/>
        <v/>
      </c>
      <c r="BG437" s="7" t="str">
        <f t="shared" si="205"/>
        <v/>
      </c>
      <c r="BH437" s="43" t="str">
        <f t="shared" si="205"/>
        <v/>
      </c>
      <c r="BI437" s="7" t="str">
        <f t="shared" si="198"/>
        <v/>
      </c>
      <c r="BJ437" s="7" t="str">
        <f t="shared" si="199"/>
        <v/>
      </c>
      <c r="BL437" s="105" t="str">
        <f t="shared" si="200"/>
        <v/>
      </c>
      <c r="BN437" s="57" t="str">
        <f t="shared" si="201"/>
        <v/>
      </c>
      <c r="BP437" s="35" t="str">
        <f t="shared" si="202"/>
        <v/>
      </c>
    </row>
    <row r="438" spans="1:68" x14ac:dyDescent="0.25">
      <c r="A438" s="9"/>
      <c r="B438" s="7" t="str">
        <f t="shared" si="178"/>
        <v/>
      </c>
      <c r="C438" s="9"/>
      <c r="D438" s="31"/>
      <c r="E438" s="11"/>
      <c r="F438" s="14"/>
      <c r="G438" s="18"/>
      <c r="H438" s="39"/>
      <c r="I438" s="22"/>
      <c r="J438" s="9"/>
      <c r="K438" s="25"/>
      <c r="L438" s="25"/>
      <c r="M438" s="25"/>
      <c r="N438" s="25"/>
      <c r="O438" s="25"/>
      <c r="P438" s="25"/>
      <c r="Q438" s="25"/>
      <c r="R438" s="25"/>
      <c r="S438" s="25"/>
      <c r="V438" s="7" t="str">
        <f t="shared" si="183"/>
        <v/>
      </c>
      <c r="X438" s="29" t="str">
        <f t="shared" si="179"/>
        <v/>
      </c>
      <c r="Y438" s="29" t="str">
        <f t="shared" si="184"/>
        <v/>
      </c>
      <c r="AA438" s="7" t="str">
        <f t="shared" si="180"/>
        <v/>
      </c>
      <c r="AB438" s="33" t="str">
        <f t="shared" si="185"/>
        <v/>
      </c>
      <c r="AD438" s="35" t="str">
        <f t="shared" si="186"/>
        <v/>
      </c>
      <c r="AE438" s="35" t="str">
        <f t="shared" si="187"/>
        <v/>
      </c>
      <c r="AG438" s="7" t="str">
        <f t="shared" si="203"/>
        <v/>
      </c>
      <c r="AN438" s="98" t="str">
        <f t="shared" si="188"/>
        <v/>
      </c>
      <c r="AO438" s="99" t="str">
        <f t="shared" si="189"/>
        <v/>
      </c>
      <c r="AQ438" s="49" t="str">
        <f t="shared" si="190"/>
        <v/>
      </c>
      <c r="AR438" s="33" t="str">
        <f t="shared" si="191"/>
        <v/>
      </c>
      <c r="AS438" s="43" t="str">
        <f t="shared" si="192"/>
        <v/>
      </c>
      <c r="AT438" s="33" t="str">
        <f t="shared" si="193"/>
        <v/>
      </c>
      <c r="AU438" s="49" t="str">
        <f t="shared" si="181"/>
        <v/>
      </c>
      <c r="AV438" s="33" t="str">
        <f t="shared" si="182"/>
        <v/>
      </c>
      <c r="AW438" s="49" t="str">
        <f t="shared" si="194"/>
        <v/>
      </c>
      <c r="AX438" s="33" t="str">
        <f t="shared" si="195"/>
        <v/>
      </c>
      <c r="AZ438" s="7" t="str">
        <f t="shared" si="196"/>
        <v/>
      </c>
      <c r="BB438" s="7" t="str">
        <f t="shared" si="197"/>
        <v/>
      </c>
      <c r="BD438" s="7">
        <v>427</v>
      </c>
      <c r="BF438" s="49" t="str">
        <f t="shared" si="205"/>
        <v/>
      </c>
      <c r="BG438" s="7" t="str">
        <f t="shared" si="205"/>
        <v/>
      </c>
      <c r="BH438" s="43" t="str">
        <f t="shared" si="205"/>
        <v/>
      </c>
      <c r="BI438" s="7" t="str">
        <f t="shared" si="198"/>
        <v/>
      </c>
      <c r="BJ438" s="7" t="str">
        <f t="shared" si="199"/>
        <v/>
      </c>
      <c r="BL438" s="105" t="str">
        <f t="shared" si="200"/>
        <v/>
      </c>
      <c r="BN438" s="57" t="str">
        <f t="shared" si="201"/>
        <v/>
      </c>
      <c r="BP438" s="35" t="str">
        <f t="shared" si="202"/>
        <v/>
      </c>
    </row>
    <row r="439" spans="1:68" x14ac:dyDescent="0.25">
      <c r="A439" s="9"/>
      <c r="B439" s="7" t="str">
        <f t="shared" si="178"/>
        <v/>
      </c>
      <c r="C439" s="9"/>
      <c r="D439" s="31"/>
      <c r="E439" s="11"/>
      <c r="F439" s="14"/>
      <c r="G439" s="18"/>
      <c r="H439" s="39"/>
      <c r="I439" s="22"/>
      <c r="J439" s="9"/>
      <c r="K439" s="25"/>
      <c r="L439" s="25"/>
      <c r="M439" s="25"/>
      <c r="N439" s="25"/>
      <c r="O439" s="25"/>
      <c r="P439" s="25"/>
      <c r="Q439" s="25"/>
      <c r="R439" s="25"/>
      <c r="S439" s="25"/>
      <c r="V439" s="7" t="str">
        <f t="shared" si="183"/>
        <v/>
      </c>
      <c r="X439" s="29" t="str">
        <f t="shared" si="179"/>
        <v/>
      </c>
      <c r="Y439" s="29" t="str">
        <f t="shared" si="184"/>
        <v/>
      </c>
      <c r="AA439" s="7" t="str">
        <f t="shared" si="180"/>
        <v/>
      </c>
      <c r="AB439" s="33" t="str">
        <f t="shared" si="185"/>
        <v/>
      </c>
      <c r="AD439" s="35" t="str">
        <f t="shared" si="186"/>
        <v/>
      </c>
      <c r="AE439" s="35" t="str">
        <f t="shared" si="187"/>
        <v/>
      </c>
      <c r="AG439" s="7" t="str">
        <f t="shared" si="203"/>
        <v/>
      </c>
      <c r="AN439" s="98" t="str">
        <f t="shared" si="188"/>
        <v/>
      </c>
      <c r="AO439" s="99" t="str">
        <f t="shared" si="189"/>
        <v/>
      </c>
      <c r="AQ439" s="49" t="str">
        <f t="shared" si="190"/>
        <v/>
      </c>
      <c r="AR439" s="33" t="str">
        <f t="shared" si="191"/>
        <v/>
      </c>
      <c r="AS439" s="43" t="str">
        <f t="shared" si="192"/>
        <v/>
      </c>
      <c r="AT439" s="33" t="str">
        <f t="shared" si="193"/>
        <v/>
      </c>
      <c r="AU439" s="49" t="str">
        <f t="shared" si="181"/>
        <v/>
      </c>
      <c r="AV439" s="33" t="str">
        <f t="shared" si="182"/>
        <v/>
      </c>
      <c r="AW439" s="49" t="str">
        <f t="shared" si="194"/>
        <v/>
      </c>
      <c r="AX439" s="33" t="str">
        <f t="shared" si="195"/>
        <v/>
      </c>
      <c r="AZ439" s="7" t="str">
        <f t="shared" si="196"/>
        <v/>
      </c>
      <c r="BB439" s="7" t="str">
        <f t="shared" si="197"/>
        <v/>
      </c>
      <c r="BD439" s="7">
        <v>428</v>
      </c>
      <c r="BF439" s="49" t="str">
        <f t="shared" si="205"/>
        <v/>
      </c>
      <c r="BG439" s="7" t="str">
        <f t="shared" si="205"/>
        <v/>
      </c>
      <c r="BH439" s="43" t="str">
        <f t="shared" si="205"/>
        <v/>
      </c>
      <c r="BI439" s="7" t="str">
        <f t="shared" si="198"/>
        <v/>
      </c>
      <c r="BJ439" s="7" t="str">
        <f t="shared" si="199"/>
        <v/>
      </c>
      <c r="BL439" s="105" t="str">
        <f t="shared" si="200"/>
        <v/>
      </c>
      <c r="BN439" s="57" t="str">
        <f t="shared" si="201"/>
        <v/>
      </c>
      <c r="BP439" s="35" t="str">
        <f t="shared" si="202"/>
        <v/>
      </c>
    </row>
    <row r="440" spans="1:68" x14ac:dyDescent="0.25">
      <c r="A440" s="9"/>
      <c r="B440" s="7" t="str">
        <f t="shared" si="178"/>
        <v/>
      </c>
      <c r="C440" s="9"/>
      <c r="D440" s="31"/>
      <c r="E440" s="11"/>
      <c r="F440" s="14"/>
      <c r="G440" s="18"/>
      <c r="H440" s="39"/>
      <c r="I440" s="22"/>
      <c r="J440" s="9"/>
      <c r="K440" s="25"/>
      <c r="L440" s="25"/>
      <c r="M440" s="25"/>
      <c r="N440" s="25"/>
      <c r="O440" s="25"/>
      <c r="P440" s="25"/>
      <c r="Q440" s="25"/>
      <c r="R440" s="25"/>
      <c r="S440" s="25"/>
      <c r="V440" s="7" t="str">
        <f t="shared" si="183"/>
        <v/>
      </c>
      <c r="X440" s="29" t="str">
        <f t="shared" si="179"/>
        <v/>
      </c>
      <c r="Y440" s="29" t="str">
        <f t="shared" si="184"/>
        <v/>
      </c>
      <c r="AA440" s="7" t="str">
        <f t="shared" si="180"/>
        <v/>
      </c>
      <c r="AB440" s="33" t="str">
        <f t="shared" si="185"/>
        <v/>
      </c>
      <c r="AD440" s="35" t="str">
        <f t="shared" si="186"/>
        <v/>
      </c>
      <c r="AE440" s="35" t="str">
        <f t="shared" si="187"/>
        <v/>
      </c>
      <c r="AG440" s="7" t="str">
        <f t="shared" si="203"/>
        <v/>
      </c>
      <c r="AN440" s="98" t="str">
        <f t="shared" si="188"/>
        <v/>
      </c>
      <c r="AO440" s="99" t="str">
        <f t="shared" si="189"/>
        <v/>
      </c>
      <c r="AQ440" s="49" t="str">
        <f t="shared" si="190"/>
        <v/>
      </c>
      <c r="AR440" s="33" t="str">
        <f t="shared" si="191"/>
        <v/>
      </c>
      <c r="AS440" s="43" t="str">
        <f t="shared" si="192"/>
        <v/>
      </c>
      <c r="AT440" s="33" t="str">
        <f t="shared" si="193"/>
        <v/>
      </c>
      <c r="AU440" s="49" t="str">
        <f t="shared" si="181"/>
        <v/>
      </c>
      <c r="AV440" s="33" t="str">
        <f t="shared" si="182"/>
        <v/>
      </c>
      <c r="AW440" s="49" t="str">
        <f t="shared" si="194"/>
        <v/>
      </c>
      <c r="AX440" s="33" t="str">
        <f t="shared" si="195"/>
        <v/>
      </c>
      <c r="AZ440" s="7" t="str">
        <f t="shared" si="196"/>
        <v/>
      </c>
      <c r="BB440" s="7" t="str">
        <f t="shared" si="197"/>
        <v/>
      </c>
      <c r="BD440" s="7">
        <v>429</v>
      </c>
      <c r="BF440" s="49" t="str">
        <f t="shared" si="205"/>
        <v/>
      </c>
      <c r="BG440" s="7" t="str">
        <f t="shared" si="205"/>
        <v/>
      </c>
      <c r="BH440" s="43" t="str">
        <f t="shared" si="205"/>
        <v/>
      </c>
      <c r="BI440" s="7" t="str">
        <f t="shared" si="198"/>
        <v/>
      </c>
      <c r="BJ440" s="7" t="str">
        <f t="shared" si="199"/>
        <v/>
      </c>
      <c r="BL440" s="105" t="str">
        <f t="shared" si="200"/>
        <v/>
      </c>
      <c r="BN440" s="57" t="str">
        <f t="shared" si="201"/>
        <v/>
      </c>
      <c r="BP440" s="35" t="str">
        <f t="shared" si="202"/>
        <v/>
      </c>
    </row>
    <row r="441" spans="1:68" x14ac:dyDescent="0.25">
      <c r="A441" s="9"/>
      <c r="B441" s="7" t="str">
        <f t="shared" si="178"/>
        <v/>
      </c>
      <c r="C441" s="9"/>
      <c r="D441" s="31"/>
      <c r="E441" s="11"/>
      <c r="F441" s="14"/>
      <c r="G441" s="18"/>
      <c r="H441" s="39"/>
      <c r="I441" s="22"/>
      <c r="J441" s="9"/>
      <c r="K441" s="25"/>
      <c r="L441" s="25"/>
      <c r="M441" s="25"/>
      <c r="N441" s="25"/>
      <c r="O441" s="25"/>
      <c r="P441" s="25"/>
      <c r="Q441" s="25"/>
      <c r="R441" s="25"/>
      <c r="S441" s="25"/>
      <c r="V441" s="7" t="str">
        <f t="shared" si="183"/>
        <v/>
      </c>
      <c r="X441" s="29" t="str">
        <f t="shared" si="179"/>
        <v/>
      </c>
      <c r="Y441" s="29" t="str">
        <f t="shared" si="184"/>
        <v/>
      </c>
      <c r="AA441" s="7" t="str">
        <f t="shared" si="180"/>
        <v/>
      </c>
      <c r="AB441" s="33" t="str">
        <f t="shared" si="185"/>
        <v/>
      </c>
      <c r="AD441" s="35" t="str">
        <f t="shared" si="186"/>
        <v/>
      </c>
      <c r="AE441" s="35" t="str">
        <f t="shared" si="187"/>
        <v/>
      </c>
      <c r="AG441" s="7" t="str">
        <f t="shared" si="203"/>
        <v/>
      </c>
      <c r="AN441" s="98" t="str">
        <f t="shared" si="188"/>
        <v/>
      </c>
      <c r="AO441" s="99" t="str">
        <f t="shared" si="189"/>
        <v/>
      </c>
      <c r="AQ441" s="49" t="str">
        <f t="shared" si="190"/>
        <v/>
      </c>
      <c r="AR441" s="33" t="str">
        <f t="shared" si="191"/>
        <v/>
      </c>
      <c r="AS441" s="43" t="str">
        <f t="shared" si="192"/>
        <v/>
      </c>
      <c r="AT441" s="33" t="str">
        <f t="shared" si="193"/>
        <v/>
      </c>
      <c r="AU441" s="49" t="str">
        <f t="shared" si="181"/>
        <v/>
      </c>
      <c r="AV441" s="33" t="str">
        <f t="shared" si="182"/>
        <v/>
      </c>
      <c r="AW441" s="49" t="str">
        <f t="shared" si="194"/>
        <v/>
      </c>
      <c r="AX441" s="33" t="str">
        <f t="shared" si="195"/>
        <v/>
      </c>
      <c r="AZ441" s="7" t="str">
        <f t="shared" si="196"/>
        <v/>
      </c>
      <c r="BB441" s="7" t="str">
        <f t="shared" si="197"/>
        <v/>
      </c>
      <c r="BD441" s="7">
        <v>430</v>
      </c>
      <c r="BF441" s="49" t="str">
        <f t="shared" si="205"/>
        <v/>
      </c>
      <c r="BG441" s="7" t="str">
        <f t="shared" si="205"/>
        <v/>
      </c>
      <c r="BH441" s="43" t="str">
        <f t="shared" si="205"/>
        <v/>
      </c>
      <c r="BI441" s="7" t="str">
        <f t="shared" si="198"/>
        <v/>
      </c>
      <c r="BJ441" s="7" t="str">
        <f t="shared" si="199"/>
        <v/>
      </c>
      <c r="BL441" s="105" t="str">
        <f t="shared" si="200"/>
        <v/>
      </c>
      <c r="BN441" s="57" t="str">
        <f t="shared" si="201"/>
        <v/>
      </c>
      <c r="BP441" s="35" t="str">
        <f t="shared" si="202"/>
        <v/>
      </c>
    </row>
    <row r="442" spans="1:68" x14ac:dyDescent="0.25">
      <c r="A442" s="9"/>
      <c r="B442" s="7" t="str">
        <f t="shared" si="178"/>
        <v/>
      </c>
      <c r="C442" s="9"/>
      <c r="D442" s="31"/>
      <c r="E442" s="11"/>
      <c r="F442" s="14"/>
      <c r="G442" s="18"/>
      <c r="H442" s="39"/>
      <c r="I442" s="22"/>
      <c r="J442" s="9"/>
      <c r="K442" s="25"/>
      <c r="L442" s="25"/>
      <c r="M442" s="25"/>
      <c r="N442" s="25"/>
      <c r="O442" s="25"/>
      <c r="P442" s="25"/>
      <c r="Q442" s="25"/>
      <c r="R442" s="25"/>
      <c r="S442" s="25"/>
      <c r="V442" s="7" t="str">
        <f t="shared" si="183"/>
        <v/>
      </c>
      <c r="X442" s="29" t="str">
        <f t="shared" si="179"/>
        <v/>
      </c>
      <c r="Y442" s="29" t="str">
        <f t="shared" si="184"/>
        <v/>
      </c>
      <c r="AA442" s="7" t="str">
        <f t="shared" si="180"/>
        <v/>
      </c>
      <c r="AB442" s="33" t="str">
        <f t="shared" si="185"/>
        <v/>
      </c>
      <c r="AD442" s="35" t="str">
        <f t="shared" si="186"/>
        <v/>
      </c>
      <c r="AE442" s="35" t="str">
        <f t="shared" si="187"/>
        <v/>
      </c>
      <c r="AG442" s="7" t="str">
        <f t="shared" si="203"/>
        <v/>
      </c>
      <c r="AN442" s="98" t="str">
        <f t="shared" si="188"/>
        <v/>
      </c>
      <c r="AO442" s="99" t="str">
        <f t="shared" si="189"/>
        <v/>
      </c>
      <c r="AQ442" s="49" t="str">
        <f t="shared" si="190"/>
        <v/>
      </c>
      <c r="AR442" s="33" t="str">
        <f t="shared" si="191"/>
        <v/>
      </c>
      <c r="AS442" s="43" t="str">
        <f t="shared" si="192"/>
        <v/>
      </c>
      <c r="AT442" s="33" t="str">
        <f t="shared" si="193"/>
        <v/>
      </c>
      <c r="AU442" s="49" t="str">
        <f t="shared" si="181"/>
        <v/>
      </c>
      <c r="AV442" s="33" t="str">
        <f t="shared" si="182"/>
        <v/>
      </c>
      <c r="AW442" s="49" t="str">
        <f t="shared" si="194"/>
        <v/>
      </c>
      <c r="AX442" s="33" t="str">
        <f t="shared" si="195"/>
        <v/>
      </c>
      <c r="AZ442" s="7" t="str">
        <f t="shared" si="196"/>
        <v/>
      </c>
      <c r="BB442" s="7" t="str">
        <f t="shared" si="197"/>
        <v/>
      </c>
      <c r="BD442" s="7">
        <v>431</v>
      </c>
      <c r="BF442" s="49" t="str">
        <f t="shared" si="205"/>
        <v/>
      </c>
      <c r="BG442" s="7" t="str">
        <f t="shared" si="205"/>
        <v/>
      </c>
      <c r="BH442" s="43" t="str">
        <f t="shared" si="205"/>
        <v/>
      </c>
      <c r="BI442" s="7" t="str">
        <f t="shared" si="198"/>
        <v/>
      </c>
      <c r="BJ442" s="7" t="str">
        <f t="shared" si="199"/>
        <v/>
      </c>
      <c r="BL442" s="105" t="str">
        <f t="shared" si="200"/>
        <v/>
      </c>
      <c r="BN442" s="57" t="str">
        <f t="shared" si="201"/>
        <v/>
      </c>
      <c r="BP442" s="35" t="str">
        <f t="shared" si="202"/>
        <v/>
      </c>
    </row>
    <row r="443" spans="1:68" x14ac:dyDescent="0.25">
      <c r="A443" s="9"/>
      <c r="B443" s="7" t="str">
        <f t="shared" si="178"/>
        <v/>
      </c>
      <c r="C443" s="9"/>
      <c r="D443" s="31"/>
      <c r="E443" s="11"/>
      <c r="F443" s="14"/>
      <c r="G443" s="18"/>
      <c r="H443" s="39"/>
      <c r="I443" s="22"/>
      <c r="J443" s="9"/>
      <c r="K443" s="25"/>
      <c r="L443" s="25"/>
      <c r="M443" s="25"/>
      <c r="N443" s="25"/>
      <c r="O443" s="25"/>
      <c r="P443" s="25"/>
      <c r="Q443" s="25"/>
      <c r="R443" s="25"/>
      <c r="S443" s="25"/>
      <c r="V443" s="7" t="str">
        <f t="shared" si="183"/>
        <v/>
      </c>
      <c r="X443" s="29" t="str">
        <f t="shared" si="179"/>
        <v/>
      </c>
      <c r="Y443" s="29" t="str">
        <f t="shared" si="184"/>
        <v/>
      </c>
      <c r="AA443" s="7" t="str">
        <f t="shared" si="180"/>
        <v/>
      </c>
      <c r="AB443" s="33" t="str">
        <f t="shared" si="185"/>
        <v/>
      </c>
      <c r="AD443" s="35" t="str">
        <f t="shared" si="186"/>
        <v/>
      </c>
      <c r="AE443" s="35" t="str">
        <f t="shared" si="187"/>
        <v/>
      </c>
      <c r="AG443" s="7" t="str">
        <f t="shared" si="203"/>
        <v/>
      </c>
      <c r="AN443" s="98" t="str">
        <f t="shared" si="188"/>
        <v/>
      </c>
      <c r="AO443" s="99" t="str">
        <f t="shared" si="189"/>
        <v/>
      </c>
      <c r="AQ443" s="49" t="str">
        <f t="shared" si="190"/>
        <v/>
      </c>
      <c r="AR443" s="33" t="str">
        <f t="shared" si="191"/>
        <v/>
      </c>
      <c r="AS443" s="43" t="str">
        <f t="shared" si="192"/>
        <v/>
      </c>
      <c r="AT443" s="33" t="str">
        <f t="shared" si="193"/>
        <v/>
      </c>
      <c r="AU443" s="49" t="str">
        <f t="shared" si="181"/>
        <v/>
      </c>
      <c r="AV443" s="33" t="str">
        <f t="shared" si="182"/>
        <v/>
      </c>
      <c r="AW443" s="49" t="str">
        <f t="shared" si="194"/>
        <v/>
      </c>
      <c r="AX443" s="33" t="str">
        <f t="shared" si="195"/>
        <v/>
      </c>
      <c r="AZ443" s="7" t="str">
        <f t="shared" si="196"/>
        <v/>
      </c>
      <c r="BB443" s="7" t="str">
        <f t="shared" si="197"/>
        <v/>
      </c>
      <c r="BD443" s="7">
        <v>432</v>
      </c>
      <c r="BF443" s="49" t="str">
        <f t="shared" si="205"/>
        <v/>
      </c>
      <c r="BG443" s="7" t="str">
        <f t="shared" si="205"/>
        <v/>
      </c>
      <c r="BH443" s="43" t="str">
        <f t="shared" si="205"/>
        <v/>
      </c>
      <c r="BI443" s="7" t="str">
        <f t="shared" si="198"/>
        <v/>
      </c>
      <c r="BJ443" s="7" t="str">
        <f t="shared" si="199"/>
        <v/>
      </c>
      <c r="BL443" s="105" t="str">
        <f t="shared" si="200"/>
        <v/>
      </c>
      <c r="BN443" s="57" t="str">
        <f t="shared" si="201"/>
        <v/>
      </c>
      <c r="BP443" s="35" t="str">
        <f t="shared" si="202"/>
        <v/>
      </c>
    </row>
    <row r="444" spans="1:68" x14ac:dyDescent="0.25">
      <c r="A444" s="9"/>
      <c r="B444" s="7" t="str">
        <f t="shared" si="178"/>
        <v/>
      </c>
      <c r="C444" s="9"/>
      <c r="D444" s="31"/>
      <c r="E444" s="11"/>
      <c r="F444" s="14"/>
      <c r="G444" s="18"/>
      <c r="H444" s="39"/>
      <c r="I444" s="22"/>
      <c r="J444" s="9"/>
      <c r="K444" s="25"/>
      <c r="L444" s="25"/>
      <c r="M444" s="25"/>
      <c r="N444" s="25"/>
      <c r="O444" s="25"/>
      <c r="P444" s="25"/>
      <c r="Q444" s="25"/>
      <c r="R444" s="25"/>
      <c r="S444" s="25"/>
      <c r="V444" s="7" t="str">
        <f t="shared" si="183"/>
        <v/>
      </c>
      <c r="X444" s="29" t="str">
        <f t="shared" si="179"/>
        <v/>
      </c>
      <c r="Y444" s="29" t="str">
        <f t="shared" si="184"/>
        <v/>
      </c>
      <c r="AA444" s="7" t="str">
        <f t="shared" si="180"/>
        <v/>
      </c>
      <c r="AB444" s="33" t="str">
        <f t="shared" si="185"/>
        <v/>
      </c>
      <c r="AD444" s="35" t="str">
        <f t="shared" si="186"/>
        <v/>
      </c>
      <c r="AE444" s="35" t="str">
        <f t="shared" si="187"/>
        <v/>
      </c>
      <c r="AG444" s="7" t="str">
        <f t="shared" si="203"/>
        <v/>
      </c>
      <c r="AN444" s="98" t="str">
        <f t="shared" si="188"/>
        <v/>
      </c>
      <c r="AO444" s="99" t="str">
        <f t="shared" si="189"/>
        <v/>
      </c>
      <c r="AQ444" s="49" t="str">
        <f t="shared" si="190"/>
        <v/>
      </c>
      <c r="AR444" s="33" t="str">
        <f t="shared" si="191"/>
        <v/>
      </c>
      <c r="AS444" s="43" t="str">
        <f t="shared" si="192"/>
        <v/>
      </c>
      <c r="AT444" s="33" t="str">
        <f t="shared" si="193"/>
        <v/>
      </c>
      <c r="AU444" s="49" t="str">
        <f t="shared" si="181"/>
        <v/>
      </c>
      <c r="AV444" s="33" t="str">
        <f t="shared" si="182"/>
        <v/>
      </c>
      <c r="AW444" s="49" t="str">
        <f t="shared" si="194"/>
        <v/>
      </c>
      <c r="AX444" s="33" t="str">
        <f t="shared" si="195"/>
        <v/>
      </c>
      <c r="AZ444" s="7" t="str">
        <f t="shared" si="196"/>
        <v/>
      </c>
      <c r="BB444" s="7" t="str">
        <f t="shared" si="197"/>
        <v/>
      </c>
      <c r="BD444" s="7">
        <v>433</v>
      </c>
      <c r="BF444" s="49" t="str">
        <f t="shared" si="205"/>
        <v/>
      </c>
      <c r="BG444" s="7" t="str">
        <f t="shared" si="205"/>
        <v/>
      </c>
      <c r="BH444" s="43" t="str">
        <f t="shared" si="205"/>
        <v/>
      </c>
      <c r="BI444" s="7" t="str">
        <f t="shared" si="198"/>
        <v/>
      </c>
      <c r="BJ444" s="7" t="str">
        <f t="shared" si="199"/>
        <v/>
      </c>
      <c r="BL444" s="105" t="str">
        <f t="shared" si="200"/>
        <v/>
      </c>
      <c r="BN444" s="57" t="str">
        <f t="shared" si="201"/>
        <v/>
      </c>
      <c r="BP444" s="35" t="str">
        <f t="shared" si="202"/>
        <v/>
      </c>
    </row>
    <row r="445" spans="1:68" x14ac:dyDescent="0.25">
      <c r="A445" s="9"/>
      <c r="B445" s="7" t="str">
        <f t="shared" si="178"/>
        <v/>
      </c>
      <c r="C445" s="9"/>
      <c r="D445" s="31"/>
      <c r="E445" s="11"/>
      <c r="F445" s="14"/>
      <c r="G445" s="18"/>
      <c r="H445" s="39"/>
      <c r="I445" s="22"/>
      <c r="J445" s="9"/>
      <c r="K445" s="25"/>
      <c r="L445" s="25"/>
      <c r="M445" s="25"/>
      <c r="N445" s="25"/>
      <c r="O445" s="25"/>
      <c r="P445" s="25"/>
      <c r="Q445" s="25"/>
      <c r="R445" s="25"/>
      <c r="S445" s="25"/>
      <c r="V445" s="7" t="str">
        <f t="shared" si="183"/>
        <v/>
      </c>
      <c r="X445" s="29" t="str">
        <f t="shared" si="179"/>
        <v/>
      </c>
      <c r="Y445" s="29" t="str">
        <f t="shared" si="184"/>
        <v/>
      </c>
      <c r="AA445" s="7" t="str">
        <f t="shared" si="180"/>
        <v/>
      </c>
      <c r="AB445" s="33" t="str">
        <f t="shared" si="185"/>
        <v/>
      </c>
      <c r="AD445" s="35" t="str">
        <f t="shared" si="186"/>
        <v/>
      </c>
      <c r="AE445" s="35" t="str">
        <f t="shared" si="187"/>
        <v/>
      </c>
      <c r="AG445" s="7" t="str">
        <f t="shared" si="203"/>
        <v/>
      </c>
      <c r="AN445" s="98" t="str">
        <f t="shared" si="188"/>
        <v/>
      </c>
      <c r="AO445" s="99" t="str">
        <f t="shared" si="189"/>
        <v/>
      </c>
      <c r="AQ445" s="49" t="str">
        <f t="shared" si="190"/>
        <v/>
      </c>
      <c r="AR445" s="33" t="str">
        <f t="shared" si="191"/>
        <v/>
      </c>
      <c r="AS445" s="43" t="str">
        <f t="shared" si="192"/>
        <v/>
      </c>
      <c r="AT445" s="33" t="str">
        <f t="shared" si="193"/>
        <v/>
      </c>
      <c r="AU445" s="49" t="str">
        <f t="shared" si="181"/>
        <v/>
      </c>
      <c r="AV445" s="33" t="str">
        <f t="shared" si="182"/>
        <v/>
      </c>
      <c r="AW445" s="49" t="str">
        <f t="shared" si="194"/>
        <v/>
      </c>
      <c r="AX445" s="33" t="str">
        <f t="shared" si="195"/>
        <v/>
      </c>
      <c r="AZ445" s="7" t="str">
        <f t="shared" si="196"/>
        <v/>
      </c>
      <c r="BB445" s="7" t="str">
        <f t="shared" si="197"/>
        <v/>
      </c>
      <c r="BD445" s="7">
        <v>434</v>
      </c>
      <c r="BF445" s="49" t="str">
        <f t="shared" si="205"/>
        <v/>
      </c>
      <c r="BG445" s="7" t="str">
        <f t="shared" si="205"/>
        <v/>
      </c>
      <c r="BH445" s="43" t="str">
        <f t="shared" si="205"/>
        <v/>
      </c>
      <c r="BI445" s="7" t="str">
        <f t="shared" si="198"/>
        <v/>
      </c>
      <c r="BJ445" s="7" t="str">
        <f t="shared" si="199"/>
        <v/>
      </c>
      <c r="BL445" s="105" t="str">
        <f t="shared" si="200"/>
        <v/>
      </c>
      <c r="BN445" s="57" t="str">
        <f t="shared" si="201"/>
        <v/>
      </c>
      <c r="BP445" s="35" t="str">
        <f t="shared" si="202"/>
        <v/>
      </c>
    </row>
    <row r="446" spans="1:68" x14ac:dyDescent="0.25">
      <c r="A446" s="9"/>
      <c r="B446" s="7" t="str">
        <f t="shared" si="178"/>
        <v/>
      </c>
      <c r="C446" s="9"/>
      <c r="D446" s="31"/>
      <c r="E446" s="11"/>
      <c r="F446" s="14"/>
      <c r="G446" s="18"/>
      <c r="H446" s="39"/>
      <c r="I446" s="22"/>
      <c r="J446" s="9"/>
      <c r="K446" s="25"/>
      <c r="L446" s="25"/>
      <c r="M446" s="25"/>
      <c r="N446" s="25"/>
      <c r="O446" s="25"/>
      <c r="P446" s="25"/>
      <c r="Q446" s="25"/>
      <c r="R446" s="25"/>
      <c r="S446" s="25"/>
      <c r="V446" s="7" t="str">
        <f t="shared" si="183"/>
        <v/>
      </c>
      <c r="X446" s="29" t="str">
        <f t="shared" si="179"/>
        <v/>
      </c>
      <c r="Y446" s="29" t="str">
        <f t="shared" si="184"/>
        <v/>
      </c>
      <c r="AA446" s="7" t="str">
        <f t="shared" si="180"/>
        <v/>
      </c>
      <c r="AB446" s="33" t="str">
        <f t="shared" si="185"/>
        <v/>
      </c>
      <c r="AD446" s="35" t="str">
        <f t="shared" si="186"/>
        <v/>
      </c>
      <c r="AE446" s="35" t="str">
        <f t="shared" si="187"/>
        <v/>
      </c>
      <c r="AG446" s="7" t="str">
        <f t="shared" si="203"/>
        <v/>
      </c>
      <c r="AN446" s="98" t="str">
        <f t="shared" si="188"/>
        <v/>
      </c>
      <c r="AO446" s="99" t="str">
        <f t="shared" si="189"/>
        <v/>
      </c>
      <c r="AQ446" s="49" t="str">
        <f t="shared" si="190"/>
        <v/>
      </c>
      <c r="AR446" s="33" t="str">
        <f t="shared" si="191"/>
        <v/>
      </c>
      <c r="AS446" s="43" t="str">
        <f t="shared" si="192"/>
        <v/>
      </c>
      <c r="AT446" s="33" t="str">
        <f t="shared" si="193"/>
        <v/>
      </c>
      <c r="AU446" s="49" t="str">
        <f t="shared" si="181"/>
        <v/>
      </c>
      <c r="AV446" s="33" t="str">
        <f t="shared" si="182"/>
        <v/>
      </c>
      <c r="AW446" s="49" t="str">
        <f t="shared" si="194"/>
        <v/>
      </c>
      <c r="AX446" s="33" t="str">
        <f t="shared" si="195"/>
        <v/>
      </c>
      <c r="AZ446" s="7" t="str">
        <f t="shared" si="196"/>
        <v/>
      </c>
      <c r="BB446" s="7" t="str">
        <f t="shared" si="197"/>
        <v/>
      </c>
      <c r="BD446" s="7">
        <v>435</v>
      </c>
      <c r="BF446" s="49" t="str">
        <f t="shared" si="205"/>
        <v/>
      </c>
      <c r="BG446" s="7" t="str">
        <f t="shared" si="205"/>
        <v/>
      </c>
      <c r="BH446" s="43" t="str">
        <f t="shared" si="205"/>
        <v/>
      </c>
      <c r="BI446" s="7" t="str">
        <f t="shared" si="198"/>
        <v/>
      </c>
      <c r="BJ446" s="7" t="str">
        <f t="shared" si="199"/>
        <v/>
      </c>
      <c r="BL446" s="105" t="str">
        <f t="shared" si="200"/>
        <v/>
      </c>
      <c r="BN446" s="57" t="str">
        <f t="shared" si="201"/>
        <v/>
      </c>
      <c r="BP446" s="35" t="str">
        <f t="shared" si="202"/>
        <v/>
      </c>
    </row>
    <row r="447" spans="1:68" x14ac:dyDescent="0.25">
      <c r="A447" s="9"/>
      <c r="B447" s="7" t="str">
        <f t="shared" si="178"/>
        <v/>
      </c>
      <c r="C447" s="9"/>
      <c r="D447" s="31"/>
      <c r="E447" s="11"/>
      <c r="F447" s="14"/>
      <c r="G447" s="18"/>
      <c r="H447" s="39"/>
      <c r="I447" s="22"/>
      <c r="J447" s="9"/>
      <c r="K447" s="25"/>
      <c r="L447" s="25"/>
      <c r="M447" s="25"/>
      <c r="N447" s="25"/>
      <c r="O447" s="25"/>
      <c r="P447" s="25"/>
      <c r="Q447" s="25"/>
      <c r="R447" s="25"/>
      <c r="S447" s="25"/>
      <c r="V447" s="7" t="str">
        <f t="shared" si="183"/>
        <v/>
      </c>
      <c r="X447" s="29" t="str">
        <f t="shared" si="179"/>
        <v/>
      </c>
      <c r="Y447" s="29" t="str">
        <f t="shared" si="184"/>
        <v/>
      </c>
      <c r="AA447" s="7" t="str">
        <f t="shared" si="180"/>
        <v/>
      </c>
      <c r="AB447" s="33" t="str">
        <f t="shared" si="185"/>
        <v/>
      </c>
      <c r="AD447" s="35" t="str">
        <f t="shared" si="186"/>
        <v/>
      </c>
      <c r="AE447" s="35" t="str">
        <f t="shared" si="187"/>
        <v/>
      </c>
      <c r="AG447" s="7" t="str">
        <f t="shared" si="203"/>
        <v/>
      </c>
      <c r="AN447" s="98" t="str">
        <f t="shared" si="188"/>
        <v/>
      </c>
      <c r="AO447" s="99" t="str">
        <f t="shared" si="189"/>
        <v/>
      </c>
      <c r="AQ447" s="49" t="str">
        <f t="shared" si="190"/>
        <v/>
      </c>
      <c r="AR447" s="33" t="str">
        <f t="shared" si="191"/>
        <v/>
      </c>
      <c r="AS447" s="43" t="str">
        <f t="shared" si="192"/>
        <v/>
      </c>
      <c r="AT447" s="33" t="str">
        <f t="shared" si="193"/>
        <v/>
      </c>
      <c r="AU447" s="49" t="str">
        <f t="shared" si="181"/>
        <v/>
      </c>
      <c r="AV447" s="33" t="str">
        <f t="shared" si="182"/>
        <v/>
      </c>
      <c r="AW447" s="49" t="str">
        <f t="shared" si="194"/>
        <v/>
      </c>
      <c r="AX447" s="33" t="str">
        <f t="shared" si="195"/>
        <v/>
      </c>
      <c r="AZ447" s="7" t="str">
        <f t="shared" si="196"/>
        <v/>
      </c>
      <c r="BB447" s="7" t="str">
        <f t="shared" si="197"/>
        <v/>
      </c>
      <c r="BD447" s="7">
        <v>436</v>
      </c>
      <c r="BF447" s="49" t="str">
        <f t="shared" si="205"/>
        <v/>
      </c>
      <c r="BG447" s="7" t="str">
        <f t="shared" si="205"/>
        <v/>
      </c>
      <c r="BH447" s="43" t="str">
        <f t="shared" si="205"/>
        <v/>
      </c>
      <c r="BI447" s="7" t="str">
        <f t="shared" si="198"/>
        <v/>
      </c>
      <c r="BJ447" s="7" t="str">
        <f t="shared" si="199"/>
        <v/>
      </c>
      <c r="BL447" s="105" t="str">
        <f t="shared" si="200"/>
        <v/>
      </c>
      <c r="BN447" s="57" t="str">
        <f t="shared" si="201"/>
        <v/>
      </c>
      <c r="BP447" s="35" t="str">
        <f t="shared" si="202"/>
        <v/>
      </c>
    </row>
    <row r="448" spans="1:68" x14ac:dyDescent="0.25">
      <c r="A448" s="9"/>
      <c r="B448" s="7" t="str">
        <f t="shared" si="178"/>
        <v/>
      </c>
      <c r="C448" s="9"/>
      <c r="D448" s="31"/>
      <c r="E448" s="11"/>
      <c r="F448" s="14"/>
      <c r="G448" s="18"/>
      <c r="H448" s="39"/>
      <c r="I448" s="22"/>
      <c r="J448" s="9"/>
      <c r="K448" s="25"/>
      <c r="L448" s="25"/>
      <c r="M448" s="25"/>
      <c r="N448" s="25"/>
      <c r="O448" s="25"/>
      <c r="P448" s="25"/>
      <c r="Q448" s="25"/>
      <c r="R448" s="25"/>
      <c r="S448" s="25"/>
      <c r="V448" s="7" t="str">
        <f t="shared" si="183"/>
        <v/>
      </c>
      <c r="X448" s="29" t="str">
        <f t="shared" si="179"/>
        <v/>
      </c>
      <c r="Y448" s="29" t="str">
        <f t="shared" si="184"/>
        <v/>
      </c>
      <c r="AA448" s="7" t="str">
        <f t="shared" si="180"/>
        <v/>
      </c>
      <c r="AB448" s="33" t="str">
        <f t="shared" si="185"/>
        <v/>
      </c>
      <c r="AD448" s="35" t="str">
        <f t="shared" si="186"/>
        <v/>
      </c>
      <c r="AE448" s="35" t="str">
        <f t="shared" si="187"/>
        <v/>
      </c>
      <c r="AG448" s="7" t="str">
        <f t="shared" si="203"/>
        <v/>
      </c>
      <c r="AN448" s="98" t="str">
        <f t="shared" si="188"/>
        <v/>
      </c>
      <c r="AO448" s="99" t="str">
        <f t="shared" si="189"/>
        <v/>
      </c>
      <c r="AQ448" s="49" t="str">
        <f t="shared" si="190"/>
        <v/>
      </c>
      <c r="AR448" s="33" t="str">
        <f t="shared" si="191"/>
        <v/>
      </c>
      <c r="AS448" s="43" t="str">
        <f t="shared" si="192"/>
        <v/>
      </c>
      <c r="AT448" s="33" t="str">
        <f t="shared" si="193"/>
        <v/>
      </c>
      <c r="AU448" s="49" t="str">
        <f t="shared" si="181"/>
        <v/>
      </c>
      <c r="AV448" s="33" t="str">
        <f t="shared" si="182"/>
        <v/>
      </c>
      <c r="AW448" s="49" t="str">
        <f t="shared" si="194"/>
        <v/>
      </c>
      <c r="AX448" s="33" t="str">
        <f t="shared" si="195"/>
        <v/>
      </c>
      <c r="AZ448" s="7" t="str">
        <f t="shared" si="196"/>
        <v/>
      </c>
      <c r="BB448" s="7" t="str">
        <f t="shared" si="197"/>
        <v/>
      </c>
      <c r="BD448" s="7">
        <v>437</v>
      </c>
      <c r="BF448" s="49" t="str">
        <f t="shared" si="205"/>
        <v/>
      </c>
      <c r="BG448" s="7" t="str">
        <f t="shared" si="205"/>
        <v/>
      </c>
      <c r="BH448" s="43" t="str">
        <f t="shared" si="205"/>
        <v/>
      </c>
      <c r="BI448" s="7" t="str">
        <f t="shared" si="198"/>
        <v/>
      </c>
      <c r="BJ448" s="7" t="str">
        <f t="shared" si="199"/>
        <v/>
      </c>
      <c r="BL448" s="105" t="str">
        <f t="shared" si="200"/>
        <v/>
      </c>
      <c r="BN448" s="57" t="str">
        <f t="shared" si="201"/>
        <v/>
      </c>
      <c r="BP448" s="35" t="str">
        <f t="shared" si="202"/>
        <v/>
      </c>
    </row>
    <row r="449" spans="1:68" x14ac:dyDescent="0.25">
      <c r="A449" s="9"/>
      <c r="B449" s="7" t="str">
        <f t="shared" si="178"/>
        <v/>
      </c>
      <c r="C449" s="9"/>
      <c r="D449" s="31"/>
      <c r="E449" s="11"/>
      <c r="F449" s="14"/>
      <c r="G449" s="18"/>
      <c r="H449" s="39"/>
      <c r="I449" s="22"/>
      <c r="J449" s="9"/>
      <c r="K449" s="25"/>
      <c r="L449" s="25"/>
      <c r="M449" s="25"/>
      <c r="N449" s="25"/>
      <c r="O449" s="25"/>
      <c r="P449" s="25"/>
      <c r="Q449" s="25"/>
      <c r="R449" s="25"/>
      <c r="S449" s="25"/>
      <c r="V449" s="7" t="str">
        <f t="shared" si="183"/>
        <v/>
      </c>
      <c r="X449" s="29" t="str">
        <f t="shared" si="179"/>
        <v/>
      </c>
      <c r="Y449" s="29" t="str">
        <f t="shared" si="184"/>
        <v/>
      </c>
      <c r="AA449" s="7" t="str">
        <f t="shared" si="180"/>
        <v/>
      </c>
      <c r="AB449" s="33" t="str">
        <f t="shared" si="185"/>
        <v/>
      </c>
      <c r="AD449" s="35" t="str">
        <f t="shared" si="186"/>
        <v/>
      </c>
      <c r="AE449" s="35" t="str">
        <f t="shared" si="187"/>
        <v/>
      </c>
      <c r="AG449" s="7" t="str">
        <f t="shared" si="203"/>
        <v/>
      </c>
      <c r="AN449" s="98" t="str">
        <f t="shared" si="188"/>
        <v/>
      </c>
      <c r="AO449" s="99" t="str">
        <f t="shared" si="189"/>
        <v/>
      </c>
      <c r="AQ449" s="49" t="str">
        <f t="shared" si="190"/>
        <v/>
      </c>
      <c r="AR449" s="33" t="str">
        <f t="shared" si="191"/>
        <v/>
      </c>
      <c r="AS449" s="43" t="str">
        <f t="shared" si="192"/>
        <v/>
      </c>
      <c r="AT449" s="33" t="str">
        <f t="shared" si="193"/>
        <v/>
      </c>
      <c r="AU449" s="49" t="str">
        <f t="shared" si="181"/>
        <v/>
      </c>
      <c r="AV449" s="33" t="str">
        <f t="shared" si="182"/>
        <v/>
      </c>
      <c r="AW449" s="49" t="str">
        <f t="shared" si="194"/>
        <v/>
      </c>
      <c r="AX449" s="33" t="str">
        <f t="shared" si="195"/>
        <v/>
      </c>
      <c r="AZ449" s="7" t="str">
        <f t="shared" si="196"/>
        <v/>
      </c>
      <c r="BB449" s="7" t="str">
        <f t="shared" si="197"/>
        <v/>
      </c>
      <c r="BD449" s="7">
        <v>438</v>
      </c>
      <c r="BF449" s="49" t="str">
        <f t="shared" si="205"/>
        <v/>
      </c>
      <c r="BG449" s="7" t="str">
        <f t="shared" si="205"/>
        <v/>
      </c>
      <c r="BH449" s="43" t="str">
        <f t="shared" si="205"/>
        <v/>
      </c>
      <c r="BI449" s="7" t="str">
        <f t="shared" si="198"/>
        <v/>
      </c>
      <c r="BJ449" s="7" t="str">
        <f t="shared" si="199"/>
        <v/>
      </c>
      <c r="BL449" s="105" t="str">
        <f t="shared" si="200"/>
        <v/>
      </c>
      <c r="BN449" s="57" t="str">
        <f t="shared" si="201"/>
        <v/>
      </c>
      <c r="BP449" s="35" t="str">
        <f t="shared" si="202"/>
        <v/>
      </c>
    </row>
    <row r="450" spans="1:68" x14ac:dyDescent="0.25">
      <c r="A450" s="9"/>
      <c r="B450" s="7" t="str">
        <f t="shared" si="178"/>
        <v/>
      </c>
      <c r="C450" s="9"/>
      <c r="D450" s="31"/>
      <c r="E450" s="11"/>
      <c r="F450" s="14"/>
      <c r="G450" s="18"/>
      <c r="H450" s="39"/>
      <c r="I450" s="22"/>
      <c r="J450" s="9"/>
      <c r="K450" s="25"/>
      <c r="L450" s="25"/>
      <c r="M450" s="25"/>
      <c r="N450" s="25"/>
      <c r="O450" s="25"/>
      <c r="P450" s="25"/>
      <c r="Q450" s="25"/>
      <c r="R450" s="25"/>
      <c r="S450" s="25"/>
      <c r="V450" s="7" t="str">
        <f t="shared" si="183"/>
        <v/>
      </c>
      <c r="X450" s="29" t="str">
        <f t="shared" si="179"/>
        <v/>
      </c>
      <c r="Y450" s="29" t="str">
        <f t="shared" si="184"/>
        <v/>
      </c>
      <c r="AA450" s="7" t="str">
        <f t="shared" si="180"/>
        <v/>
      </c>
      <c r="AB450" s="33" t="str">
        <f t="shared" si="185"/>
        <v/>
      </c>
      <c r="AD450" s="35" t="str">
        <f t="shared" si="186"/>
        <v/>
      </c>
      <c r="AE450" s="35" t="str">
        <f t="shared" si="187"/>
        <v/>
      </c>
      <c r="AG450" s="7" t="str">
        <f t="shared" si="203"/>
        <v/>
      </c>
      <c r="AN450" s="98" t="str">
        <f t="shared" si="188"/>
        <v/>
      </c>
      <c r="AO450" s="99" t="str">
        <f t="shared" si="189"/>
        <v/>
      </c>
      <c r="AQ450" s="49" t="str">
        <f t="shared" si="190"/>
        <v/>
      </c>
      <c r="AR450" s="33" t="str">
        <f t="shared" si="191"/>
        <v/>
      </c>
      <c r="AS450" s="43" t="str">
        <f t="shared" si="192"/>
        <v/>
      </c>
      <c r="AT450" s="33" t="str">
        <f t="shared" si="193"/>
        <v/>
      </c>
      <c r="AU450" s="49" t="str">
        <f t="shared" si="181"/>
        <v/>
      </c>
      <c r="AV450" s="33" t="str">
        <f t="shared" si="182"/>
        <v/>
      </c>
      <c r="AW450" s="49" t="str">
        <f t="shared" si="194"/>
        <v/>
      </c>
      <c r="AX450" s="33" t="str">
        <f t="shared" si="195"/>
        <v/>
      </c>
      <c r="AZ450" s="7" t="str">
        <f t="shared" si="196"/>
        <v/>
      </c>
      <c r="BB450" s="7" t="str">
        <f t="shared" si="197"/>
        <v/>
      </c>
      <c r="BD450" s="7">
        <v>439</v>
      </c>
      <c r="BF450" s="49" t="str">
        <f t="shared" si="205"/>
        <v/>
      </c>
      <c r="BG450" s="7" t="str">
        <f t="shared" si="205"/>
        <v/>
      </c>
      <c r="BH450" s="43" t="str">
        <f t="shared" si="205"/>
        <v/>
      </c>
      <c r="BI450" s="7" t="str">
        <f t="shared" si="198"/>
        <v/>
      </c>
      <c r="BJ450" s="7" t="str">
        <f t="shared" si="199"/>
        <v/>
      </c>
      <c r="BL450" s="105" t="str">
        <f t="shared" si="200"/>
        <v/>
      </c>
      <c r="BN450" s="57" t="str">
        <f t="shared" si="201"/>
        <v/>
      </c>
      <c r="BP450" s="35" t="str">
        <f t="shared" si="202"/>
        <v/>
      </c>
    </row>
    <row r="451" spans="1:68" x14ac:dyDescent="0.25">
      <c r="A451" s="9"/>
      <c r="B451" s="7" t="str">
        <f t="shared" si="178"/>
        <v/>
      </c>
      <c r="C451" s="9"/>
      <c r="D451" s="31"/>
      <c r="E451" s="11"/>
      <c r="F451" s="14"/>
      <c r="G451" s="18"/>
      <c r="H451" s="39"/>
      <c r="I451" s="22"/>
      <c r="J451" s="9"/>
      <c r="K451" s="25"/>
      <c r="L451" s="25"/>
      <c r="M451" s="25"/>
      <c r="N451" s="25"/>
      <c r="O451" s="25"/>
      <c r="P451" s="25"/>
      <c r="Q451" s="25"/>
      <c r="R451" s="25"/>
      <c r="S451" s="25"/>
      <c r="V451" s="7" t="str">
        <f t="shared" si="183"/>
        <v/>
      </c>
      <c r="X451" s="29" t="str">
        <f t="shared" si="179"/>
        <v/>
      </c>
      <c r="Y451" s="29" t="str">
        <f t="shared" si="184"/>
        <v/>
      </c>
      <c r="AA451" s="7" t="str">
        <f t="shared" si="180"/>
        <v/>
      </c>
      <c r="AB451" s="33" t="str">
        <f t="shared" si="185"/>
        <v/>
      </c>
      <c r="AD451" s="35" t="str">
        <f t="shared" si="186"/>
        <v/>
      </c>
      <c r="AE451" s="35" t="str">
        <f t="shared" si="187"/>
        <v/>
      </c>
      <c r="AG451" s="7" t="str">
        <f t="shared" si="203"/>
        <v/>
      </c>
      <c r="AN451" s="98" t="str">
        <f t="shared" si="188"/>
        <v/>
      </c>
      <c r="AO451" s="99" t="str">
        <f t="shared" si="189"/>
        <v/>
      </c>
      <c r="AQ451" s="49" t="str">
        <f t="shared" si="190"/>
        <v/>
      </c>
      <c r="AR451" s="33" t="str">
        <f t="shared" si="191"/>
        <v/>
      </c>
      <c r="AS451" s="43" t="str">
        <f t="shared" si="192"/>
        <v/>
      </c>
      <c r="AT451" s="33" t="str">
        <f t="shared" si="193"/>
        <v/>
      </c>
      <c r="AU451" s="49" t="str">
        <f t="shared" si="181"/>
        <v/>
      </c>
      <c r="AV451" s="33" t="str">
        <f t="shared" si="182"/>
        <v/>
      </c>
      <c r="AW451" s="49" t="str">
        <f t="shared" si="194"/>
        <v/>
      </c>
      <c r="AX451" s="33" t="str">
        <f t="shared" si="195"/>
        <v/>
      </c>
      <c r="AZ451" s="7" t="str">
        <f t="shared" si="196"/>
        <v/>
      </c>
      <c r="BB451" s="7" t="str">
        <f t="shared" si="197"/>
        <v/>
      </c>
      <c r="BD451" s="7">
        <v>440</v>
      </c>
      <c r="BF451" s="49" t="str">
        <f t="shared" si="205"/>
        <v/>
      </c>
      <c r="BG451" s="7" t="str">
        <f t="shared" si="205"/>
        <v/>
      </c>
      <c r="BH451" s="43" t="str">
        <f t="shared" si="205"/>
        <v/>
      </c>
      <c r="BI451" s="7" t="str">
        <f t="shared" si="198"/>
        <v/>
      </c>
      <c r="BJ451" s="7" t="str">
        <f t="shared" si="199"/>
        <v/>
      </c>
      <c r="BL451" s="105" t="str">
        <f t="shared" si="200"/>
        <v/>
      </c>
      <c r="BN451" s="57" t="str">
        <f t="shared" si="201"/>
        <v/>
      </c>
      <c r="BP451" s="35" t="str">
        <f t="shared" si="202"/>
        <v/>
      </c>
    </row>
    <row r="452" spans="1:68" x14ac:dyDescent="0.25">
      <c r="A452" s="9"/>
      <c r="B452" s="7" t="str">
        <f t="shared" si="178"/>
        <v/>
      </c>
      <c r="C452" s="9"/>
      <c r="D452" s="31"/>
      <c r="E452" s="11"/>
      <c r="F452" s="14"/>
      <c r="G452" s="18"/>
      <c r="H452" s="39"/>
      <c r="I452" s="22"/>
      <c r="J452" s="9"/>
      <c r="K452" s="25"/>
      <c r="L452" s="25"/>
      <c r="M452" s="25"/>
      <c r="N452" s="25"/>
      <c r="O452" s="25"/>
      <c r="P452" s="25"/>
      <c r="Q452" s="25"/>
      <c r="R452" s="25"/>
      <c r="S452" s="25"/>
      <c r="V452" s="7" t="str">
        <f t="shared" si="183"/>
        <v/>
      </c>
      <c r="X452" s="29" t="str">
        <f t="shared" si="179"/>
        <v/>
      </c>
      <c r="Y452" s="29" t="str">
        <f t="shared" si="184"/>
        <v/>
      </c>
      <c r="AA452" s="7" t="str">
        <f t="shared" si="180"/>
        <v/>
      </c>
      <c r="AB452" s="33" t="str">
        <f t="shared" si="185"/>
        <v/>
      </c>
      <c r="AD452" s="35" t="str">
        <f t="shared" si="186"/>
        <v/>
      </c>
      <c r="AE452" s="35" t="str">
        <f t="shared" si="187"/>
        <v/>
      </c>
      <c r="AG452" s="7" t="str">
        <f t="shared" si="203"/>
        <v/>
      </c>
      <c r="AN452" s="98" t="str">
        <f t="shared" si="188"/>
        <v/>
      </c>
      <c r="AO452" s="99" t="str">
        <f t="shared" si="189"/>
        <v/>
      </c>
      <c r="AQ452" s="49" t="str">
        <f t="shared" si="190"/>
        <v/>
      </c>
      <c r="AR452" s="33" t="str">
        <f t="shared" si="191"/>
        <v/>
      </c>
      <c r="AS452" s="43" t="str">
        <f t="shared" si="192"/>
        <v/>
      </c>
      <c r="AT452" s="33" t="str">
        <f t="shared" si="193"/>
        <v/>
      </c>
      <c r="AU452" s="49" t="str">
        <f t="shared" si="181"/>
        <v/>
      </c>
      <c r="AV452" s="33" t="str">
        <f t="shared" si="182"/>
        <v/>
      </c>
      <c r="AW452" s="49" t="str">
        <f t="shared" si="194"/>
        <v/>
      </c>
      <c r="AX452" s="33" t="str">
        <f t="shared" si="195"/>
        <v/>
      </c>
      <c r="AZ452" s="7" t="str">
        <f t="shared" si="196"/>
        <v/>
      </c>
      <c r="BB452" s="7" t="str">
        <f t="shared" si="197"/>
        <v/>
      </c>
      <c r="BD452" s="7">
        <v>441</v>
      </c>
      <c r="BF452" s="49" t="str">
        <f t="shared" ref="BF452:BH471" si="206">IF(OR($E452="", $AD452=FALSE), "", IF(OR($BI$9=TRUE, BF$9=""), 0, IFERROR(INDEX($AQ$12:$AX$511, $BE452, MATCH(BF$9, $AQ$9:$AX$9, 0)), 0)))</f>
        <v/>
      </c>
      <c r="BG452" s="7" t="str">
        <f t="shared" si="206"/>
        <v/>
      </c>
      <c r="BH452" s="43" t="str">
        <f t="shared" si="206"/>
        <v/>
      </c>
      <c r="BI452" s="7" t="str">
        <f t="shared" si="198"/>
        <v/>
      </c>
      <c r="BJ452" s="7" t="str">
        <f t="shared" si="199"/>
        <v/>
      </c>
      <c r="BL452" s="105" t="str">
        <f t="shared" si="200"/>
        <v/>
      </c>
      <c r="BN452" s="57" t="str">
        <f t="shared" si="201"/>
        <v/>
      </c>
      <c r="BP452" s="35" t="str">
        <f t="shared" si="202"/>
        <v/>
      </c>
    </row>
    <row r="453" spans="1:68" x14ac:dyDescent="0.25">
      <c r="A453" s="9"/>
      <c r="B453" s="7" t="str">
        <f t="shared" si="178"/>
        <v/>
      </c>
      <c r="C453" s="9"/>
      <c r="D453" s="31"/>
      <c r="E453" s="11"/>
      <c r="F453" s="14"/>
      <c r="G453" s="18"/>
      <c r="H453" s="39"/>
      <c r="I453" s="22"/>
      <c r="J453" s="9"/>
      <c r="K453" s="25"/>
      <c r="L453" s="25"/>
      <c r="M453" s="25"/>
      <c r="N453" s="25"/>
      <c r="O453" s="25"/>
      <c r="P453" s="25"/>
      <c r="Q453" s="25"/>
      <c r="R453" s="25"/>
      <c r="S453" s="25"/>
      <c r="V453" s="7" t="str">
        <f t="shared" si="183"/>
        <v/>
      </c>
      <c r="X453" s="29" t="str">
        <f t="shared" si="179"/>
        <v/>
      </c>
      <c r="Y453" s="29" t="str">
        <f t="shared" si="184"/>
        <v/>
      </c>
      <c r="AA453" s="7" t="str">
        <f t="shared" si="180"/>
        <v/>
      </c>
      <c r="AB453" s="33" t="str">
        <f t="shared" si="185"/>
        <v/>
      </c>
      <c r="AD453" s="35" t="str">
        <f t="shared" si="186"/>
        <v/>
      </c>
      <c r="AE453" s="35" t="str">
        <f t="shared" si="187"/>
        <v/>
      </c>
      <c r="AG453" s="7" t="str">
        <f t="shared" si="203"/>
        <v/>
      </c>
      <c r="AN453" s="98" t="str">
        <f t="shared" si="188"/>
        <v/>
      </c>
      <c r="AO453" s="99" t="str">
        <f t="shared" si="189"/>
        <v/>
      </c>
      <c r="AQ453" s="49" t="str">
        <f t="shared" si="190"/>
        <v/>
      </c>
      <c r="AR453" s="33" t="str">
        <f t="shared" si="191"/>
        <v/>
      </c>
      <c r="AS453" s="43" t="str">
        <f t="shared" si="192"/>
        <v/>
      </c>
      <c r="AT453" s="33" t="str">
        <f t="shared" si="193"/>
        <v/>
      </c>
      <c r="AU453" s="49" t="str">
        <f t="shared" si="181"/>
        <v/>
      </c>
      <c r="AV453" s="33" t="str">
        <f t="shared" si="182"/>
        <v/>
      </c>
      <c r="AW453" s="49" t="str">
        <f t="shared" si="194"/>
        <v/>
      </c>
      <c r="AX453" s="33" t="str">
        <f t="shared" si="195"/>
        <v/>
      </c>
      <c r="AZ453" s="7" t="str">
        <f t="shared" si="196"/>
        <v/>
      </c>
      <c r="BB453" s="7" t="str">
        <f t="shared" si="197"/>
        <v/>
      </c>
      <c r="BD453" s="7">
        <v>442</v>
      </c>
      <c r="BF453" s="49" t="str">
        <f t="shared" si="206"/>
        <v/>
      </c>
      <c r="BG453" s="7" t="str">
        <f t="shared" si="206"/>
        <v/>
      </c>
      <c r="BH453" s="43" t="str">
        <f t="shared" si="206"/>
        <v/>
      </c>
      <c r="BI453" s="7" t="str">
        <f t="shared" si="198"/>
        <v/>
      </c>
      <c r="BJ453" s="7" t="str">
        <f t="shared" si="199"/>
        <v/>
      </c>
      <c r="BL453" s="105" t="str">
        <f t="shared" si="200"/>
        <v/>
      </c>
      <c r="BN453" s="57" t="str">
        <f t="shared" si="201"/>
        <v/>
      </c>
      <c r="BP453" s="35" t="str">
        <f t="shared" si="202"/>
        <v/>
      </c>
    </row>
    <row r="454" spans="1:68" x14ac:dyDescent="0.25">
      <c r="A454" s="9"/>
      <c r="B454" s="7" t="str">
        <f t="shared" si="178"/>
        <v/>
      </c>
      <c r="C454" s="9"/>
      <c r="D454" s="31"/>
      <c r="E454" s="11"/>
      <c r="F454" s="14"/>
      <c r="G454" s="18"/>
      <c r="H454" s="39"/>
      <c r="I454" s="22"/>
      <c r="J454" s="9"/>
      <c r="K454" s="25"/>
      <c r="L454" s="25"/>
      <c r="M454" s="25"/>
      <c r="N454" s="25"/>
      <c r="O454" s="25"/>
      <c r="P454" s="25"/>
      <c r="Q454" s="25"/>
      <c r="R454" s="25"/>
      <c r="S454" s="25"/>
      <c r="V454" s="7" t="str">
        <f t="shared" si="183"/>
        <v/>
      </c>
      <c r="X454" s="29" t="str">
        <f t="shared" si="179"/>
        <v/>
      </c>
      <c r="Y454" s="29" t="str">
        <f t="shared" si="184"/>
        <v/>
      </c>
      <c r="AA454" s="7" t="str">
        <f t="shared" si="180"/>
        <v/>
      </c>
      <c r="AB454" s="33" t="str">
        <f t="shared" si="185"/>
        <v/>
      </c>
      <c r="AD454" s="35" t="str">
        <f t="shared" si="186"/>
        <v/>
      </c>
      <c r="AE454" s="35" t="str">
        <f t="shared" si="187"/>
        <v/>
      </c>
      <c r="AG454" s="7" t="str">
        <f t="shared" si="203"/>
        <v/>
      </c>
      <c r="AN454" s="98" t="str">
        <f t="shared" si="188"/>
        <v/>
      </c>
      <c r="AO454" s="99" t="str">
        <f t="shared" si="189"/>
        <v/>
      </c>
      <c r="AQ454" s="49" t="str">
        <f t="shared" si="190"/>
        <v/>
      </c>
      <c r="AR454" s="33" t="str">
        <f t="shared" si="191"/>
        <v/>
      </c>
      <c r="AS454" s="43" t="str">
        <f t="shared" si="192"/>
        <v/>
      </c>
      <c r="AT454" s="33" t="str">
        <f t="shared" si="193"/>
        <v/>
      </c>
      <c r="AU454" s="49" t="str">
        <f t="shared" si="181"/>
        <v/>
      </c>
      <c r="AV454" s="33" t="str">
        <f t="shared" si="182"/>
        <v/>
      </c>
      <c r="AW454" s="49" t="str">
        <f t="shared" si="194"/>
        <v/>
      </c>
      <c r="AX454" s="33" t="str">
        <f t="shared" si="195"/>
        <v/>
      </c>
      <c r="AZ454" s="7" t="str">
        <f t="shared" si="196"/>
        <v/>
      </c>
      <c r="BB454" s="7" t="str">
        <f t="shared" si="197"/>
        <v/>
      </c>
      <c r="BD454" s="7">
        <v>443</v>
      </c>
      <c r="BF454" s="49" t="str">
        <f t="shared" si="206"/>
        <v/>
      </c>
      <c r="BG454" s="7" t="str">
        <f t="shared" si="206"/>
        <v/>
      </c>
      <c r="BH454" s="43" t="str">
        <f t="shared" si="206"/>
        <v/>
      </c>
      <c r="BI454" s="7" t="str">
        <f t="shared" si="198"/>
        <v/>
      </c>
      <c r="BJ454" s="7" t="str">
        <f t="shared" si="199"/>
        <v/>
      </c>
      <c r="BL454" s="105" t="str">
        <f t="shared" si="200"/>
        <v/>
      </c>
      <c r="BN454" s="57" t="str">
        <f t="shared" si="201"/>
        <v/>
      </c>
      <c r="BP454" s="35" t="str">
        <f t="shared" si="202"/>
        <v/>
      </c>
    </row>
    <row r="455" spans="1:68" x14ac:dyDescent="0.25">
      <c r="A455" s="9"/>
      <c r="B455" s="7" t="str">
        <f t="shared" si="178"/>
        <v/>
      </c>
      <c r="C455" s="9"/>
      <c r="D455" s="31"/>
      <c r="E455" s="11"/>
      <c r="F455" s="14"/>
      <c r="G455" s="18"/>
      <c r="H455" s="39"/>
      <c r="I455" s="22"/>
      <c r="J455" s="9"/>
      <c r="K455" s="25"/>
      <c r="L455" s="25"/>
      <c r="M455" s="25"/>
      <c r="N455" s="25"/>
      <c r="O455" s="25"/>
      <c r="P455" s="25"/>
      <c r="Q455" s="25"/>
      <c r="R455" s="25"/>
      <c r="S455" s="25"/>
      <c r="V455" s="7" t="str">
        <f t="shared" si="183"/>
        <v/>
      </c>
      <c r="X455" s="29" t="str">
        <f t="shared" si="179"/>
        <v/>
      </c>
      <c r="Y455" s="29" t="str">
        <f t="shared" si="184"/>
        <v/>
      </c>
      <c r="AA455" s="7" t="str">
        <f t="shared" si="180"/>
        <v/>
      </c>
      <c r="AB455" s="33" t="str">
        <f t="shared" si="185"/>
        <v/>
      </c>
      <c r="AD455" s="35" t="str">
        <f t="shared" si="186"/>
        <v/>
      </c>
      <c r="AE455" s="35" t="str">
        <f t="shared" si="187"/>
        <v/>
      </c>
      <c r="AG455" s="7" t="str">
        <f t="shared" si="203"/>
        <v/>
      </c>
      <c r="AN455" s="98" t="str">
        <f t="shared" si="188"/>
        <v/>
      </c>
      <c r="AO455" s="99" t="str">
        <f t="shared" si="189"/>
        <v/>
      </c>
      <c r="AQ455" s="49" t="str">
        <f t="shared" si="190"/>
        <v/>
      </c>
      <c r="AR455" s="33" t="str">
        <f t="shared" si="191"/>
        <v/>
      </c>
      <c r="AS455" s="43" t="str">
        <f t="shared" si="192"/>
        <v/>
      </c>
      <c r="AT455" s="33" t="str">
        <f t="shared" si="193"/>
        <v/>
      </c>
      <c r="AU455" s="49" t="str">
        <f t="shared" si="181"/>
        <v/>
      </c>
      <c r="AV455" s="33" t="str">
        <f t="shared" si="182"/>
        <v/>
      </c>
      <c r="AW455" s="49" t="str">
        <f t="shared" si="194"/>
        <v/>
      </c>
      <c r="AX455" s="33" t="str">
        <f t="shared" si="195"/>
        <v/>
      </c>
      <c r="AZ455" s="7" t="str">
        <f t="shared" si="196"/>
        <v/>
      </c>
      <c r="BB455" s="7" t="str">
        <f t="shared" si="197"/>
        <v/>
      </c>
      <c r="BD455" s="7">
        <v>444</v>
      </c>
      <c r="BF455" s="49" t="str">
        <f t="shared" si="206"/>
        <v/>
      </c>
      <c r="BG455" s="7" t="str">
        <f t="shared" si="206"/>
        <v/>
      </c>
      <c r="BH455" s="43" t="str">
        <f t="shared" si="206"/>
        <v/>
      </c>
      <c r="BI455" s="7" t="str">
        <f t="shared" si="198"/>
        <v/>
      </c>
      <c r="BJ455" s="7" t="str">
        <f t="shared" si="199"/>
        <v/>
      </c>
      <c r="BL455" s="105" t="str">
        <f t="shared" si="200"/>
        <v/>
      </c>
      <c r="BN455" s="57" t="str">
        <f t="shared" si="201"/>
        <v/>
      </c>
      <c r="BP455" s="35" t="str">
        <f t="shared" si="202"/>
        <v/>
      </c>
    </row>
    <row r="456" spans="1:68" x14ac:dyDescent="0.25">
      <c r="A456" s="9"/>
      <c r="B456" s="7" t="str">
        <f t="shared" si="178"/>
        <v/>
      </c>
      <c r="C456" s="9"/>
      <c r="D456" s="31"/>
      <c r="E456" s="11"/>
      <c r="F456" s="14"/>
      <c r="G456" s="18"/>
      <c r="H456" s="39"/>
      <c r="I456" s="22"/>
      <c r="J456" s="9"/>
      <c r="K456" s="25"/>
      <c r="L456" s="25"/>
      <c r="M456" s="25"/>
      <c r="N456" s="25"/>
      <c r="O456" s="25"/>
      <c r="P456" s="25"/>
      <c r="Q456" s="25"/>
      <c r="R456" s="25"/>
      <c r="S456" s="25"/>
      <c r="V456" s="7" t="str">
        <f t="shared" si="183"/>
        <v/>
      </c>
      <c r="X456" s="29" t="str">
        <f t="shared" si="179"/>
        <v/>
      </c>
      <c r="Y456" s="29" t="str">
        <f t="shared" si="184"/>
        <v/>
      </c>
      <c r="AA456" s="7" t="str">
        <f t="shared" si="180"/>
        <v/>
      </c>
      <c r="AB456" s="33" t="str">
        <f t="shared" si="185"/>
        <v/>
      </c>
      <c r="AD456" s="35" t="str">
        <f t="shared" si="186"/>
        <v/>
      </c>
      <c r="AE456" s="35" t="str">
        <f t="shared" si="187"/>
        <v/>
      </c>
      <c r="AG456" s="7" t="str">
        <f t="shared" si="203"/>
        <v/>
      </c>
      <c r="AN456" s="98" t="str">
        <f t="shared" si="188"/>
        <v/>
      </c>
      <c r="AO456" s="99" t="str">
        <f t="shared" si="189"/>
        <v/>
      </c>
      <c r="AQ456" s="49" t="str">
        <f t="shared" si="190"/>
        <v/>
      </c>
      <c r="AR456" s="33" t="str">
        <f t="shared" si="191"/>
        <v/>
      </c>
      <c r="AS456" s="43" t="str">
        <f t="shared" si="192"/>
        <v/>
      </c>
      <c r="AT456" s="33" t="str">
        <f t="shared" si="193"/>
        <v/>
      </c>
      <c r="AU456" s="49" t="str">
        <f t="shared" si="181"/>
        <v/>
      </c>
      <c r="AV456" s="33" t="str">
        <f t="shared" si="182"/>
        <v/>
      </c>
      <c r="AW456" s="49" t="str">
        <f t="shared" si="194"/>
        <v/>
      </c>
      <c r="AX456" s="33" t="str">
        <f t="shared" si="195"/>
        <v/>
      </c>
      <c r="AZ456" s="7" t="str">
        <f t="shared" si="196"/>
        <v/>
      </c>
      <c r="BB456" s="7" t="str">
        <f t="shared" si="197"/>
        <v/>
      </c>
      <c r="BD456" s="7">
        <v>445</v>
      </c>
      <c r="BF456" s="49" t="str">
        <f t="shared" si="206"/>
        <v/>
      </c>
      <c r="BG456" s="7" t="str">
        <f t="shared" si="206"/>
        <v/>
      </c>
      <c r="BH456" s="43" t="str">
        <f t="shared" si="206"/>
        <v/>
      </c>
      <c r="BI456" s="7" t="str">
        <f t="shared" si="198"/>
        <v/>
      </c>
      <c r="BJ456" s="7" t="str">
        <f t="shared" si="199"/>
        <v/>
      </c>
      <c r="BL456" s="105" t="str">
        <f t="shared" si="200"/>
        <v/>
      </c>
      <c r="BN456" s="57" t="str">
        <f t="shared" si="201"/>
        <v/>
      </c>
      <c r="BP456" s="35" t="str">
        <f t="shared" si="202"/>
        <v/>
      </c>
    </row>
    <row r="457" spans="1:68" x14ac:dyDescent="0.25">
      <c r="A457" s="9"/>
      <c r="B457" s="7" t="str">
        <f t="shared" si="178"/>
        <v/>
      </c>
      <c r="C457" s="9"/>
      <c r="D457" s="31"/>
      <c r="E457" s="11"/>
      <c r="F457" s="14"/>
      <c r="G457" s="18"/>
      <c r="H457" s="39"/>
      <c r="I457" s="22"/>
      <c r="J457" s="9"/>
      <c r="K457" s="25"/>
      <c r="L457" s="25"/>
      <c r="M457" s="25"/>
      <c r="N457" s="25"/>
      <c r="O457" s="25"/>
      <c r="P457" s="25"/>
      <c r="Q457" s="25"/>
      <c r="R457" s="25"/>
      <c r="S457" s="25"/>
      <c r="V457" s="7" t="str">
        <f t="shared" si="183"/>
        <v/>
      </c>
      <c r="X457" s="29" t="str">
        <f t="shared" si="179"/>
        <v/>
      </c>
      <c r="Y457" s="29" t="str">
        <f t="shared" si="184"/>
        <v/>
      </c>
      <c r="AA457" s="7" t="str">
        <f t="shared" si="180"/>
        <v/>
      </c>
      <c r="AB457" s="33" t="str">
        <f t="shared" si="185"/>
        <v/>
      </c>
      <c r="AD457" s="35" t="str">
        <f t="shared" si="186"/>
        <v/>
      </c>
      <c r="AE457" s="35" t="str">
        <f t="shared" si="187"/>
        <v/>
      </c>
      <c r="AG457" s="7" t="str">
        <f t="shared" si="203"/>
        <v/>
      </c>
      <c r="AN457" s="98" t="str">
        <f t="shared" si="188"/>
        <v/>
      </c>
      <c r="AO457" s="99" t="str">
        <f t="shared" si="189"/>
        <v/>
      </c>
      <c r="AQ457" s="49" t="str">
        <f t="shared" si="190"/>
        <v/>
      </c>
      <c r="AR457" s="33" t="str">
        <f t="shared" si="191"/>
        <v/>
      </c>
      <c r="AS457" s="43" t="str">
        <f t="shared" si="192"/>
        <v/>
      </c>
      <c r="AT457" s="33" t="str">
        <f t="shared" si="193"/>
        <v/>
      </c>
      <c r="AU457" s="49" t="str">
        <f t="shared" si="181"/>
        <v/>
      </c>
      <c r="AV457" s="33" t="str">
        <f t="shared" si="182"/>
        <v/>
      </c>
      <c r="AW457" s="49" t="str">
        <f t="shared" si="194"/>
        <v/>
      </c>
      <c r="AX457" s="33" t="str">
        <f t="shared" si="195"/>
        <v/>
      </c>
      <c r="AZ457" s="7" t="str">
        <f t="shared" si="196"/>
        <v/>
      </c>
      <c r="BB457" s="7" t="str">
        <f t="shared" si="197"/>
        <v/>
      </c>
      <c r="BD457" s="7">
        <v>446</v>
      </c>
      <c r="BF457" s="49" t="str">
        <f t="shared" si="206"/>
        <v/>
      </c>
      <c r="BG457" s="7" t="str">
        <f t="shared" si="206"/>
        <v/>
      </c>
      <c r="BH457" s="43" t="str">
        <f t="shared" si="206"/>
        <v/>
      </c>
      <c r="BI457" s="7" t="str">
        <f t="shared" si="198"/>
        <v/>
      </c>
      <c r="BJ457" s="7" t="str">
        <f t="shared" si="199"/>
        <v/>
      </c>
      <c r="BL457" s="105" t="str">
        <f t="shared" si="200"/>
        <v/>
      </c>
      <c r="BN457" s="57" t="str">
        <f t="shared" si="201"/>
        <v/>
      </c>
      <c r="BP457" s="35" t="str">
        <f t="shared" si="202"/>
        <v/>
      </c>
    </row>
    <row r="458" spans="1:68" x14ac:dyDescent="0.25">
      <c r="A458" s="9"/>
      <c r="B458" s="7" t="str">
        <f t="shared" si="178"/>
        <v/>
      </c>
      <c r="C458" s="9"/>
      <c r="D458" s="31"/>
      <c r="E458" s="11"/>
      <c r="F458" s="14"/>
      <c r="G458" s="18"/>
      <c r="H458" s="39"/>
      <c r="I458" s="22"/>
      <c r="J458" s="9"/>
      <c r="K458" s="25"/>
      <c r="L458" s="25"/>
      <c r="M458" s="25"/>
      <c r="N458" s="25"/>
      <c r="O458" s="25"/>
      <c r="P458" s="25"/>
      <c r="Q458" s="25"/>
      <c r="R458" s="25"/>
      <c r="S458" s="25"/>
      <c r="V458" s="7" t="str">
        <f t="shared" si="183"/>
        <v/>
      </c>
      <c r="X458" s="29" t="str">
        <f t="shared" si="179"/>
        <v/>
      </c>
      <c r="Y458" s="29" t="str">
        <f t="shared" si="184"/>
        <v/>
      </c>
      <c r="AA458" s="7" t="str">
        <f t="shared" si="180"/>
        <v/>
      </c>
      <c r="AB458" s="33" t="str">
        <f t="shared" si="185"/>
        <v/>
      </c>
      <c r="AD458" s="35" t="str">
        <f t="shared" si="186"/>
        <v/>
      </c>
      <c r="AE458" s="35" t="str">
        <f t="shared" si="187"/>
        <v/>
      </c>
      <c r="AG458" s="7" t="str">
        <f t="shared" si="203"/>
        <v/>
      </c>
      <c r="AN458" s="98" t="str">
        <f t="shared" si="188"/>
        <v/>
      </c>
      <c r="AO458" s="99" t="str">
        <f t="shared" si="189"/>
        <v/>
      </c>
      <c r="AQ458" s="49" t="str">
        <f t="shared" si="190"/>
        <v/>
      </c>
      <c r="AR458" s="33" t="str">
        <f t="shared" si="191"/>
        <v/>
      </c>
      <c r="AS458" s="43" t="str">
        <f t="shared" si="192"/>
        <v/>
      </c>
      <c r="AT458" s="33" t="str">
        <f t="shared" si="193"/>
        <v/>
      </c>
      <c r="AU458" s="49" t="str">
        <f t="shared" si="181"/>
        <v/>
      </c>
      <c r="AV458" s="33" t="str">
        <f t="shared" si="182"/>
        <v/>
      </c>
      <c r="AW458" s="49" t="str">
        <f t="shared" si="194"/>
        <v/>
      </c>
      <c r="AX458" s="33" t="str">
        <f t="shared" si="195"/>
        <v/>
      </c>
      <c r="AZ458" s="7" t="str">
        <f t="shared" si="196"/>
        <v/>
      </c>
      <c r="BB458" s="7" t="str">
        <f t="shared" si="197"/>
        <v/>
      </c>
      <c r="BD458" s="7">
        <v>447</v>
      </c>
      <c r="BF458" s="49" t="str">
        <f t="shared" si="206"/>
        <v/>
      </c>
      <c r="BG458" s="7" t="str">
        <f t="shared" si="206"/>
        <v/>
      </c>
      <c r="BH458" s="43" t="str">
        <f t="shared" si="206"/>
        <v/>
      </c>
      <c r="BI458" s="7" t="str">
        <f t="shared" si="198"/>
        <v/>
      </c>
      <c r="BJ458" s="7" t="str">
        <f t="shared" si="199"/>
        <v/>
      </c>
      <c r="BL458" s="105" t="str">
        <f t="shared" si="200"/>
        <v/>
      </c>
      <c r="BN458" s="57" t="str">
        <f t="shared" si="201"/>
        <v/>
      </c>
      <c r="BP458" s="35" t="str">
        <f t="shared" si="202"/>
        <v/>
      </c>
    </row>
    <row r="459" spans="1:68" x14ac:dyDescent="0.25">
      <c r="A459" s="9"/>
      <c r="B459" s="7" t="str">
        <f t="shared" si="178"/>
        <v/>
      </c>
      <c r="C459" s="9"/>
      <c r="D459" s="31"/>
      <c r="E459" s="11"/>
      <c r="F459" s="14"/>
      <c r="G459" s="18"/>
      <c r="H459" s="39"/>
      <c r="I459" s="22"/>
      <c r="J459" s="9"/>
      <c r="K459" s="25"/>
      <c r="L459" s="25"/>
      <c r="M459" s="25"/>
      <c r="N459" s="25"/>
      <c r="O459" s="25"/>
      <c r="P459" s="25"/>
      <c r="Q459" s="25"/>
      <c r="R459" s="25"/>
      <c r="S459" s="25"/>
      <c r="V459" s="7" t="str">
        <f t="shared" si="183"/>
        <v/>
      </c>
      <c r="X459" s="29" t="str">
        <f t="shared" si="179"/>
        <v/>
      </c>
      <c r="Y459" s="29" t="str">
        <f t="shared" si="184"/>
        <v/>
      </c>
      <c r="AA459" s="7" t="str">
        <f t="shared" si="180"/>
        <v/>
      </c>
      <c r="AB459" s="33" t="str">
        <f t="shared" si="185"/>
        <v/>
      </c>
      <c r="AD459" s="35" t="str">
        <f t="shared" si="186"/>
        <v/>
      </c>
      <c r="AE459" s="35" t="str">
        <f t="shared" si="187"/>
        <v/>
      </c>
      <c r="AG459" s="7" t="str">
        <f t="shared" si="203"/>
        <v/>
      </c>
      <c r="AN459" s="98" t="str">
        <f t="shared" si="188"/>
        <v/>
      </c>
      <c r="AO459" s="99" t="str">
        <f t="shared" si="189"/>
        <v/>
      </c>
      <c r="AQ459" s="49" t="str">
        <f t="shared" si="190"/>
        <v/>
      </c>
      <c r="AR459" s="33" t="str">
        <f t="shared" si="191"/>
        <v/>
      </c>
      <c r="AS459" s="43" t="str">
        <f t="shared" si="192"/>
        <v/>
      </c>
      <c r="AT459" s="33" t="str">
        <f t="shared" si="193"/>
        <v/>
      </c>
      <c r="AU459" s="49" t="str">
        <f t="shared" si="181"/>
        <v/>
      </c>
      <c r="AV459" s="33" t="str">
        <f t="shared" si="182"/>
        <v/>
      </c>
      <c r="AW459" s="49" t="str">
        <f t="shared" si="194"/>
        <v/>
      </c>
      <c r="AX459" s="33" t="str">
        <f t="shared" si="195"/>
        <v/>
      </c>
      <c r="AZ459" s="7" t="str">
        <f t="shared" si="196"/>
        <v/>
      </c>
      <c r="BB459" s="7" t="str">
        <f t="shared" si="197"/>
        <v/>
      </c>
      <c r="BD459" s="7">
        <v>448</v>
      </c>
      <c r="BF459" s="49" t="str">
        <f t="shared" si="206"/>
        <v/>
      </c>
      <c r="BG459" s="7" t="str">
        <f t="shared" si="206"/>
        <v/>
      </c>
      <c r="BH459" s="43" t="str">
        <f t="shared" si="206"/>
        <v/>
      </c>
      <c r="BI459" s="7" t="str">
        <f t="shared" si="198"/>
        <v/>
      </c>
      <c r="BJ459" s="7" t="str">
        <f t="shared" si="199"/>
        <v/>
      </c>
      <c r="BL459" s="105" t="str">
        <f t="shared" si="200"/>
        <v/>
      </c>
      <c r="BN459" s="57" t="str">
        <f t="shared" si="201"/>
        <v/>
      </c>
      <c r="BP459" s="35" t="str">
        <f t="shared" si="202"/>
        <v/>
      </c>
    </row>
    <row r="460" spans="1:68" x14ac:dyDescent="0.25">
      <c r="A460" s="9"/>
      <c r="B460" s="7" t="str">
        <f t="shared" ref="B460:B511" si="207">IF($E460="", "", IF(OR($I460="", $I460=0), $V$2, IF($I460=1, $V$4, $V$3)))</f>
        <v/>
      </c>
      <c r="C460" s="9"/>
      <c r="D460" s="31"/>
      <c r="E460" s="11"/>
      <c r="F460" s="14"/>
      <c r="G460" s="18"/>
      <c r="H460" s="39"/>
      <c r="I460" s="22"/>
      <c r="J460" s="9"/>
      <c r="K460" s="25"/>
      <c r="L460" s="25"/>
      <c r="M460" s="25"/>
      <c r="N460" s="25"/>
      <c r="O460" s="25"/>
      <c r="P460" s="25"/>
      <c r="Q460" s="25"/>
      <c r="R460" s="25"/>
      <c r="S460" s="25"/>
      <c r="V460" s="7" t="str">
        <f t="shared" si="183"/>
        <v/>
      </c>
      <c r="X460" s="29" t="str">
        <f t="shared" ref="X460:X511" si="208">IF($G460="", "", IF($I460="", $G460, $G460*(1-$I460)))</f>
        <v/>
      </c>
      <c r="Y460" s="29" t="str">
        <f t="shared" si="184"/>
        <v/>
      </c>
      <c r="AA460" s="7" t="str">
        <f t="shared" ref="AA460:AA511" si="209">IF($X460="", "", IF(OR($X460&lt;$AA$10, $X460&gt;$AA$11), "X", ""))</f>
        <v/>
      </c>
      <c r="AB460" s="33" t="str">
        <f t="shared" si="185"/>
        <v/>
      </c>
      <c r="AD460" s="35" t="str">
        <f t="shared" si="186"/>
        <v/>
      </c>
      <c r="AE460" s="35" t="str">
        <f t="shared" si="187"/>
        <v/>
      </c>
      <c r="AG460" s="7" t="str">
        <f t="shared" si="203"/>
        <v/>
      </c>
      <c r="AN460" s="98" t="str">
        <f t="shared" si="188"/>
        <v/>
      </c>
      <c r="AO460" s="99" t="str">
        <f t="shared" si="189"/>
        <v/>
      </c>
      <c r="AQ460" s="49" t="str">
        <f t="shared" si="190"/>
        <v/>
      </c>
      <c r="AR460" s="33" t="str">
        <f t="shared" si="191"/>
        <v/>
      </c>
      <c r="AS460" s="43" t="str">
        <f t="shared" si="192"/>
        <v/>
      </c>
      <c r="AT460" s="33" t="str">
        <f t="shared" si="193"/>
        <v/>
      </c>
      <c r="AU460" s="49" t="str">
        <f t="shared" ref="AU460:AU511" si="210">IF(OR($AD460="", $AD460=FALSE), "", COUNTIF($X$12:$X$511, "&gt;"&amp;$X460)+1)</f>
        <v/>
      </c>
      <c r="AV460" s="33" t="str">
        <f t="shared" ref="AV460:AV511" si="211">IF(OR($AD460="", $AD460=FALSE), "", COUNTIF($X$12:$X$511, "&lt;"&amp;$X460)+1)</f>
        <v/>
      </c>
      <c r="AW460" s="49" t="str">
        <f t="shared" si="194"/>
        <v/>
      </c>
      <c r="AX460" s="33" t="str">
        <f t="shared" si="195"/>
        <v/>
      </c>
      <c r="AZ460" s="7" t="str">
        <f t="shared" si="196"/>
        <v/>
      </c>
      <c r="BB460" s="7" t="str">
        <f t="shared" si="197"/>
        <v/>
      </c>
      <c r="BD460" s="7">
        <v>449</v>
      </c>
      <c r="BF460" s="49" t="str">
        <f t="shared" si="206"/>
        <v/>
      </c>
      <c r="BG460" s="7" t="str">
        <f t="shared" si="206"/>
        <v/>
      </c>
      <c r="BH460" s="43" t="str">
        <f t="shared" si="206"/>
        <v/>
      </c>
      <c r="BI460" s="7" t="str">
        <f t="shared" si="198"/>
        <v/>
      </c>
      <c r="BJ460" s="7" t="str">
        <f t="shared" si="199"/>
        <v/>
      </c>
      <c r="BL460" s="105" t="str">
        <f t="shared" si="200"/>
        <v/>
      </c>
      <c r="BN460" s="57" t="str">
        <f t="shared" si="201"/>
        <v/>
      </c>
      <c r="BP460" s="35" t="str">
        <f t="shared" si="202"/>
        <v/>
      </c>
    </row>
    <row r="461" spans="1:68" x14ac:dyDescent="0.25">
      <c r="A461" s="9"/>
      <c r="B461" s="7" t="str">
        <f t="shared" si="207"/>
        <v/>
      </c>
      <c r="C461" s="9"/>
      <c r="D461" s="31"/>
      <c r="E461" s="11"/>
      <c r="F461" s="14"/>
      <c r="G461" s="18"/>
      <c r="H461" s="39"/>
      <c r="I461" s="22"/>
      <c r="J461" s="9"/>
      <c r="K461" s="25"/>
      <c r="L461" s="25"/>
      <c r="M461" s="25"/>
      <c r="N461" s="25"/>
      <c r="O461" s="25"/>
      <c r="P461" s="25"/>
      <c r="Q461" s="25"/>
      <c r="R461" s="25"/>
      <c r="S461" s="25"/>
      <c r="V461" s="7" t="str">
        <f t="shared" ref="V461:V511" si="212">IF($E461="", "", IF(COUNTIF($E$12:$E$511, $E461)&gt;1, "X", ""))</f>
        <v/>
      </c>
      <c r="X461" s="29" t="str">
        <f t="shared" si="208"/>
        <v/>
      </c>
      <c r="Y461" s="29" t="str">
        <f t="shared" ref="Y461:Y511" si="213">IF($G461="", "", IF($I461="", 0, $G461*$I461))</f>
        <v/>
      </c>
      <c r="AA461" s="7" t="str">
        <f t="shared" si="209"/>
        <v/>
      </c>
      <c r="AB461" s="33" t="str">
        <f t="shared" ref="AB461:AB511" si="214">IF($F461="", "", IF(OR($F461&lt;$AB$10, $F461&gt;$AB$11), "X", ""))</f>
        <v/>
      </c>
      <c r="AD461" s="35" t="str">
        <f t="shared" ref="AD461:AD511" si="215">IF($E461="", "", IF(OR($AA461="X", $AB461="X"), FALSE, TRUE))</f>
        <v/>
      </c>
      <c r="AE461" s="35" t="str">
        <f t="shared" ref="AE461:AE511" si="216">IF(OR($E461="", $E$6=""), "", IF($E461=$E$6, TRUE, ""))</f>
        <v/>
      </c>
      <c r="AG461" s="7" t="str">
        <f t="shared" si="203"/>
        <v/>
      </c>
      <c r="AN461" s="98" t="str">
        <f t="shared" ref="AN461:AN511" si="217">IF(OR($AD461="", $AD461=FALSE), "", IF($H461="", 0, COUNTIF($AG$12:$AG$511, "&gt;"&amp;$AG461)+1))</f>
        <v/>
      </c>
      <c r="AO461" s="99" t="str">
        <f t="shared" ref="AO461:AO511" si="218">IF(OR($AD461="", $AD461=FALSE), "", IF($H461="", 0, COUNTIF($AG$12:$AG$511, "&lt;"&amp;$AG461)+1))</f>
        <v/>
      </c>
      <c r="AQ461" s="49" t="str">
        <f t="shared" ref="AQ461:AQ511" si="219">IF(OR($AD461="", $AD461=FALSE), "", COUNTIF($D$12:$D$511, "&gt;"&amp;$D461)+1)</f>
        <v/>
      </c>
      <c r="AR461" s="33" t="str">
        <f t="shared" ref="AR461:AR511" si="220">IF(OR($AD461="", $AD461=FALSE), "", COUNTIF($D$12:$D$511, "&lt;"&amp;$D461)+1)</f>
        <v/>
      </c>
      <c r="AS461" s="43" t="str">
        <f t="shared" ref="AS461:AS511" si="221">IF(OR($AD461="", $AD461=FALSE), "", COUNTIF($F$12:$F$511, "&gt;"&amp;$F461)+1)</f>
        <v/>
      </c>
      <c r="AT461" s="33" t="str">
        <f t="shared" ref="AT461:AT511" si="222">IF(OR($AD461="", $AD461=FALSE), "", COUNTIF($F$12:$F$511, "&lt;"&amp;$F461)+1)</f>
        <v/>
      </c>
      <c r="AU461" s="49" t="str">
        <f t="shared" si="210"/>
        <v/>
      </c>
      <c r="AV461" s="33" t="str">
        <f t="shared" si="211"/>
        <v/>
      </c>
      <c r="AW461" s="49" t="str">
        <f t="shared" ref="AW461:AW511" si="223">IF(AN461="", "", IF(AN461=0, AN$9, AN461))</f>
        <v/>
      </c>
      <c r="AX461" s="33" t="str">
        <f t="shared" ref="AX461:AX511" si="224">IF(AO461="", "", IF(AO461=0, AO$9, AO461))</f>
        <v/>
      </c>
      <c r="AZ461" s="7" t="str">
        <f t="shared" ref="AZ461:AZ511" si="225">IFERROR(IF($BI$9=TRUE, $AR461+$AS461+$AV461, ""), "")</f>
        <v/>
      </c>
      <c r="BB461" s="7" t="str">
        <f t="shared" ref="BB461:BB511" si="226">IF(OR($AD461="", $AD461=FALSE), "", COUNTIF($AZ$12:$AZ$511, "&lt;"&amp;$AZ461)+1)</f>
        <v/>
      </c>
      <c r="BD461" s="7">
        <v>450</v>
      </c>
      <c r="BF461" s="49" t="str">
        <f t="shared" si="206"/>
        <v/>
      </c>
      <c r="BG461" s="7" t="str">
        <f t="shared" si="206"/>
        <v/>
      </c>
      <c r="BH461" s="43" t="str">
        <f t="shared" si="206"/>
        <v/>
      </c>
      <c r="BI461" s="7" t="str">
        <f t="shared" ref="BI461:BI511" si="227">IF($E461="", "", IF($BI$9=TRUE, $BB461, 0))</f>
        <v/>
      </c>
      <c r="BJ461" s="7" t="str">
        <f t="shared" ref="BJ461:BJ511" si="228">IF(OR($AD461=FALSE, $E461=""), "", $BD461)</f>
        <v/>
      </c>
      <c r="BL461" s="105" t="str">
        <f t="shared" ref="BL461:BL511" si="229">IF(OR($E461="", $AD461=FALSE, $I461=1), "", IFERROR((BJ461*0.001)+(BI461*1)+(BH461*1000)+(BG461*1000000)+(BF461*1000000000), ""))</f>
        <v/>
      </c>
      <c r="BN461" s="57" t="str">
        <f t="shared" ref="BN461:BN511" si="230">IF(OR($AD461="", $AD461=FALSE, $I461=1), "", COUNTIF($BL$12:$BL$511, "&lt;"&amp;$BL461)+1)</f>
        <v/>
      </c>
      <c r="BP461" s="35" t="str">
        <f t="shared" ref="BP461:BP511" si="231">IFERROR(INDEX($E$12:$E$511, MATCH($BD461, $BN$12:$BN$511, 0)), "")</f>
        <v/>
      </c>
    </row>
    <row r="462" spans="1:68" x14ac:dyDescent="0.25">
      <c r="A462" s="9"/>
      <c r="B462" s="7" t="str">
        <f t="shared" si="207"/>
        <v/>
      </c>
      <c r="C462" s="9"/>
      <c r="D462" s="31"/>
      <c r="E462" s="11"/>
      <c r="F462" s="14"/>
      <c r="G462" s="18"/>
      <c r="H462" s="39"/>
      <c r="I462" s="22"/>
      <c r="J462" s="9"/>
      <c r="K462" s="25"/>
      <c r="L462" s="25"/>
      <c r="M462" s="25"/>
      <c r="N462" s="25"/>
      <c r="O462" s="25"/>
      <c r="P462" s="25"/>
      <c r="Q462" s="25"/>
      <c r="R462" s="25"/>
      <c r="S462" s="25"/>
      <c r="V462" s="7" t="str">
        <f t="shared" si="212"/>
        <v/>
      </c>
      <c r="X462" s="29" t="str">
        <f t="shared" si="208"/>
        <v/>
      </c>
      <c r="Y462" s="29" t="str">
        <f t="shared" si="213"/>
        <v/>
      </c>
      <c r="AA462" s="7" t="str">
        <f t="shared" si="209"/>
        <v/>
      </c>
      <c r="AB462" s="33" t="str">
        <f t="shared" si="214"/>
        <v/>
      </c>
      <c r="AD462" s="35" t="str">
        <f t="shared" si="215"/>
        <v/>
      </c>
      <c r="AE462" s="35" t="str">
        <f t="shared" si="216"/>
        <v/>
      </c>
      <c r="AG462" s="7" t="str">
        <f t="shared" si="203"/>
        <v/>
      </c>
      <c r="AN462" s="98" t="str">
        <f t="shared" si="217"/>
        <v/>
      </c>
      <c r="AO462" s="99" t="str">
        <f t="shared" si="218"/>
        <v/>
      </c>
      <c r="AQ462" s="49" t="str">
        <f t="shared" si="219"/>
        <v/>
      </c>
      <c r="AR462" s="33" t="str">
        <f t="shared" si="220"/>
        <v/>
      </c>
      <c r="AS462" s="43" t="str">
        <f t="shared" si="221"/>
        <v/>
      </c>
      <c r="AT462" s="33" t="str">
        <f t="shared" si="222"/>
        <v/>
      </c>
      <c r="AU462" s="49" t="str">
        <f t="shared" si="210"/>
        <v/>
      </c>
      <c r="AV462" s="33" t="str">
        <f t="shared" si="211"/>
        <v/>
      </c>
      <c r="AW462" s="49" t="str">
        <f t="shared" si="223"/>
        <v/>
      </c>
      <c r="AX462" s="33" t="str">
        <f t="shared" si="224"/>
        <v/>
      </c>
      <c r="AZ462" s="7" t="str">
        <f t="shared" si="225"/>
        <v/>
      </c>
      <c r="BB462" s="7" t="str">
        <f t="shared" si="226"/>
        <v/>
      </c>
      <c r="BD462" s="7">
        <v>451</v>
      </c>
      <c r="BF462" s="49" t="str">
        <f t="shared" si="206"/>
        <v/>
      </c>
      <c r="BG462" s="7" t="str">
        <f t="shared" si="206"/>
        <v/>
      </c>
      <c r="BH462" s="43" t="str">
        <f t="shared" si="206"/>
        <v/>
      </c>
      <c r="BI462" s="7" t="str">
        <f t="shared" si="227"/>
        <v/>
      </c>
      <c r="BJ462" s="7" t="str">
        <f t="shared" si="228"/>
        <v/>
      </c>
      <c r="BL462" s="105" t="str">
        <f t="shared" si="229"/>
        <v/>
      </c>
      <c r="BN462" s="57" t="str">
        <f t="shared" si="230"/>
        <v/>
      </c>
      <c r="BP462" s="35" t="str">
        <f t="shared" si="231"/>
        <v/>
      </c>
    </row>
    <row r="463" spans="1:68" x14ac:dyDescent="0.25">
      <c r="A463" s="9"/>
      <c r="B463" s="7" t="str">
        <f t="shared" si="207"/>
        <v/>
      </c>
      <c r="C463" s="9"/>
      <c r="D463" s="31"/>
      <c r="E463" s="11"/>
      <c r="F463" s="14"/>
      <c r="G463" s="18"/>
      <c r="H463" s="39"/>
      <c r="I463" s="22"/>
      <c r="J463" s="9"/>
      <c r="K463" s="25"/>
      <c r="L463" s="25"/>
      <c r="M463" s="25"/>
      <c r="N463" s="25"/>
      <c r="O463" s="25"/>
      <c r="P463" s="25"/>
      <c r="Q463" s="25"/>
      <c r="R463" s="25"/>
      <c r="S463" s="25"/>
      <c r="V463" s="7" t="str">
        <f t="shared" si="212"/>
        <v/>
      </c>
      <c r="X463" s="29" t="str">
        <f t="shared" si="208"/>
        <v/>
      </c>
      <c r="Y463" s="29" t="str">
        <f t="shared" si="213"/>
        <v/>
      </c>
      <c r="AA463" s="7" t="str">
        <f t="shared" si="209"/>
        <v/>
      </c>
      <c r="AB463" s="33" t="str">
        <f t="shared" si="214"/>
        <v/>
      </c>
      <c r="AD463" s="35" t="str">
        <f t="shared" si="215"/>
        <v/>
      </c>
      <c r="AE463" s="35" t="str">
        <f t="shared" si="216"/>
        <v/>
      </c>
      <c r="AG463" s="7" t="str">
        <f t="shared" si="203"/>
        <v/>
      </c>
      <c r="AN463" s="98" t="str">
        <f t="shared" si="217"/>
        <v/>
      </c>
      <c r="AO463" s="99" t="str">
        <f t="shared" si="218"/>
        <v/>
      </c>
      <c r="AQ463" s="49" t="str">
        <f t="shared" si="219"/>
        <v/>
      </c>
      <c r="AR463" s="33" t="str">
        <f t="shared" si="220"/>
        <v/>
      </c>
      <c r="AS463" s="43" t="str">
        <f t="shared" si="221"/>
        <v/>
      </c>
      <c r="AT463" s="33" t="str">
        <f t="shared" si="222"/>
        <v/>
      </c>
      <c r="AU463" s="49" t="str">
        <f t="shared" si="210"/>
        <v/>
      </c>
      <c r="AV463" s="33" t="str">
        <f t="shared" si="211"/>
        <v/>
      </c>
      <c r="AW463" s="49" t="str">
        <f t="shared" si="223"/>
        <v/>
      </c>
      <c r="AX463" s="33" t="str">
        <f t="shared" si="224"/>
        <v/>
      </c>
      <c r="AZ463" s="7" t="str">
        <f t="shared" si="225"/>
        <v/>
      </c>
      <c r="BB463" s="7" t="str">
        <f t="shared" si="226"/>
        <v/>
      </c>
      <c r="BD463" s="7">
        <v>452</v>
      </c>
      <c r="BF463" s="49" t="str">
        <f t="shared" si="206"/>
        <v/>
      </c>
      <c r="BG463" s="7" t="str">
        <f t="shared" si="206"/>
        <v/>
      </c>
      <c r="BH463" s="43" t="str">
        <f t="shared" si="206"/>
        <v/>
      </c>
      <c r="BI463" s="7" t="str">
        <f t="shared" si="227"/>
        <v/>
      </c>
      <c r="BJ463" s="7" t="str">
        <f t="shared" si="228"/>
        <v/>
      </c>
      <c r="BL463" s="105" t="str">
        <f t="shared" si="229"/>
        <v/>
      </c>
      <c r="BN463" s="57" t="str">
        <f t="shared" si="230"/>
        <v/>
      </c>
      <c r="BP463" s="35" t="str">
        <f t="shared" si="231"/>
        <v/>
      </c>
    </row>
    <row r="464" spans="1:68" x14ac:dyDescent="0.25">
      <c r="A464" s="9"/>
      <c r="B464" s="7" t="str">
        <f t="shared" si="207"/>
        <v/>
      </c>
      <c r="C464" s="9"/>
      <c r="D464" s="31"/>
      <c r="E464" s="11"/>
      <c r="F464" s="14"/>
      <c r="G464" s="18"/>
      <c r="H464" s="39"/>
      <c r="I464" s="22"/>
      <c r="J464" s="9"/>
      <c r="K464" s="25"/>
      <c r="L464" s="25"/>
      <c r="M464" s="25"/>
      <c r="N464" s="25"/>
      <c r="O464" s="25"/>
      <c r="P464" s="25"/>
      <c r="Q464" s="25"/>
      <c r="R464" s="25"/>
      <c r="S464" s="25"/>
      <c r="V464" s="7" t="str">
        <f t="shared" si="212"/>
        <v/>
      </c>
      <c r="X464" s="29" t="str">
        <f t="shared" si="208"/>
        <v/>
      </c>
      <c r="Y464" s="29" t="str">
        <f t="shared" si="213"/>
        <v/>
      </c>
      <c r="AA464" s="7" t="str">
        <f t="shared" si="209"/>
        <v/>
      </c>
      <c r="AB464" s="33" t="str">
        <f t="shared" si="214"/>
        <v/>
      </c>
      <c r="AD464" s="35" t="str">
        <f t="shared" si="215"/>
        <v/>
      </c>
      <c r="AE464" s="35" t="str">
        <f t="shared" si="216"/>
        <v/>
      </c>
      <c r="AG464" s="7" t="str">
        <f t="shared" si="203"/>
        <v/>
      </c>
      <c r="AN464" s="98" t="str">
        <f t="shared" si="217"/>
        <v/>
      </c>
      <c r="AO464" s="99" t="str">
        <f t="shared" si="218"/>
        <v/>
      </c>
      <c r="AQ464" s="49" t="str">
        <f t="shared" si="219"/>
        <v/>
      </c>
      <c r="AR464" s="33" t="str">
        <f t="shared" si="220"/>
        <v/>
      </c>
      <c r="AS464" s="43" t="str">
        <f t="shared" si="221"/>
        <v/>
      </c>
      <c r="AT464" s="33" t="str">
        <f t="shared" si="222"/>
        <v/>
      </c>
      <c r="AU464" s="49" t="str">
        <f t="shared" si="210"/>
        <v/>
      </c>
      <c r="AV464" s="33" t="str">
        <f t="shared" si="211"/>
        <v/>
      </c>
      <c r="AW464" s="49" t="str">
        <f t="shared" si="223"/>
        <v/>
      </c>
      <c r="AX464" s="33" t="str">
        <f t="shared" si="224"/>
        <v/>
      </c>
      <c r="AZ464" s="7" t="str">
        <f t="shared" si="225"/>
        <v/>
      </c>
      <c r="BB464" s="7" t="str">
        <f t="shared" si="226"/>
        <v/>
      </c>
      <c r="BD464" s="7">
        <v>453</v>
      </c>
      <c r="BF464" s="49" t="str">
        <f t="shared" si="206"/>
        <v/>
      </c>
      <c r="BG464" s="7" t="str">
        <f t="shared" si="206"/>
        <v/>
      </c>
      <c r="BH464" s="43" t="str">
        <f t="shared" si="206"/>
        <v/>
      </c>
      <c r="BI464" s="7" t="str">
        <f t="shared" si="227"/>
        <v/>
      </c>
      <c r="BJ464" s="7" t="str">
        <f t="shared" si="228"/>
        <v/>
      </c>
      <c r="BL464" s="105" t="str">
        <f t="shared" si="229"/>
        <v/>
      </c>
      <c r="BN464" s="57" t="str">
        <f t="shared" si="230"/>
        <v/>
      </c>
      <c r="BP464" s="35" t="str">
        <f t="shared" si="231"/>
        <v/>
      </c>
    </row>
    <row r="465" spans="1:68" x14ac:dyDescent="0.25">
      <c r="A465" s="9"/>
      <c r="B465" s="7" t="str">
        <f t="shared" si="207"/>
        <v/>
      </c>
      <c r="C465" s="9"/>
      <c r="D465" s="31"/>
      <c r="E465" s="11"/>
      <c r="F465" s="14"/>
      <c r="G465" s="18"/>
      <c r="H465" s="39"/>
      <c r="I465" s="22"/>
      <c r="J465" s="9"/>
      <c r="K465" s="25"/>
      <c r="L465" s="25"/>
      <c r="M465" s="25"/>
      <c r="N465" s="25"/>
      <c r="O465" s="25"/>
      <c r="P465" s="25"/>
      <c r="Q465" s="25"/>
      <c r="R465" s="25"/>
      <c r="S465" s="25"/>
      <c r="V465" s="7" t="str">
        <f t="shared" si="212"/>
        <v/>
      </c>
      <c r="X465" s="29" t="str">
        <f t="shared" si="208"/>
        <v/>
      </c>
      <c r="Y465" s="29" t="str">
        <f t="shared" si="213"/>
        <v/>
      </c>
      <c r="AA465" s="7" t="str">
        <f t="shared" si="209"/>
        <v/>
      </c>
      <c r="AB465" s="33" t="str">
        <f t="shared" si="214"/>
        <v/>
      </c>
      <c r="AD465" s="35" t="str">
        <f t="shared" si="215"/>
        <v/>
      </c>
      <c r="AE465" s="35" t="str">
        <f t="shared" si="216"/>
        <v/>
      </c>
      <c r="AG465" s="7" t="str">
        <f t="shared" si="203"/>
        <v/>
      </c>
      <c r="AN465" s="98" t="str">
        <f t="shared" si="217"/>
        <v/>
      </c>
      <c r="AO465" s="99" t="str">
        <f t="shared" si="218"/>
        <v/>
      </c>
      <c r="AQ465" s="49" t="str">
        <f t="shared" si="219"/>
        <v/>
      </c>
      <c r="AR465" s="33" t="str">
        <f t="shared" si="220"/>
        <v/>
      </c>
      <c r="AS465" s="43" t="str">
        <f t="shared" si="221"/>
        <v/>
      </c>
      <c r="AT465" s="33" t="str">
        <f t="shared" si="222"/>
        <v/>
      </c>
      <c r="AU465" s="49" t="str">
        <f t="shared" si="210"/>
        <v/>
      </c>
      <c r="AV465" s="33" t="str">
        <f t="shared" si="211"/>
        <v/>
      </c>
      <c r="AW465" s="49" t="str">
        <f t="shared" si="223"/>
        <v/>
      </c>
      <c r="AX465" s="33" t="str">
        <f t="shared" si="224"/>
        <v/>
      </c>
      <c r="AZ465" s="7" t="str">
        <f t="shared" si="225"/>
        <v/>
      </c>
      <c r="BB465" s="7" t="str">
        <f t="shared" si="226"/>
        <v/>
      </c>
      <c r="BD465" s="7">
        <v>454</v>
      </c>
      <c r="BF465" s="49" t="str">
        <f t="shared" si="206"/>
        <v/>
      </c>
      <c r="BG465" s="7" t="str">
        <f t="shared" si="206"/>
        <v/>
      </c>
      <c r="BH465" s="43" t="str">
        <f t="shared" si="206"/>
        <v/>
      </c>
      <c r="BI465" s="7" t="str">
        <f t="shared" si="227"/>
        <v/>
      </c>
      <c r="BJ465" s="7" t="str">
        <f t="shared" si="228"/>
        <v/>
      </c>
      <c r="BL465" s="105" t="str">
        <f t="shared" si="229"/>
        <v/>
      </c>
      <c r="BN465" s="57" t="str">
        <f t="shared" si="230"/>
        <v/>
      </c>
      <c r="BP465" s="35" t="str">
        <f t="shared" si="231"/>
        <v/>
      </c>
    </row>
    <row r="466" spans="1:68" x14ac:dyDescent="0.25">
      <c r="A466" s="9"/>
      <c r="B466" s="7" t="str">
        <f t="shared" si="207"/>
        <v/>
      </c>
      <c r="C466" s="9"/>
      <c r="D466" s="31"/>
      <c r="E466" s="11"/>
      <c r="F466" s="14"/>
      <c r="G466" s="18"/>
      <c r="H466" s="39"/>
      <c r="I466" s="22"/>
      <c r="J466" s="9"/>
      <c r="K466" s="25"/>
      <c r="L466" s="25"/>
      <c r="M466" s="25"/>
      <c r="N466" s="25"/>
      <c r="O466" s="25"/>
      <c r="P466" s="25"/>
      <c r="Q466" s="25"/>
      <c r="R466" s="25"/>
      <c r="S466" s="25"/>
      <c r="V466" s="7" t="str">
        <f t="shared" si="212"/>
        <v/>
      </c>
      <c r="X466" s="29" t="str">
        <f t="shared" si="208"/>
        <v/>
      </c>
      <c r="Y466" s="29" t="str">
        <f t="shared" si="213"/>
        <v/>
      </c>
      <c r="AA466" s="7" t="str">
        <f t="shared" si="209"/>
        <v/>
      </c>
      <c r="AB466" s="33" t="str">
        <f t="shared" si="214"/>
        <v/>
      </c>
      <c r="AD466" s="35" t="str">
        <f t="shared" si="215"/>
        <v/>
      </c>
      <c r="AE466" s="35" t="str">
        <f t="shared" si="216"/>
        <v/>
      </c>
      <c r="AG466" s="7" t="str">
        <f t="shared" si="203"/>
        <v/>
      </c>
      <c r="AN466" s="98" t="str">
        <f t="shared" si="217"/>
        <v/>
      </c>
      <c r="AO466" s="99" t="str">
        <f t="shared" si="218"/>
        <v/>
      </c>
      <c r="AQ466" s="49" t="str">
        <f t="shared" si="219"/>
        <v/>
      </c>
      <c r="AR466" s="33" t="str">
        <f t="shared" si="220"/>
        <v/>
      </c>
      <c r="AS466" s="43" t="str">
        <f t="shared" si="221"/>
        <v/>
      </c>
      <c r="AT466" s="33" t="str">
        <f t="shared" si="222"/>
        <v/>
      </c>
      <c r="AU466" s="49" t="str">
        <f t="shared" si="210"/>
        <v/>
      </c>
      <c r="AV466" s="33" t="str">
        <f t="shared" si="211"/>
        <v/>
      </c>
      <c r="AW466" s="49" t="str">
        <f t="shared" si="223"/>
        <v/>
      </c>
      <c r="AX466" s="33" t="str">
        <f t="shared" si="224"/>
        <v/>
      </c>
      <c r="AZ466" s="7" t="str">
        <f t="shared" si="225"/>
        <v/>
      </c>
      <c r="BB466" s="7" t="str">
        <f t="shared" si="226"/>
        <v/>
      </c>
      <c r="BD466" s="7">
        <v>455</v>
      </c>
      <c r="BF466" s="49" t="str">
        <f t="shared" si="206"/>
        <v/>
      </c>
      <c r="BG466" s="7" t="str">
        <f t="shared" si="206"/>
        <v/>
      </c>
      <c r="BH466" s="43" t="str">
        <f t="shared" si="206"/>
        <v/>
      </c>
      <c r="BI466" s="7" t="str">
        <f t="shared" si="227"/>
        <v/>
      </c>
      <c r="BJ466" s="7" t="str">
        <f t="shared" si="228"/>
        <v/>
      </c>
      <c r="BL466" s="105" t="str">
        <f t="shared" si="229"/>
        <v/>
      </c>
      <c r="BN466" s="57" t="str">
        <f t="shared" si="230"/>
        <v/>
      </c>
      <c r="BP466" s="35" t="str">
        <f t="shared" si="231"/>
        <v/>
      </c>
    </row>
    <row r="467" spans="1:68" x14ac:dyDescent="0.25">
      <c r="A467" s="9"/>
      <c r="B467" s="7" t="str">
        <f t="shared" si="207"/>
        <v/>
      </c>
      <c r="C467" s="9"/>
      <c r="D467" s="31"/>
      <c r="E467" s="11"/>
      <c r="F467" s="14"/>
      <c r="G467" s="18"/>
      <c r="H467" s="39"/>
      <c r="I467" s="22"/>
      <c r="J467" s="9"/>
      <c r="K467" s="25"/>
      <c r="L467" s="25"/>
      <c r="M467" s="25"/>
      <c r="N467" s="25"/>
      <c r="O467" s="25"/>
      <c r="P467" s="25"/>
      <c r="Q467" s="25"/>
      <c r="R467" s="25"/>
      <c r="S467" s="25"/>
      <c r="V467" s="7" t="str">
        <f t="shared" si="212"/>
        <v/>
      </c>
      <c r="X467" s="29" t="str">
        <f t="shared" si="208"/>
        <v/>
      </c>
      <c r="Y467" s="29" t="str">
        <f t="shared" si="213"/>
        <v/>
      </c>
      <c r="AA467" s="7" t="str">
        <f t="shared" si="209"/>
        <v/>
      </c>
      <c r="AB467" s="33" t="str">
        <f t="shared" si="214"/>
        <v/>
      </c>
      <c r="AD467" s="35" t="str">
        <f t="shared" si="215"/>
        <v/>
      </c>
      <c r="AE467" s="35" t="str">
        <f t="shared" si="216"/>
        <v/>
      </c>
      <c r="AG467" s="7" t="str">
        <f t="shared" si="203"/>
        <v/>
      </c>
      <c r="AN467" s="98" t="str">
        <f t="shared" si="217"/>
        <v/>
      </c>
      <c r="AO467" s="99" t="str">
        <f t="shared" si="218"/>
        <v/>
      </c>
      <c r="AQ467" s="49" t="str">
        <f t="shared" si="219"/>
        <v/>
      </c>
      <c r="AR467" s="33" t="str">
        <f t="shared" si="220"/>
        <v/>
      </c>
      <c r="AS467" s="43" t="str">
        <f t="shared" si="221"/>
        <v/>
      </c>
      <c r="AT467" s="33" t="str">
        <f t="shared" si="222"/>
        <v/>
      </c>
      <c r="AU467" s="49" t="str">
        <f t="shared" si="210"/>
        <v/>
      </c>
      <c r="AV467" s="33" t="str">
        <f t="shared" si="211"/>
        <v/>
      </c>
      <c r="AW467" s="49" t="str">
        <f t="shared" si="223"/>
        <v/>
      </c>
      <c r="AX467" s="33" t="str">
        <f t="shared" si="224"/>
        <v/>
      </c>
      <c r="AZ467" s="7" t="str">
        <f t="shared" si="225"/>
        <v/>
      </c>
      <c r="BB467" s="7" t="str">
        <f t="shared" si="226"/>
        <v/>
      </c>
      <c r="BD467" s="7">
        <v>456</v>
      </c>
      <c r="BF467" s="49" t="str">
        <f t="shared" si="206"/>
        <v/>
      </c>
      <c r="BG467" s="7" t="str">
        <f t="shared" si="206"/>
        <v/>
      </c>
      <c r="BH467" s="43" t="str">
        <f t="shared" si="206"/>
        <v/>
      </c>
      <c r="BI467" s="7" t="str">
        <f t="shared" si="227"/>
        <v/>
      </c>
      <c r="BJ467" s="7" t="str">
        <f t="shared" si="228"/>
        <v/>
      </c>
      <c r="BL467" s="105" t="str">
        <f t="shared" si="229"/>
        <v/>
      </c>
      <c r="BN467" s="57" t="str">
        <f t="shared" si="230"/>
        <v/>
      </c>
      <c r="BP467" s="35" t="str">
        <f t="shared" si="231"/>
        <v/>
      </c>
    </row>
    <row r="468" spans="1:68" x14ac:dyDescent="0.25">
      <c r="A468" s="9"/>
      <c r="B468" s="7" t="str">
        <f t="shared" si="207"/>
        <v/>
      </c>
      <c r="C468" s="9"/>
      <c r="D468" s="31"/>
      <c r="E468" s="11"/>
      <c r="F468" s="14"/>
      <c r="G468" s="18"/>
      <c r="H468" s="39"/>
      <c r="I468" s="22"/>
      <c r="J468" s="9"/>
      <c r="K468" s="25"/>
      <c r="L468" s="25"/>
      <c r="M468" s="25"/>
      <c r="N468" s="25"/>
      <c r="O468" s="25"/>
      <c r="P468" s="25"/>
      <c r="Q468" s="25"/>
      <c r="R468" s="25"/>
      <c r="S468" s="25"/>
      <c r="V468" s="7" t="str">
        <f t="shared" si="212"/>
        <v/>
      </c>
      <c r="X468" s="29" t="str">
        <f t="shared" si="208"/>
        <v/>
      </c>
      <c r="Y468" s="29" t="str">
        <f t="shared" si="213"/>
        <v/>
      </c>
      <c r="AA468" s="7" t="str">
        <f t="shared" si="209"/>
        <v/>
      </c>
      <c r="AB468" s="33" t="str">
        <f t="shared" si="214"/>
        <v/>
      </c>
      <c r="AD468" s="35" t="str">
        <f t="shared" si="215"/>
        <v/>
      </c>
      <c r="AE468" s="35" t="str">
        <f t="shared" si="216"/>
        <v/>
      </c>
      <c r="AG468" s="7" t="str">
        <f t="shared" si="203"/>
        <v/>
      </c>
      <c r="AN468" s="98" t="str">
        <f t="shared" si="217"/>
        <v/>
      </c>
      <c r="AO468" s="99" t="str">
        <f t="shared" si="218"/>
        <v/>
      </c>
      <c r="AQ468" s="49" t="str">
        <f t="shared" si="219"/>
        <v/>
      </c>
      <c r="AR468" s="33" t="str">
        <f t="shared" si="220"/>
        <v/>
      </c>
      <c r="AS468" s="43" t="str">
        <f t="shared" si="221"/>
        <v/>
      </c>
      <c r="AT468" s="33" t="str">
        <f t="shared" si="222"/>
        <v/>
      </c>
      <c r="AU468" s="49" t="str">
        <f t="shared" si="210"/>
        <v/>
      </c>
      <c r="AV468" s="33" t="str">
        <f t="shared" si="211"/>
        <v/>
      </c>
      <c r="AW468" s="49" t="str">
        <f t="shared" si="223"/>
        <v/>
      </c>
      <c r="AX468" s="33" t="str">
        <f t="shared" si="224"/>
        <v/>
      </c>
      <c r="AZ468" s="7" t="str">
        <f t="shared" si="225"/>
        <v/>
      </c>
      <c r="BB468" s="7" t="str">
        <f t="shared" si="226"/>
        <v/>
      </c>
      <c r="BD468" s="7">
        <v>457</v>
      </c>
      <c r="BF468" s="49" t="str">
        <f t="shared" si="206"/>
        <v/>
      </c>
      <c r="BG468" s="7" t="str">
        <f t="shared" si="206"/>
        <v/>
      </c>
      <c r="BH468" s="43" t="str">
        <f t="shared" si="206"/>
        <v/>
      </c>
      <c r="BI468" s="7" t="str">
        <f t="shared" si="227"/>
        <v/>
      </c>
      <c r="BJ468" s="7" t="str">
        <f t="shared" si="228"/>
        <v/>
      </c>
      <c r="BL468" s="105" t="str">
        <f t="shared" si="229"/>
        <v/>
      </c>
      <c r="BN468" s="57" t="str">
        <f t="shared" si="230"/>
        <v/>
      </c>
      <c r="BP468" s="35" t="str">
        <f t="shared" si="231"/>
        <v/>
      </c>
    </row>
    <row r="469" spans="1:68" x14ac:dyDescent="0.25">
      <c r="A469" s="9"/>
      <c r="B469" s="7" t="str">
        <f t="shared" si="207"/>
        <v/>
      </c>
      <c r="C469" s="9"/>
      <c r="D469" s="31"/>
      <c r="E469" s="11"/>
      <c r="F469" s="14"/>
      <c r="G469" s="18"/>
      <c r="H469" s="39"/>
      <c r="I469" s="22"/>
      <c r="J469" s="9"/>
      <c r="K469" s="25"/>
      <c r="L469" s="25"/>
      <c r="M469" s="25"/>
      <c r="N469" s="25"/>
      <c r="O469" s="25"/>
      <c r="P469" s="25"/>
      <c r="Q469" s="25"/>
      <c r="R469" s="25"/>
      <c r="S469" s="25"/>
      <c r="V469" s="7" t="str">
        <f t="shared" si="212"/>
        <v/>
      </c>
      <c r="X469" s="29" t="str">
        <f t="shared" si="208"/>
        <v/>
      </c>
      <c r="Y469" s="29" t="str">
        <f t="shared" si="213"/>
        <v/>
      </c>
      <c r="AA469" s="7" t="str">
        <f t="shared" si="209"/>
        <v/>
      </c>
      <c r="AB469" s="33" t="str">
        <f t="shared" si="214"/>
        <v/>
      </c>
      <c r="AD469" s="35" t="str">
        <f t="shared" si="215"/>
        <v/>
      </c>
      <c r="AE469" s="35" t="str">
        <f t="shared" si="216"/>
        <v/>
      </c>
      <c r="AG469" s="7" t="str">
        <f t="shared" ref="AG469:AG511" si="232">IF(OR($H469="", $I469=1), "", $H469-$AG$10)</f>
        <v/>
      </c>
      <c r="AN469" s="98" t="str">
        <f t="shared" si="217"/>
        <v/>
      </c>
      <c r="AO469" s="99" t="str">
        <f t="shared" si="218"/>
        <v/>
      </c>
      <c r="AQ469" s="49" t="str">
        <f t="shared" si="219"/>
        <v/>
      </c>
      <c r="AR469" s="33" t="str">
        <f t="shared" si="220"/>
        <v/>
      </c>
      <c r="AS469" s="43" t="str">
        <f t="shared" si="221"/>
        <v/>
      </c>
      <c r="AT469" s="33" t="str">
        <f t="shared" si="222"/>
        <v/>
      </c>
      <c r="AU469" s="49" t="str">
        <f t="shared" si="210"/>
        <v/>
      </c>
      <c r="AV469" s="33" t="str">
        <f t="shared" si="211"/>
        <v/>
      </c>
      <c r="AW469" s="49" t="str">
        <f t="shared" si="223"/>
        <v/>
      </c>
      <c r="AX469" s="33" t="str">
        <f t="shared" si="224"/>
        <v/>
      </c>
      <c r="AZ469" s="7" t="str">
        <f t="shared" si="225"/>
        <v/>
      </c>
      <c r="BB469" s="7" t="str">
        <f t="shared" si="226"/>
        <v/>
      </c>
      <c r="BD469" s="7">
        <v>458</v>
      </c>
      <c r="BF469" s="49" t="str">
        <f t="shared" si="206"/>
        <v/>
      </c>
      <c r="BG469" s="7" t="str">
        <f t="shared" si="206"/>
        <v/>
      </c>
      <c r="BH469" s="43" t="str">
        <f t="shared" si="206"/>
        <v/>
      </c>
      <c r="BI469" s="7" t="str">
        <f t="shared" si="227"/>
        <v/>
      </c>
      <c r="BJ469" s="7" t="str">
        <f t="shared" si="228"/>
        <v/>
      </c>
      <c r="BL469" s="105" t="str">
        <f t="shared" si="229"/>
        <v/>
      </c>
      <c r="BN469" s="57" t="str">
        <f t="shared" si="230"/>
        <v/>
      </c>
      <c r="BP469" s="35" t="str">
        <f t="shared" si="231"/>
        <v/>
      </c>
    </row>
    <row r="470" spans="1:68" x14ac:dyDescent="0.25">
      <c r="A470" s="9"/>
      <c r="B470" s="7" t="str">
        <f t="shared" si="207"/>
        <v/>
      </c>
      <c r="C470" s="9"/>
      <c r="D470" s="31"/>
      <c r="E470" s="11"/>
      <c r="F470" s="14"/>
      <c r="G470" s="18"/>
      <c r="H470" s="39"/>
      <c r="I470" s="22"/>
      <c r="J470" s="9"/>
      <c r="K470" s="25"/>
      <c r="L470" s="25"/>
      <c r="M470" s="25"/>
      <c r="N470" s="25"/>
      <c r="O470" s="25"/>
      <c r="P470" s="25"/>
      <c r="Q470" s="25"/>
      <c r="R470" s="25"/>
      <c r="S470" s="25"/>
      <c r="V470" s="7" t="str">
        <f t="shared" si="212"/>
        <v/>
      </c>
      <c r="X470" s="29" t="str">
        <f t="shared" si="208"/>
        <v/>
      </c>
      <c r="Y470" s="29" t="str">
        <f t="shared" si="213"/>
        <v/>
      </c>
      <c r="AA470" s="7" t="str">
        <f t="shared" si="209"/>
        <v/>
      </c>
      <c r="AB470" s="33" t="str">
        <f t="shared" si="214"/>
        <v/>
      </c>
      <c r="AD470" s="35" t="str">
        <f t="shared" si="215"/>
        <v/>
      </c>
      <c r="AE470" s="35" t="str">
        <f t="shared" si="216"/>
        <v/>
      </c>
      <c r="AG470" s="7" t="str">
        <f t="shared" si="232"/>
        <v/>
      </c>
      <c r="AN470" s="98" t="str">
        <f t="shared" si="217"/>
        <v/>
      </c>
      <c r="AO470" s="99" t="str">
        <f t="shared" si="218"/>
        <v/>
      </c>
      <c r="AQ470" s="49" t="str">
        <f t="shared" si="219"/>
        <v/>
      </c>
      <c r="AR470" s="33" t="str">
        <f t="shared" si="220"/>
        <v/>
      </c>
      <c r="AS470" s="43" t="str">
        <f t="shared" si="221"/>
        <v/>
      </c>
      <c r="AT470" s="33" t="str">
        <f t="shared" si="222"/>
        <v/>
      </c>
      <c r="AU470" s="49" t="str">
        <f t="shared" si="210"/>
        <v/>
      </c>
      <c r="AV470" s="33" t="str">
        <f t="shared" si="211"/>
        <v/>
      </c>
      <c r="AW470" s="49" t="str">
        <f t="shared" si="223"/>
        <v/>
      </c>
      <c r="AX470" s="33" t="str">
        <f t="shared" si="224"/>
        <v/>
      </c>
      <c r="AZ470" s="7" t="str">
        <f t="shared" si="225"/>
        <v/>
      </c>
      <c r="BB470" s="7" t="str">
        <f t="shared" si="226"/>
        <v/>
      </c>
      <c r="BD470" s="7">
        <v>459</v>
      </c>
      <c r="BF470" s="49" t="str">
        <f t="shared" si="206"/>
        <v/>
      </c>
      <c r="BG470" s="7" t="str">
        <f t="shared" si="206"/>
        <v/>
      </c>
      <c r="BH470" s="43" t="str">
        <f t="shared" si="206"/>
        <v/>
      </c>
      <c r="BI470" s="7" t="str">
        <f t="shared" si="227"/>
        <v/>
      </c>
      <c r="BJ470" s="7" t="str">
        <f t="shared" si="228"/>
        <v/>
      </c>
      <c r="BL470" s="105" t="str">
        <f t="shared" si="229"/>
        <v/>
      </c>
      <c r="BN470" s="57" t="str">
        <f t="shared" si="230"/>
        <v/>
      </c>
      <c r="BP470" s="35" t="str">
        <f t="shared" si="231"/>
        <v/>
      </c>
    </row>
    <row r="471" spans="1:68" x14ac:dyDescent="0.25">
      <c r="A471" s="9"/>
      <c r="B471" s="7" t="str">
        <f t="shared" si="207"/>
        <v/>
      </c>
      <c r="C471" s="9"/>
      <c r="D471" s="31"/>
      <c r="E471" s="11"/>
      <c r="F471" s="14"/>
      <c r="G471" s="18"/>
      <c r="H471" s="39"/>
      <c r="I471" s="22"/>
      <c r="J471" s="9"/>
      <c r="K471" s="25"/>
      <c r="L471" s="25"/>
      <c r="M471" s="25"/>
      <c r="N471" s="25"/>
      <c r="O471" s="25"/>
      <c r="P471" s="25"/>
      <c r="Q471" s="25"/>
      <c r="R471" s="25"/>
      <c r="S471" s="25"/>
      <c r="V471" s="7" t="str">
        <f t="shared" si="212"/>
        <v/>
      </c>
      <c r="X471" s="29" t="str">
        <f t="shared" si="208"/>
        <v/>
      </c>
      <c r="Y471" s="29" t="str">
        <f t="shared" si="213"/>
        <v/>
      </c>
      <c r="AA471" s="7" t="str">
        <f t="shared" si="209"/>
        <v/>
      </c>
      <c r="AB471" s="33" t="str">
        <f t="shared" si="214"/>
        <v/>
      </c>
      <c r="AD471" s="35" t="str">
        <f t="shared" si="215"/>
        <v/>
      </c>
      <c r="AE471" s="35" t="str">
        <f t="shared" si="216"/>
        <v/>
      </c>
      <c r="AG471" s="7" t="str">
        <f t="shared" si="232"/>
        <v/>
      </c>
      <c r="AN471" s="98" t="str">
        <f t="shared" si="217"/>
        <v/>
      </c>
      <c r="AO471" s="99" t="str">
        <f t="shared" si="218"/>
        <v/>
      </c>
      <c r="AQ471" s="49" t="str">
        <f t="shared" si="219"/>
        <v/>
      </c>
      <c r="AR471" s="33" t="str">
        <f t="shared" si="220"/>
        <v/>
      </c>
      <c r="AS471" s="43" t="str">
        <f t="shared" si="221"/>
        <v/>
      </c>
      <c r="AT471" s="33" t="str">
        <f t="shared" si="222"/>
        <v/>
      </c>
      <c r="AU471" s="49" t="str">
        <f t="shared" si="210"/>
        <v/>
      </c>
      <c r="AV471" s="33" t="str">
        <f t="shared" si="211"/>
        <v/>
      </c>
      <c r="AW471" s="49" t="str">
        <f t="shared" si="223"/>
        <v/>
      </c>
      <c r="AX471" s="33" t="str">
        <f t="shared" si="224"/>
        <v/>
      </c>
      <c r="AZ471" s="7" t="str">
        <f t="shared" si="225"/>
        <v/>
      </c>
      <c r="BB471" s="7" t="str">
        <f t="shared" si="226"/>
        <v/>
      </c>
      <c r="BD471" s="7">
        <v>460</v>
      </c>
      <c r="BF471" s="49" t="str">
        <f t="shared" si="206"/>
        <v/>
      </c>
      <c r="BG471" s="7" t="str">
        <f t="shared" si="206"/>
        <v/>
      </c>
      <c r="BH471" s="43" t="str">
        <f t="shared" si="206"/>
        <v/>
      </c>
      <c r="BI471" s="7" t="str">
        <f t="shared" si="227"/>
        <v/>
      </c>
      <c r="BJ471" s="7" t="str">
        <f t="shared" si="228"/>
        <v/>
      </c>
      <c r="BL471" s="105" t="str">
        <f t="shared" si="229"/>
        <v/>
      </c>
      <c r="BN471" s="57" t="str">
        <f t="shared" si="230"/>
        <v/>
      </c>
      <c r="BP471" s="35" t="str">
        <f t="shared" si="231"/>
        <v/>
      </c>
    </row>
    <row r="472" spans="1:68" x14ac:dyDescent="0.25">
      <c r="A472" s="9"/>
      <c r="B472" s="7" t="str">
        <f t="shared" si="207"/>
        <v/>
      </c>
      <c r="C472" s="9"/>
      <c r="D472" s="31"/>
      <c r="E472" s="11"/>
      <c r="F472" s="14"/>
      <c r="G472" s="18"/>
      <c r="H472" s="39"/>
      <c r="I472" s="22"/>
      <c r="J472" s="9"/>
      <c r="K472" s="25"/>
      <c r="L472" s="25"/>
      <c r="M472" s="25"/>
      <c r="N472" s="25"/>
      <c r="O472" s="25"/>
      <c r="P472" s="25"/>
      <c r="Q472" s="25"/>
      <c r="R472" s="25"/>
      <c r="S472" s="25"/>
      <c r="V472" s="7" t="str">
        <f t="shared" si="212"/>
        <v/>
      </c>
      <c r="X472" s="29" t="str">
        <f t="shared" si="208"/>
        <v/>
      </c>
      <c r="Y472" s="29" t="str">
        <f t="shared" si="213"/>
        <v/>
      </c>
      <c r="AA472" s="7" t="str">
        <f t="shared" si="209"/>
        <v/>
      </c>
      <c r="AB472" s="33" t="str">
        <f t="shared" si="214"/>
        <v/>
      </c>
      <c r="AD472" s="35" t="str">
        <f t="shared" si="215"/>
        <v/>
      </c>
      <c r="AE472" s="35" t="str">
        <f t="shared" si="216"/>
        <v/>
      </c>
      <c r="AG472" s="7" t="str">
        <f t="shared" si="232"/>
        <v/>
      </c>
      <c r="AN472" s="98" t="str">
        <f t="shared" si="217"/>
        <v/>
      </c>
      <c r="AO472" s="99" t="str">
        <f t="shared" si="218"/>
        <v/>
      </c>
      <c r="AQ472" s="49" t="str">
        <f t="shared" si="219"/>
        <v/>
      </c>
      <c r="AR472" s="33" t="str">
        <f t="shared" si="220"/>
        <v/>
      </c>
      <c r="AS472" s="43" t="str">
        <f t="shared" si="221"/>
        <v/>
      </c>
      <c r="AT472" s="33" t="str">
        <f t="shared" si="222"/>
        <v/>
      </c>
      <c r="AU472" s="49" t="str">
        <f t="shared" si="210"/>
        <v/>
      </c>
      <c r="AV472" s="33" t="str">
        <f t="shared" si="211"/>
        <v/>
      </c>
      <c r="AW472" s="49" t="str">
        <f t="shared" si="223"/>
        <v/>
      </c>
      <c r="AX472" s="33" t="str">
        <f t="shared" si="224"/>
        <v/>
      </c>
      <c r="AZ472" s="7" t="str">
        <f t="shared" si="225"/>
        <v/>
      </c>
      <c r="BB472" s="7" t="str">
        <f t="shared" si="226"/>
        <v/>
      </c>
      <c r="BD472" s="7">
        <v>461</v>
      </c>
      <c r="BF472" s="49" t="str">
        <f t="shared" ref="BF472:BH491" si="233">IF(OR($E472="", $AD472=FALSE), "", IF(OR($BI$9=TRUE, BF$9=""), 0, IFERROR(INDEX($AQ$12:$AX$511, $BE472, MATCH(BF$9, $AQ$9:$AX$9, 0)), 0)))</f>
        <v/>
      </c>
      <c r="BG472" s="7" t="str">
        <f t="shared" si="233"/>
        <v/>
      </c>
      <c r="BH472" s="43" t="str">
        <f t="shared" si="233"/>
        <v/>
      </c>
      <c r="BI472" s="7" t="str">
        <f t="shared" si="227"/>
        <v/>
      </c>
      <c r="BJ472" s="7" t="str">
        <f t="shared" si="228"/>
        <v/>
      </c>
      <c r="BL472" s="105" t="str">
        <f t="shared" si="229"/>
        <v/>
      </c>
      <c r="BN472" s="57" t="str">
        <f t="shared" si="230"/>
        <v/>
      </c>
      <c r="BP472" s="35" t="str">
        <f t="shared" si="231"/>
        <v/>
      </c>
    </row>
    <row r="473" spans="1:68" x14ac:dyDescent="0.25">
      <c r="A473" s="9"/>
      <c r="B473" s="7" t="str">
        <f t="shared" si="207"/>
        <v/>
      </c>
      <c r="C473" s="9"/>
      <c r="D473" s="31"/>
      <c r="E473" s="11"/>
      <c r="F473" s="14"/>
      <c r="G473" s="18"/>
      <c r="H473" s="39"/>
      <c r="I473" s="22"/>
      <c r="J473" s="9"/>
      <c r="K473" s="25"/>
      <c r="L473" s="25"/>
      <c r="M473" s="25"/>
      <c r="N473" s="25"/>
      <c r="O473" s="25"/>
      <c r="P473" s="25"/>
      <c r="Q473" s="25"/>
      <c r="R473" s="25"/>
      <c r="S473" s="25"/>
      <c r="V473" s="7" t="str">
        <f t="shared" si="212"/>
        <v/>
      </c>
      <c r="X473" s="29" t="str">
        <f t="shared" si="208"/>
        <v/>
      </c>
      <c r="Y473" s="29" t="str">
        <f t="shared" si="213"/>
        <v/>
      </c>
      <c r="AA473" s="7" t="str">
        <f t="shared" si="209"/>
        <v/>
      </c>
      <c r="AB473" s="33" t="str">
        <f t="shared" si="214"/>
        <v/>
      </c>
      <c r="AD473" s="35" t="str">
        <f t="shared" si="215"/>
        <v/>
      </c>
      <c r="AE473" s="35" t="str">
        <f t="shared" si="216"/>
        <v/>
      </c>
      <c r="AG473" s="7" t="str">
        <f t="shared" si="232"/>
        <v/>
      </c>
      <c r="AN473" s="98" t="str">
        <f t="shared" si="217"/>
        <v/>
      </c>
      <c r="AO473" s="99" t="str">
        <f t="shared" si="218"/>
        <v/>
      </c>
      <c r="AQ473" s="49" t="str">
        <f t="shared" si="219"/>
        <v/>
      </c>
      <c r="AR473" s="33" t="str">
        <f t="shared" si="220"/>
        <v/>
      </c>
      <c r="AS473" s="43" t="str">
        <f t="shared" si="221"/>
        <v/>
      </c>
      <c r="AT473" s="33" t="str">
        <f t="shared" si="222"/>
        <v/>
      </c>
      <c r="AU473" s="49" t="str">
        <f t="shared" si="210"/>
        <v/>
      </c>
      <c r="AV473" s="33" t="str">
        <f t="shared" si="211"/>
        <v/>
      </c>
      <c r="AW473" s="49" t="str">
        <f t="shared" si="223"/>
        <v/>
      </c>
      <c r="AX473" s="33" t="str">
        <f t="shared" si="224"/>
        <v/>
      </c>
      <c r="AZ473" s="7" t="str">
        <f t="shared" si="225"/>
        <v/>
      </c>
      <c r="BB473" s="7" t="str">
        <f t="shared" si="226"/>
        <v/>
      </c>
      <c r="BD473" s="7">
        <v>462</v>
      </c>
      <c r="BF473" s="49" t="str">
        <f t="shared" si="233"/>
        <v/>
      </c>
      <c r="BG473" s="7" t="str">
        <f t="shared" si="233"/>
        <v/>
      </c>
      <c r="BH473" s="43" t="str">
        <f t="shared" si="233"/>
        <v/>
      </c>
      <c r="BI473" s="7" t="str">
        <f t="shared" si="227"/>
        <v/>
      </c>
      <c r="BJ473" s="7" t="str">
        <f t="shared" si="228"/>
        <v/>
      </c>
      <c r="BL473" s="105" t="str">
        <f t="shared" si="229"/>
        <v/>
      </c>
      <c r="BN473" s="57" t="str">
        <f t="shared" si="230"/>
        <v/>
      </c>
      <c r="BP473" s="35" t="str">
        <f t="shared" si="231"/>
        <v/>
      </c>
    </row>
    <row r="474" spans="1:68" x14ac:dyDescent="0.25">
      <c r="A474" s="9"/>
      <c r="B474" s="7" t="str">
        <f t="shared" si="207"/>
        <v/>
      </c>
      <c r="C474" s="9"/>
      <c r="D474" s="31"/>
      <c r="E474" s="11"/>
      <c r="F474" s="14"/>
      <c r="G474" s="18"/>
      <c r="H474" s="39"/>
      <c r="I474" s="22"/>
      <c r="J474" s="9"/>
      <c r="K474" s="25"/>
      <c r="L474" s="25"/>
      <c r="M474" s="25"/>
      <c r="N474" s="25"/>
      <c r="O474" s="25"/>
      <c r="P474" s="25"/>
      <c r="Q474" s="25"/>
      <c r="R474" s="25"/>
      <c r="S474" s="25"/>
      <c r="V474" s="7" t="str">
        <f t="shared" si="212"/>
        <v/>
      </c>
      <c r="X474" s="29" t="str">
        <f t="shared" si="208"/>
        <v/>
      </c>
      <c r="Y474" s="29" t="str">
        <f t="shared" si="213"/>
        <v/>
      </c>
      <c r="AA474" s="7" t="str">
        <f t="shared" si="209"/>
        <v/>
      </c>
      <c r="AB474" s="33" t="str">
        <f t="shared" si="214"/>
        <v/>
      </c>
      <c r="AD474" s="35" t="str">
        <f t="shared" si="215"/>
        <v/>
      </c>
      <c r="AE474" s="35" t="str">
        <f t="shared" si="216"/>
        <v/>
      </c>
      <c r="AG474" s="7" t="str">
        <f t="shared" si="232"/>
        <v/>
      </c>
      <c r="AN474" s="98" t="str">
        <f t="shared" si="217"/>
        <v/>
      </c>
      <c r="AO474" s="99" t="str">
        <f t="shared" si="218"/>
        <v/>
      </c>
      <c r="AQ474" s="49" t="str">
        <f t="shared" si="219"/>
        <v/>
      </c>
      <c r="AR474" s="33" t="str">
        <f t="shared" si="220"/>
        <v/>
      </c>
      <c r="AS474" s="43" t="str">
        <f t="shared" si="221"/>
        <v/>
      </c>
      <c r="AT474" s="33" t="str">
        <f t="shared" si="222"/>
        <v/>
      </c>
      <c r="AU474" s="49" t="str">
        <f t="shared" si="210"/>
        <v/>
      </c>
      <c r="AV474" s="33" t="str">
        <f t="shared" si="211"/>
        <v/>
      </c>
      <c r="AW474" s="49" t="str">
        <f t="shared" si="223"/>
        <v/>
      </c>
      <c r="AX474" s="33" t="str">
        <f t="shared" si="224"/>
        <v/>
      </c>
      <c r="AZ474" s="7" t="str">
        <f t="shared" si="225"/>
        <v/>
      </c>
      <c r="BB474" s="7" t="str">
        <f t="shared" si="226"/>
        <v/>
      </c>
      <c r="BD474" s="7">
        <v>463</v>
      </c>
      <c r="BF474" s="49" t="str">
        <f t="shared" si="233"/>
        <v/>
      </c>
      <c r="BG474" s="7" t="str">
        <f t="shared" si="233"/>
        <v/>
      </c>
      <c r="BH474" s="43" t="str">
        <f t="shared" si="233"/>
        <v/>
      </c>
      <c r="BI474" s="7" t="str">
        <f t="shared" si="227"/>
        <v/>
      </c>
      <c r="BJ474" s="7" t="str">
        <f t="shared" si="228"/>
        <v/>
      </c>
      <c r="BL474" s="105" t="str">
        <f t="shared" si="229"/>
        <v/>
      </c>
      <c r="BN474" s="57" t="str">
        <f t="shared" si="230"/>
        <v/>
      </c>
      <c r="BP474" s="35" t="str">
        <f t="shared" si="231"/>
        <v/>
      </c>
    </row>
    <row r="475" spans="1:68" x14ac:dyDescent="0.25">
      <c r="A475" s="9"/>
      <c r="B475" s="7" t="str">
        <f t="shared" si="207"/>
        <v/>
      </c>
      <c r="C475" s="9"/>
      <c r="D475" s="31"/>
      <c r="E475" s="11"/>
      <c r="F475" s="14"/>
      <c r="G475" s="18"/>
      <c r="H475" s="39"/>
      <c r="I475" s="22"/>
      <c r="J475" s="9"/>
      <c r="K475" s="25"/>
      <c r="L475" s="25"/>
      <c r="M475" s="25"/>
      <c r="N475" s="25"/>
      <c r="O475" s="25"/>
      <c r="P475" s="25"/>
      <c r="Q475" s="25"/>
      <c r="R475" s="25"/>
      <c r="S475" s="25"/>
      <c r="V475" s="7" t="str">
        <f t="shared" si="212"/>
        <v/>
      </c>
      <c r="X475" s="29" t="str">
        <f t="shared" si="208"/>
        <v/>
      </c>
      <c r="Y475" s="29" t="str">
        <f t="shared" si="213"/>
        <v/>
      </c>
      <c r="AA475" s="7" t="str">
        <f t="shared" si="209"/>
        <v/>
      </c>
      <c r="AB475" s="33" t="str">
        <f t="shared" si="214"/>
        <v/>
      </c>
      <c r="AD475" s="35" t="str">
        <f t="shared" si="215"/>
        <v/>
      </c>
      <c r="AE475" s="35" t="str">
        <f t="shared" si="216"/>
        <v/>
      </c>
      <c r="AG475" s="7" t="str">
        <f t="shared" si="232"/>
        <v/>
      </c>
      <c r="AN475" s="98" t="str">
        <f t="shared" si="217"/>
        <v/>
      </c>
      <c r="AO475" s="99" t="str">
        <f t="shared" si="218"/>
        <v/>
      </c>
      <c r="AQ475" s="49" t="str">
        <f t="shared" si="219"/>
        <v/>
      </c>
      <c r="AR475" s="33" t="str">
        <f t="shared" si="220"/>
        <v/>
      </c>
      <c r="AS475" s="43" t="str">
        <f t="shared" si="221"/>
        <v/>
      </c>
      <c r="AT475" s="33" t="str">
        <f t="shared" si="222"/>
        <v/>
      </c>
      <c r="AU475" s="49" t="str">
        <f t="shared" si="210"/>
        <v/>
      </c>
      <c r="AV475" s="33" t="str">
        <f t="shared" si="211"/>
        <v/>
      </c>
      <c r="AW475" s="49" t="str">
        <f t="shared" si="223"/>
        <v/>
      </c>
      <c r="AX475" s="33" t="str">
        <f t="shared" si="224"/>
        <v/>
      </c>
      <c r="AZ475" s="7" t="str">
        <f t="shared" si="225"/>
        <v/>
      </c>
      <c r="BB475" s="7" t="str">
        <f t="shared" si="226"/>
        <v/>
      </c>
      <c r="BD475" s="7">
        <v>464</v>
      </c>
      <c r="BF475" s="49" t="str">
        <f t="shared" si="233"/>
        <v/>
      </c>
      <c r="BG475" s="7" t="str">
        <f t="shared" si="233"/>
        <v/>
      </c>
      <c r="BH475" s="43" t="str">
        <f t="shared" si="233"/>
        <v/>
      </c>
      <c r="BI475" s="7" t="str">
        <f t="shared" si="227"/>
        <v/>
      </c>
      <c r="BJ475" s="7" t="str">
        <f t="shared" si="228"/>
        <v/>
      </c>
      <c r="BL475" s="105" t="str">
        <f t="shared" si="229"/>
        <v/>
      </c>
      <c r="BN475" s="57" t="str">
        <f t="shared" si="230"/>
        <v/>
      </c>
      <c r="BP475" s="35" t="str">
        <f t="shared" si="231"/>
        <v/>
      </c>
    </row>
    <row r="476" spans="1:68" x14ac:dyDescent="0.25">
      <c r="A476" s="9"/>
      <c r="B476" s="7" t="str">
        <f t="shared" si="207"/>
        <v/>
      </c>
      <c r="C476" s="9"/>
      <c r="D476" s="31"/>
      <c r="E476" s="11"/>
      <c r="F476" s="14"/>
      <c r="G476" s="18"/>
      <c r="H476" s="39"/>
      <c r="I476" s="22"/>
      <c r="J476" s="9"/>
      <c r="K476" s="25"/>
      <c r="L476" s="25"/>
      <c r="M476" s="25"/>
      <c r="N476" s="25"/>
      <c r="O476" s="25"/>
      <c r="P476" s="25"/>
      <c r="Q476" s="25"/>
      <c r="R476" s="25"/>
      <c r="S476" s="25"/>
      <c r="V476" s="7" t="str">
        <f t="shared" si="212"/>
        <v/>
      </c>
      <c r="X476" s="29" t="str">
        <f t="shared" si="208"/>
        <v/>
      </c>
      <c r="Y476" s="29" t="str">
        <f t="shared" si="213"/>
        <v/>
      </c>
      <c r="AA476" s="7" t="str">
        <f t="shared" si="209"/>
        <v/>
      </c>
      <c r="AB476" s="33" t="str">
        <f t="shared" si="214"/>
        <v/>
      </c>
      <c r="AD476" s="35" t="str">
        <f t="shared" si="215"/>
        <v/>
      </c>
      <c r="AE476" s="35" t="str">
        <f t="shared" si="216"/>
        <v/>
      </c>
      <c r="AG476" s="7" t="str">
        <f t="shared" si="232"/>
        <v/>
      </c>
      <c r="AN476" s="98" t="str">
        <f t="shared" si="217"/>
        <v/>
      </c>
      <c r="AO476" s="99" t="str">
        <f t="shared" si="218"/>
        <v/>
      </c>
      <c r="AQ476" s="49" t="str">
        <f t="shared" si="219"/>
        <v/>
      </c>
      <c r="AR476" s="33" t="str">
        <f t="shared" si="220"/>
        <v/>
      </c>
      <c r="AS476" s="43" t="str">
        <f t="shared" si="221"/>
        <v/>
      </c>
      <c r="AT476" s="33" t="str">
        <f t="shared" si="222"/>
        <v/>
      </c>
      <c r="AU476" s="49" t="str">
        <f t="shared" si="210"/>
        <v/>
      </c>
      <c r="AV476" s="33" t="str">
        <f t="shared" si="211"/>
        <v/>
      </c>
      <c r="AW476" s="49" t="str">
        <f t="shared" si="223"/>
        <v/>
      </c>
      <c r="AX476" s="33" t="str">
        <f t="shared" si="224"/>
        <v/>
      </c>
      <c r="AZ476" s="7" t="str">
        <f t="shared" si="225"/>
        <v/>
      </c>
      <c r="BB476" s="7" t="str">
        <f t="shared" si="226"/>
        <v/>
      </c>
      <c r="BD476" s="7">
        <v>465</v>
      </c>
      <c r="BF476" s="49" t="str">
        <f t="shared" si="233"/>
        <v/>
      </c>
      <c r="BG476" s="7" t="str">
        <f t="shared" si="233"/>
        <v/>
      </c>
      <c r="BH476" s="43" t="str">
        <f t="shared" si="233"/>
        <v/>
      </c>
      <c r="BI476" s="7" t="str">
        <f t="shared" si="227"/>
        <v/>
      </c>
      <c r="BJ476" s="7" t="str">
        <f t="shared" si="228"/>
        <v/>
      </c>
      <c r="BL476" s="105" t="str">
        <f t="shared" si="229"/>
        <v/>
      </c>
      <c r="BN476" s="57" t="str">
        <f t="shared" si="230"/>
        <v/>
      </c>
      <c r="BP476" s="35" t="str">
        <f t="shared" si="231"/>
        <v/>
      </c>
    </row>
    <row r="477" spans="1:68" x14ac:dyDescent="0.25">
      <c r="A477" s="9"/>
      <c r="B477" s="7" t="str">
        <f t="shared" si="207"/>
        <v/>
      </c>
      <c r="C477" s="9"/>
      <c r="D477" s="31"/>
      <c r="E477" s="11"/>
      <c r="F477" s="14"/>
      <c r="G477" s="18"/>
      <c r="H477" s="39"/>
      <c r="I477" s="22"/>
      <c r="J477" s="9"/>
      <c r="K477" s="25"/>
      <c r="L477" s="25"/>
      <c r="M477" s="25"/>
      <c r="N477" s="25"/>
      <c r="O477" s="25"/>
      <c r="P477" s="25"/>
      <c r="Q477" s="25"/>
      <c r="R477" s="25"/>
      <c r="S477" s="25"/>
      <c r="V477" s="7" t="str">
        <f t="shared" si="212"/>
        <v/>
      </c>
      <c r="X477" s="29" t="str">
        <f t="shared" si="208"/>
        <v/>
      </c>
      <c r="Y477" s="29" t="str">
        <f t="shared" si="213"/>
        <v/>
      </c>
      <c r="AA477" s="7" t="str">
        <f t="shared" si="209"/>
        <v/>
      </c>
      <c r="AB477" s="33" t="str">
        <f t="shared" si="214"/>
        <v/>
      </c>
      <c r="AD477" s="35" t="str">
        <f t="shared" si="215"/>
        <v/>
      </c>
      <c r="AE477" s="35" t="str">
        <f t="shared" si="216"/>
        <v/>
      </c>
      <c r="AG477" s="7" t="str">
        <f t="shared" si="232"/>
        <v/>
      </c>
      <c r="AN477" s="98" t="str">
        <f t="shared" si="217"/>
        <v/>
      </c>
      <c r="AO477" s="99" t="str">
        <f t="shared" si="218"/>
        <v/>
      </c>
      <c r="AQ477" s="49" t="str">
        <f t="shared" si="219"/>
        <v/>
      </c>
      <c r="AR477" s="33" t="str">
        <f t="shared" si="220"/>
        <v/>
      </c>
      <c r="AS477" s="43" t="str">
        <f t="shared" si="221"/>
        <v/>
      </c>
      <c r="AT477" s="33" t="str">
        <f t="shared" si="222"/>
        <v/>
      </c>
      <c r="AU477" s="49" t="str">
        <f t="shared" si="210"/>
        <v/>
      </c>
      <c r="AV477" s="33" t="str">
        <f t="shared" si="211"/>
        <v/>
      </c>
      <c r="AW477" s="49" t="str">
        <f t="shared" si="223"/>
        <v/>
      </c>
      <c r="AX477" s="33" t="str">
        <f t="shared" si="224"/>
        <v/>
      </c>
      <c r="AZ477" s="7" t="str">
        <f t="shared" si="225"/>
        <v/>
      </c>
      <c r="BB477" s="7" t="str">
        <f t="shared" si="226"/>
        <v/>
      </c>
      <c r="BD477" s="7">
        <v>466</v>
      </c>
      <c r="BF477" s="49" t="str">
        <f t="shared" si="233"/>
        <v/>
      </c>
      <c r="BG477" s="7" t="str">
        <f t="shared" si="233"/>
        <v/>
      </c>
      <c r="BH477" s="43" t="str">
        <f t="shared" si="233"/>
        <v/>
      </c>
      <c r="BI477" s="7" t="str">
        <f t="shared" si="227"/>
        <v/>
      </c>
      <c r="BJ477" s="7" t="str">
        <f t="shared" si="228"/>
        <v/>
      </c>
      <c r="BL477" s="105" t="str">
        <f t="shared" si="229"/>
        <v/>
      </c>
      <c r="BN477" s="57" t="str">
        <f t="shared" si="230"/>
        <v/>
      </c>
      <c r="BP477" s="35" t="str">
        <f t="shared" si="231"/>
        <v/>
      </c>
    </row>
    <row r="478" spans="1:68" x14ac:dyDescent="0.25">
      <c r="A478" s="9"/>
      <c r="B478" s="7" t="str">
        <f t="shared" si="207"/>
        <v/>
      </c>
      <c r="C478" s="9"/>
      <c r="D478" s="31"/>
      <c r="E478" s="11"/>
      <c r="F478" s="14"/>
      <c r="G478" s="18"/>
      <c r="H478" s="39"/>
      <c r="I478" s="22"/>
      <c r="J478" s="9"/>
      <c r="K478" s="25"/>
      <c r="L478" s="25"/>
      <c r="M478" s="25"/>
      <c r="N478" s="25"/>
      <c r="O478" s="25"/>
      <c r="P478" s="25"/>
      <c r="Q478" s="25"/>
      <c r="R478" s="25"/>
      <c r="S478" s="25"/>
      <c r="V478" s="7" t="str">
        <f t="shared" si="212"/>
        <v/>
      </c>
      <c r="X478" s="29" t="str">
        <f t="shared" si="208"/>
        <v/>
      </c>
      <c r="Y478" s="29" t="str">
        <f t="shared" si="213"/>
        <v/>
      </c>
      <c r="AA478" s="7" t="str">
        <f t="shared" si="209"/>
        <v/>
      </c>
      <c r="AB478" s="33" t="str">
        <f t="shared" si="214"/>
        <v/>
      </c>
      <c r="AD478" s="35" t="str">
        <f t="shared" si="215"/>
        <v/>
      </c>
      <c r="AE478" s="35" t="str">
        <f t="shared" si="216"/>
        <v/>
      </c>
      <c r="AG478" s="7" t="str">
        <f t="shared" si="232"/>
        <v/>
      </c>
      <c r="AN478" s="98" t="str">
        <f t="shared" si="217"/>
        <v/>
      </c>
      <c r="AO478" s="99" t="str">
        <f t="shared" si="218"/>
        <v/>
      </c>
      <c r="AQ478" s="49" t="str">
        <f t="shared" si="219"/>
        <v/>
      </c>
      <c r="AR478" s="33" t="str">
        <f t="shared" si="220"/>
        <v/>
      </c>
      <c r="AS478" s="43" t="str">
        <f t="shared" si="221"/>
        <v/>
      </c>
      <c r="AT478" s="33" t="str">
        <f t="shared" si="222"/>
        <v/>
      </c>
      <c r="AU478" s="49" t="str">
        <f t="shared" si="210"/>
        <v/>
      </c>
      <c r="AV478" s="33" t="str">
        <f t="shared" si="211"/>
        <v/>
      </c>
      <c r="AW478" s="49" t="str">
        <f t="shared" si="223"/>
        <v/>
      </c>
      <c r="AX478" s="33" t="str">
        <f t="shared" si="224"/>
        <v/>
      </c>
      <c r="AZ478" s="7" t="str">
        <f t="shared" si="225"/>
        <v/>
      </c>
      <c r="BB478" s="7" t="str">
        <f t="shared" si="226"/>
        <v/>
      </c>
      <c r="BD478" s="7">
        <v>467</v>
      </c>
      <c r="BF478" s="49" t="str">
        <f t="shared" si="233"/>
        <v/>
      </c>
      <c r="BG478" s="7" t="str">
        <f t="shared" si="233"/>
        <v/>
      </c>
      <c r="BH478" s="43" t="str">
        <f t="shared" si="233"/>
        <v/>
      </c>
      <c r="BI478" s="7" t="str">
        <f t="shared" si="227"/>
        <v/>
      </c>
      <c r="BJ478" s="7" t="str">
        <f t="shared" si="228"/>
        <v/>
      </c>
      <c r="BL478" s="105" t="str">
        <f t="shared" si="229"/>
        <v/>
      </c>
      <c r="BN478" s="57" t="str">
        <f t="shared" si="230"/>
        <v/>
      </c>
      <c r="BP478" s="35" t="str">
        <f t="shared" si="231"/>
        <v/>
      </c>
    </row>
    <row r="479" spans="1:68" x14ac:dyDescent="0.25">
      <c r="A479" s="9"/>
      <c r="B479" s="7" t="str">
        <f t="shared" si="207"/>
        <v/>
      </c>
      <c r="C479" s="9"/>
      <c r="D479" s="31"/>
      <c r="E479" s="11"/>
      <c r="F479" s="14"/>
      <c r="G479" s="18"/>
      <c r="H479" s="39"/>
      <c r="I479" s="22"/>
      <c r="J479" s="9"/>
      <c r="K479" s="25"/>
      <c r="L479" s="25"/>
      <c r="M479" s="25"/>
      <c r="N479" s="25"/>
      <c r="O479" s="25"/>
      <c r="P479" s="25"/>
      <c r="Q479" s="25"/>
      <c r="R479" s="25"/>
      <c r="S479" s="25"/>
      <c r="V479" s="7" t="str">
        <f t="shared" si="212"/>
        <v/>
      </c>
      <c r="X479" s="29" t="str">
        <f t="shared" si="208"/>
        <v/>
      </c>
      <c r="Y479" s="29" t="str">
        <f t="shared" si="213"/>
        <v/>
      </c>
      <c r="AA479" s="7" t="str">
        <f t="shared" si="209"/>
        <v/>
      </c>
      <c r="AB479" s="33" t="str">
        <f t="shared" si="214"/>
        <v/>
      </c>
      <c r="AD479" s="35" t="str">
        <f t="shared" si="215"/>
        <v/>
      </c>
      <c r="AE479" s="35" t="str">
        <f t="shared" si="216"/>
        <v/>
      </c>
      <c r="AG479" s="7" t="str">
        <f t="shared" si="232"/>
        <v/>
      </c>
      <c r="AN479" s="98" t="str">
        <f t="shared" si="217"/>
        <v/>
      </c>
      <c r="AO479" s="99" t="str">
        <f t="shared" si="218"/>
        <v/>
      </c>
      <c r="AQ479" s="49" t="str">
        <f t="shared" si="219"/>
        <v/>
      </c>
      <c r="AR479" s="33" t="str">
        <f t="shared" si="220"/>
        <v/>
      </c>
      <c r="AS479" s="43" t="str">
        <f t="shared" si="221"/>
        <v/>
      </c>
      <c r="AT479" s="33" t="str">
        <f t="shared" si="222"/>
        <v/>
      </c>
      <c r="AU479" s="49" t="str">
        <f t="shared" si="210"/>
        <v/>
      </c>
      <c r="AV479" s="33" t="str">
        <f t="shared" si="211"/>
        <v/>
      </c>
      <c r="AW479" s="49" t="str">
        <f t="shared" si="223"/>
        <v/>
      </c>
      <c r="AX479" s="33" t="str">
        <f t="shared" si="224"/>
        <v/>
      </c>
      <c r="AZ479" s="7" t="str">
        <f t="shared" si="225"/>
        <v/>
      </c>
      <c r="BB479" s="7" t="str">
        <f t="shared" si="226"/>
        <v/>
      </c>
      <c r="BD479" s="7">
        <v>468</v>
      </c>
      <c r="BF479" s="49" t="str">
        <f t="shared" si="233"/>
        <v/>
      </c>
      <c r="BG479" s="7" t="str">
        <f t="shared" si="233"/>
        <v/>
      </c>
      <c r="BH479" s="43" t="str">
        <f t="shared" si="233"/>
        <v/>
      </c>
      <c r="BI479" s="7" t="str">
        <f t="shared" si="227"/>
        <v/>
      </c>
      <c r="BJ479" s="7" t="str">
        <f t="shared" si="228"/>
        <v/>
      </c>
      <c r="BL479" s="105" t="str">
        <f t="shared" si="229"/>
        <v/>
      </c>
      <c r="BN479" s="57" t="str">
        <f t="shared" si="230"/>
        <v/>
      </c>
      <c r="BP479" s="35" t="str">
        <f t="shared" si="231"/>
        <v/>
      </c>
    </row>
    <row r="480" spans="1:68" x14ac:dyDescent="0.25">
      <c r="A480" s="9"/>
      <c r="B480" s="7" t="str">
        <f t="shared" si="207"/>
        <v/>
      </c>
      <c r="C480" s="9"/>
      <c r="D480" s="31"/>
      <c r="E480" s="11"/>
      <c r="F480" s="14"/>
      <c r="G480" s="18"/>
      <c r="H480" s="39"/>
      <c r="I480" s="22"/>
      <c r="J480" s="9"/>
      <c r="K480" s="25"/>
      <c r="L480" s="25"/>
      <c r="M480" s="25"/>
      <c r="N480" s="25"/>
      <c r="O480" s="25"/>
      <c r="P480" s="25"/>
      <c r="Q480" s="25"/>
      <c r="R480" s="25"/>
      <c r="S480" s="25"/>
      <c r="V480" s="7" t="str">
        <f t="shared" si="212"/>
        <v/>
      </c>
      <c r="X480" s="29" t="str">
        <f t="shared" si="208"/>
        <v/>
      </c>
      <c r="Y480" s="29" t="str">
        <f t="shared" si="213"/>
        <v/>
      </c>
      <c r="AA480" s="7" t="str">
        <f t="shared" si="209"/>
        <v/>
      </c>
      <c r="AB480" s="33" t="str">
        <f t="shared" si="214"/>
        <v/>
      </c>
      <c r="AD480" s="35" t="str">
        <f t="shared" si="215"/>
        <v/>
      </c>
      <c r="AE480" s="35" t="str">
        <f t="shared" si="216"/>
        <v/>
      </c>
      <c r="AG480" s="7" t="str">
        <f t="shared" si="232"/>
        <v/>
      </c>
      <c r="AN480" s="98" t="str">
        <f t="shared" si="217"/>
        <v/>
      </c>
      <c r="AO480" s="99" t="str">
        <f t="shared" si="218"/>
        <v/>
      </c>
      <c r="AQ480" s="49" t="str">
        <f t="shared" si="219"/>
        <v/>
      </c>
      <c r="AR480" s="33" t="str">
        <f t="shared" si="220"/>
        <v/>
      </c>
      <c r="AS480" s="43" t="str">
        <f t="shared" si="221"/>
        <v/>
      </c>
      <c r="AT480" s="33" t="str">
        <f t="shared" si="222"/>
        <v/>
      </c>
      <c r="AU480" s="49" t="str">
        <f t="shared" si="210"/>
        <v/>
      </c>
      <c r="AV480" s="33" t="str">
        <f t="shared" si="211"/>
        <v/>
      </c>
      <c r="AW480" s="49" t="str">
        <f t="shared" si="223"/>
        <v/>
      </c>
      <c r="AX480" s="33" t="str">
        <f t="shared" si="224"/>
        <v/>
      </c>
      <c r="AZ480" s="7" t="str">
        <f t="shared" si="225"/>
        <v/>
      </c>
      <c r="BB480" s="7" t="str">
        <f t="shared" si="226"/>
        <v/>
      </c>
      <c r="BD480" s="7">
        <v>469</v>
      </c>
      <c r="BF480" s="49" t="str">
        <f t="shared" si="233"/>
        <v/>
      </c>
      <c r="BG480" s="7" t="str">
        <f t="shared" si="233"/>
        <v/>
      </c>
      <c r="BH480" s="43" t="str">
        <f t="shared" si="233"/>
        <v/>
      </c>
      <c r="BI480" s="7" t="str">
        <f t="shared" si="227"/>
        <v/>
      </c>
      <c r="BJ480" s="7" t="str">
        <f t="shared" si="228"/>
        <v/>
      </c>
      <c r="BL480" s="105" t="str">
        <f t="shared" si="229"/>
        <v/>
      </c>
      <c r="BN480" s="57" t="str">
        <f t="shared" si="230"/>
        <v/>
      </c>
      <c r="BP480" s="35" t="str">
        <f t="shared" si="231"/>
        <v/>
      </c>
    </row>
    <row r="481" spans="1:68" x14ac:dyDescent="0.25">
      <c r="A481" s="9"/>
      <c r="B481" s="7" t="str">
        <f t="shared" si="207"/>
        <v/>
      </c>
      <c r="C481" s="9"/>
      <c r="D481" s="31"/>
      <c r="E481" s="11"/>
      <c r="F481" s="14"/>
      <c r="G481" s="18"/>
      <c r="H481" s="39"/>
      <c r="I481" s="22"/>
      <c r="J481" s="9"/>
      <c r="K481" s="25"/>
      <c r="L481" s="25"/>
      <c r="M481" s="25"/>
      <c r="N481" s="25"/>
      <c r="O481" s="25"/>
      <c r="P481" s="25"/>
      <c r="Q481" s="25"/>
      <c r="R481" s="25"/>
      <c r="S481" s="25"/>
      <c r="V481" s="7" t="str">
        <f t="shared" si="212"/>
        <v/>
      </c>
      <c r="X481" s="29" t="str">
        <f t="shared" si="208"/>
        <v/>
      </c>
      <c r="Y481" s="29" t="str">
        <f t="shared" si="213"/>
        <v/>
      </c>
      <c r="AA481" s="7" t="str">
        <f t="shared" si="209"/>
        <v/>
      </c>
      <c r="AB481" s="33" t="str">
        <f t="shared" si="214"/>
        <v/>
      </c>
      <c r="AD481" s="35" t="str">
        <f t="shared" si="215"/>
        <v/>
      </c>
      <c r="AE481" s="35" t="str">
        <f t="shared" si="216"/>
        <v/>
      </c>
      <c r="AG481" s="7" t="str">
        <f t="shared" si="232"/>
        <v/>
      </c>
      <c r="AN481" s="98" t="str">
        <f t="shared" si="217"/>
        <v/>
      </c>
      <c r="AO481" s="99" t="str">
        <f t="shared" si="218"/>
        <v/>
      </c>
      <c r="AQ481" s="49" t="str">
        <f t="shared" si="219"/>
        <v/>
      </c>
      <c r="AR481" s="33" t="str">
        <f t="shared" si="220"/>
        <v/>
      </c>
      <c r="AS481" s="43" t="str">
        <f t="shared" si="221"/>
        <v/>
      </c>
      <c r="AT481" s="33" t="str">
        <f t="shared" si="222"/>
        <v/>
      </c>
      <c r="AU481" s="49" t="str">
        <f t="shared" si="210"/>
        <v/>
      </c>
      <c r="AV481" s="33" t="str">
        <f t="shared" si="211"/>
        <v/>
      </c>
      <c r="AW481" s="49" t="str">
        <f t="shared" si="223"/>
        <v/>
      </c>
      <c r="AX481" s="33" t="str">
        <f t="shared" si="224"/>
        <v/>
      </c>
      <c r="AZ481" s="7" t="str">
        <f t="shared" si="225"/>
        <v/>
      </c>
      <c r="BB481" s="7" t="str">
        <f t="shared" si="226"/>
        <v/>
      </c>
      <c r="BD481" s="7">
        <v>470</v>
      </c>
      <c r="BF481" s="49" t="str">
        <f t="shared" si="233"/>
        <v/>
      </c>
      <c r="BG481" s="7" t="str">
        <f t="shared" si="233"/>
        <v/>
      </c>
      <c r="BH481" s="43" t="str">
        <f t="shared" si="233"/>
        <v/>
      </c>
      <c r="BI481" s="7" t="str">
        <f t="shared" si="227"/>
        <v/>
      </c>
      <c r="BJ481" s="7" t="str">
        <f t="shared" si="228"/>
        <v/>
      </c>
      <c r="BL481" s="105" t="str">
        <f t="shared" si="229"/>
        <v/>
      </c>
      <c r="BN481" s="57" t="str">
        <f t="shared" si="230"/>
        <v/>
      </c>
      <c r="BP481" s="35" t="str">
        <f t="shared" si="231"/>
        <v/>
      </c>
    </row>
    <row r="482" spans="1:68" x14ac:dyDescent="0.25">
      <c r="A482" s="9"/>
      <c r="B482" s="7" t="str">
        <f t="shared" si="207"/>
        <v/>
      </c>
      <c r="C482" s="9"/>
      <c r="D482" s="31"/>
      <c r="E482" s="11"/>
      <c r="F482" s="14"/>
      <c r="G482" s="18"/>
      <c r="H482" s="39"/>
      <c r="I482" s="22"/>
      <c r="J482" s="9"/>
      <c r="K482" s="25"/>
      <c r="L482" s="25"/>
      <c r="M482" s="25"/>
      <c r="N482" s="25"/>
      <c r="O482" s="25"/>
      <c r="P482" s="25"/>
      <c r="Q482" s="25"/>
      <c r="R482" s="25"/>
      <c r="S482" s="25"/>
      <c r="V482" s="7" t="str">
        <f t="shared" si="212"/>
        <v/>
      </c>
      <c r="X482" s="29" t="str">
        <f t="shared" si="208"/>
        <v/>
      </c>
      <c r="Y482" s="29" t="str">
        <f t="shared" si="213"/>
        <v/>
      </c>
      <c r="AA482" s="7" t="str">
        <f t="shared" si="209"/>
        <v/>
      </c>
      <c r="AB482" s="33" t="str">
        <f t="shared" si="214"/>
        <v/>
      </c>
      <c r="AD482" s="35" t="str">
        <f t="shared" si="215"/>
        <v/>
      </c>
      <c r="AE482" s="35" t="str">
        <f t="shared" si="216"/>
        <v/>
      </c>
      <c r="AG482" s="7" t="str">
        <f t="shared" si="232"/>
        <v/>
      </c>
      <c r="AN482" s="98" t="str">
        <f t="shared" si="217"/>
        <v/>
      </c>
      <c r="AO482" s="99" t="str">
        <f t="shared" si="218"/>
        <v/>
      </c>
      <c r="AQ482" s="49" t="str">
        <f t="shared" si="219"/>
        <v/>
      </c>
      <c r="AR482" s="33" t="str">
        <f t="shared" si="220"/>
        <v/>
      </c>
      <c r="AS482" s="43" t="str">
        <f t="shared" si="221"/>
        <v/>
      </c>
      <c r="AT482" s="33" t="str">
        <f t="shared" si="222"/>
        <v/>
      </c>
      <c r="AU482" s="49" t="str">
        <f t="shared" si="210"/>
        <v/>
      </c>
      <c r="AV482" s="33" t="str">
        <f t="shared" si="211"/>
        <v/>
      </c>
      <c r="AW482" s="49" t="str">
        <f t="shared" si="223"/>
        <v/>
      </c>
      <c r="AX482" s="33" t="str">
        <f t="shared" si="224"/>
        <v/>
      </c>
      <c r="AZ482" s="7" t="str">
        <f t="shared" si="225"/>
        <v/>
      </c>
      <c r="BB482" s="7" t="str">
        <f t="shared" si="226"/>
        <v/>
      </c>
      <c r="BD482" s="7">
        <v>471</v>
      </c>
      <c r="BF482" s="49" t="str">
        <f t="shared" si="233"/>
        <v/>
      </c>
      <c r="BG482" s="7" t="str">
        <f t="shared" si="233"/>
        <v/>
      </c>
      <c r="BH482" s="43" t="str">
        <f t="shared" si="233"/>
        <v/>
      </c>
      <c r="BI482" s="7" t="str">
        <f t="shared" si="227"/>
        <v/>
      </c>
      <c r="BJ482" s="7" t="str">
        <f t="shared" si="228"/>
        <v/>
      </c>
      <c r="BL482" s="105" t="str">
        <f t="shared" si="229"/>
        <v/>
      </c>
      <c r="BN482" s="57" t="str">
        <f t="shared" si="230"/>
        <v/>
      </c>
      <c r="BP482" s="35" t="str">
        <f t="shared" si="231"/>
        <v/>
      </c>
    </row>
    <row r="483" spans="1:68" x14ac:dyDescent="0.25">
      <c r="A483" s="9"/>
      <c r="B483" s="7" t="str">
        <f t="shared" si="207"/>
        <v/>
      </c>
      <c r="C483" s="9"/>
      <c r="D483" s="31"/>
      <c r="E483" s="11"/>
      <c r="F483" s="14"/>
      <c r="G483" s="18"/>
      <c r="H483" s="39"/>
      <c r="I483" s="22"/>
      <c r="J483" s="9"/>
      <c r="K483" s="25"/>
      <c r="L483" s="25"/>
      <c r="M483" s="25"/>
      <c r="N483" s="25"/>
      <c r="O483" s="25"/>
      <c r="P483" s="25"/>
      <c r="Q483" s="25"/>
      <c r="R483" s="25"/>
      <c r="S483" s="25"/>
      <c r="V483" s="7" t="str">
        <f t="shared" si="212"/>
        <v/>
      </c>
      <c r="X483" s="29" t="str">
        <f t="shared" si="208"/>
        <v/>
      </c>
      <c r="Y483" s="29" t="str">
        <f t="shared" si="213"/>
        <v/>
      </c>
      <c r="AA483" s="7" t="str">
        <f t="shared" si="209"/>
        <v/>
      </c>
      <c r="AB483" s="33" t="str">
        <f t="shared" si="214"/>
        <v/>
      </c>
      <c r="AD483" s="35" t="str">
        <f t="shared" si="215"/>
        <v/>
      </c>
      <c r="AE483" s="35" t="str">
        <f t="shared" si="216"/>
        <v/>
      </c>
      <c r="AG483" s="7" t="str">
        <f t="shared" si="232"/>
        <v/>
      </c>
      <c r="AN483" s="98" t="str">
        <f t="shared" si="217"/>
        <v/>
      </c>
      <c r="AO483" s="99" t="str">
        <f t="shared" si="218"/>
        <v/>
      </c>
      <c r="AQ483" s="49" t="str">
        <f t="shared" si="219"/>
        <v/>
      </c>
      <c r="AR483" s="33" t="str">
        <f t="shared" si="220"/>
        <v/>
      </c>
      <c r="AS483" s="43" t="str">
        <f t="shared" si="221"/>
        <v/>
      </c>
      <c r="AT483" s="33" t="str">
        <f t="shared" si="222"/>
        <v/>
      </c>
      <c r="AU483" s="49" t="str">
        <f t="shared" si="210"/>
        <v/>
      </c>
      <c r="AV483" s="33" t="str">
        <f t="shared" si="211"/>
        <v/>
      </c>
      <c r="AW483" s="49" t="str">
        <f t="shared" si="223"/>
        <v/>
      </c>
      <c r="AX483" s="33" t="str">
        <f t="shared" si="224"/>
        <v/>
      </c>
      <c r="AZ483" s="7" t="str">
        <f t="shared" si="225"/>
        <v/>
      </c>
      <c r="BB483" s="7" t="str">
        <f t="shared" si="226"/>
        <v/>
      </c>
      <c r="BD483" s="7">
        <v>472</v>
      </c>
      <c r="BF483" s="49" t="str">
        <f t="shared" si="233"/>
        <v/>
      </c>
      <c r="BG483" s="7" t="str">
        <f t="shared" si="233"/>
        <v/>
      </c>
      <c r="BH483" s="43" t="str">
        <f t="shared" si="233"/>
        <v/>
      </c>
      <c r="BI483" s="7" t="str">
        <f t="shared" si="227"/>
        <v/>
      </c>
      <c r="BJ483" s="7" t="str">
        <f t="shared" si="228"/>
        <v/>
      </c>
      <c r="BL483" s="105" t="str">
        <f t="shared" si="229"/>
        <v/>
      </c>
      <c r="BN483" s="57" t="str">
        <f t="shared" si="230"/>
        <v/>
      </c>
      <c r="BP483" s="35" t="str">
        <f t="shared" si="231"/>
        <v/>
      </c>
    </row>
    <row r="484" spans="1:68" x14ac:dyDescent="0.25">
      <c r="A484" s="9"/>
      <c r="B484" s="7" t="str">
        <f t="shared" si="207"/>
        <v/>
      </c>
      <c r="C484" s="9"/>
      <c r="D484" s="31"/>
      <c r="E484" s="11"/>
      <c r="F484" s="14"/>
      <c r="G484" s="18"/>
      <c r="H484" s="39"/>
      <c r="I484" s="22"/>
      <c r="J484" s="9"/>
      <c r="K484" s="25"/>
      <c r="L484" s="25"/>
      <c r="M484" s="25"/>
      <c r="N484" s="25"/>
      <c r="O484" s="25"/>
      <c r="P484" s="25"/>
      <c r="Q484" s="25"/>
      <c r="R484" s="25"/>
      <c r="S484" s="25"/>
      <c r="V484" s="7" t="str">
        <f t="shared" si="212"/>
        <v/>
      </c>
      <c r="X484" s="29" t="str">
        <f t="shared" si="208"/>
        <v/>
      </c>
      <c r="Y484" s="29" t="str">
        <f t="shared" si="213"/>
        <v/>
      </c>
      <c r="AA484" s="7" t="str">
        <f t="shared" si="209"/>
        <v/>
      </c>
      <c r="AB484" s="33" t="str">
        <f t="shared" si="214"/>
        <v/>
      </c>
      <c r="AD484" s="35" t="str">
        <f t="shared" si="215"/>
        <v/>
      </c>
      <c r="AE484" s="35" t="str">
        <f t="shared" si="216"/>
        <v/>
      </c>
      <c r="AG484" s="7" t="str">
        <f t="shared" si="232"/>
        <v/>
      </c>
      <c r="AN484" s="98" t="str">
        <f t="shared" si="217"/>
        <v/>
      </c>
      <c r="AO484" s="99" t="str">
        <f t="shared" si="218"/>
        <v/>
      </c>
      <c r="AQ484" s="49" t="str">
        <f t="shared" si="219"/>
        <v/>
      </c>
      <c r="AR484" s="33" t="str">
        <f t="shared" si="220"/>
        <v/>
      </c>
      <c r="AS484" s="43" t="str">
        <f t="shared" si="221"/>
        <v/>
      </c>
      <c r="AT484" s="33" t="str">
        <f t="shared" si="222"/>
        <v/>
      </c>
      <c r="AU484" s="49" t="str">
        <f t="shared" si="210"/>
        <v/>
      </c>
      <c r="AV484" s="33" t="str">
        <f t="shared" si="211"/>
        <v/>
      </c>
      <c r="AW484" s="49" t="str">
        <f t="shared" si="223"/>
        <v/>
      </c>
      <c r="AX484" s="33" t="str">
        <f t="shared" si="224"/>
        <v/>
      </c>
      <c r="AZ484" s="7" t="str">
        <f t="shared" si="225"/>
        <v/>
      </c>
      <c r="BB484" s="7" t="str">
        <f t="shared" si="226"/>
        <v/>
      </c>
      <c r="BD484" s="7">
        <v>473</v>
      </c>
      <c r="BF484" s="49" t="str">
        <f t="shared" si="233"/>
        <v/>
      </c>
      <c r="BG484" s="7" t="str">
        <f t="shared" si="233"/>
        <v/>
      </c>
      <c r="BH484" s="43" t="str">
        <f t="shared" si="233"/>
        <v/>
      </c>
      <c r="BI484" s="7" t="str">
        <f t="shared" si="227"/>
        <v/>
      </c>
      <c r="BJ484" s="7" t="str">
        <f t="shared" si="228"/>
        <v/>
      </c>
      <c r="BL484" s="105" t="str">
        <f t="shared" si="229"/>
        <v/>
      </c>
      <c r="BN484" s="57" t="str">
        <f t="shared" si="230"/>
        <v/>
      </c>
      <c r="BP484" s="35" t="str">
        <f t="shared" si="231"/>
        <v/>
      </c>
    </row>
    <row r="485" spans="1:68" x14ac:dyDescent="0.25">
      <c r="A485" s="9"/>
      <c r="B485" s="7" t="str">
        <f t="shared" si="207"/>
        <v/>
      </c>
      <c r="C485" s="9"/>
      <c r="D485" s="31"/>
      <c r="E485" s="11"/>
      <c r="F485" s="14"/>
      <c r="G485" s="18"/>
      <c r="H485" s="39"/>
      <c r="I485" s="22"/>
      <c r="J485" s="9"/>
      <c r="K485" s="25"/>
      <c r="L485" s="25"/>
      <c r="M485" s="25"/>
      <c r="N485" s="25"/>
      <c r="O485" s="25"/>
      <c r="P485" s="25"/>
      <c r="Q485" s="25"/>
      <c r="R485" s="25"/>
      <c r="S485" s="25"/>
      <c r="V485" s="7" t="str">
        <f t="shared" si="212"/>
        <v/>
      </c>
      <c r="X485" s="29" t="str">
        <f t="shared" si="208"/>
        <v/>
      </c>
      <c r="Y485" s="29" t="str">
        <f t="shared" si="213"/>
        <v/>
      </c>
      <c r="AA485" s="7" t="str">
        <f t="shared" si="209"/>
        <v/>
      </c>
      <c r="AB485" s="33" t="str">
        <f t="shared" si="214"/>
        <v/>
      </c>
      <c r="AD485" s="35" t="str">
        <f t="shared" si="215"/>
        <v/>
      </c>
      <c r="AE485" s="35" t="str">
        <f t="shared" si="216"/>
        <v/>
      </c>
      <c r="AG485" s="7" t="str">
        <f t="shared" si="232"/>
        <v/>
      </c>
      <c r="AN485" s="98" t="str">
        <f t="shared" si="217"/>
        <v/>
      </c>
      <c r="AO485" s="99" t="str">
        <f t="shared" si="218"/>
        <v/>
      </c>
      <c r="AQ485" s="49" t="str">
        <f t="shared" si="219"/>
        <v/>
      </c>
      <c r="AR485" s="33" t="str">
        <f t="shared" si="220"/>
        <v/>
      </c>
      <c r="AS485" s="43" t="str">
        <f t="shared" si="221"/>
        <v/>
      </c>
      <c r="AT485" s="33" t="str">
        <f t="shared" si="222"/>
        <v/>
      </c>
      <c r="AU485" s="49" t="str">
        <f t="shared" si="210"/>
        <v/>
      </c>
      <c r="AV485" s="33" t="str">
        <f t="shared" si="211"/>
        <v/>
      </c>
      <c r="AW485" s="49" t="str">
        <f t="shared" si="223"/>
        <v/>
      </c>
      <c r="AX485" s="33" t="str">
        <f t="shared" si="224"/>
        <v/>
      </c>
      <c r="AZ485" s="7" t="str">
        <f t="shared" si="225"/>
        <v/>
      </c>
      <c r="BB485" s="7" t="str">
        <f t="shared" si="226"/>
        <v/>
      </c>
      <c r="BD485" s="7">
        <v>474</v>
      </c>
      <c r="BF485" s="49" t="str">
        <f t="shared" si="233"/>
        <v/>
      </c>
      <c r="BG485" s="7" t="str">
        <f t="shared" si="233"/>
        <v/>
      </c>
      <c r="BH485" s="43" t="str">
        <f t="shared" si="233"/>
        <v/>
      </c>
      <c r="BI485" s="7" t="str">
        <f t="shared" si="227"/>
        <v/>
      </c>
      <c r="BJ485" s="7" t="str">
        <f t="shared" si="228"/>
        <v/>
      </c>
      <c r="BL485" s="105" t="str">
        <f t="shared" si="229"/>
        <v/>
      </c>
      <c r="BN485" s="57" t="str">
        <f t="shared" si="230"/>
        <v/>
      </c>
      <c r="BP485" s="35" t="str">
        <f t="shared" si="231"/>
        <v/>
      </c>
    </row>
    <row r="486" spans="1:68" x14ac:dyDescent="0.25">
      <c r="A486" s="9"/>
      <c r="B486" s="7" t="str">
        <f t="shared" si="207"/>
        <v/>
      </c>
      <c r="C486" s="9"/>
      <c r="D486" s="31"/>
      <c r="E486" s="11"/>
      <c r="F486" s="14"/>
      <c r="G486" s="18"/>
      <c r="H486" s="39"/>
      <c r="I486" s="22"/>
      <c r="J486" s="9"/>
      <c r="K486" s="25"/>
      <c r="L486" s="25"/>
      <c r="M486" s="25"/>
      <c r="N486" s="25"/>
      <c r="O486" s="25"/>
      <c r="P486" s="25"/>
      <c r="Q486" s="25"/>
      <c r="R486" s="25"/>
      <c r="S486" s="25"/>
      <c r="V486" s="7" t="str">
        <f t="shared" si="212"/>
        <v/>
      </c>
      <c r="X486" s="29" t="str">
        <f t="shared" si="208"/>
        <v/>
      </c>
      <c r="Y486" s="29" t="str">
        <f t="shared" si="213"/>
        <v/>
      </c>
      <c r="AA486" s="7" t="str">
        <f t="shared" si="209"/>
        <v/>
      </c>
      <c r="AB486" s="33" t="str">
        <f t="shared" si="214"/>
        <v/>
      </c>
      <c r="AD486" s="35" t="str">
        <f t="shared" si="215"/>
        <v/>
      </c>
      <c r="AE486" s="35" t="str">
        <f t="shared" si="216"/>
        <v/>
      </c>
      <c r="AG486" s="7" t="str">
        <f t="shared" si="232"/>
        <v/>
      </c>
      <c r="AN486" s="98" t="str">
        <f t="shared" si="217"/>
        <v/>
      </c>
      <c r="AO486" s="99" t="str">
        <f t="shared" si="218"/>
        <v/>
      </c>
      <c r="AQ486" s="49" t="str">
        <f t="shared" si="219"/>
        <v/>
      </c>
      <c r="AR486" s="33" t="str">
        <f t="shared" si="220"/>
        <v/>
      </c>
      <c r="AS486" s="43" t="str">
        <f t="shared" si="221"/>
        <v/>
      </c>
      <c r="AT486" s="33" t="str">
        <f t="shared" si="222"/>
        <v/>
      </c>
      <c r="AU486" s="49" t="str">
        <f t="shared" si="210"/>
        <v/>
      </c>
      <c r="AV486" s="33" t="str">
        <f t="shared" si="211"/>
        <v/>
      </c>
      <c r="AW486" s="49" t="str">
        <f t="shared" si="223"/>
        <v/>
      </c>
      <c r="AX486" s="33" t="str">
        <f t="shared" si="224"/>
        <v/>
      </c>
      <c r="AZ486" s="7" t="str">
        <f t="shared" si="225"/>
        <v/>
      </c>
      <c r="BB486" s="7" t="str">
        <f t="shared" si="226"/>
        <v/>
      </c>
      <c r="BD486" s="7">
        <v>475</v>
      </c>
      <c r="BF486" s="49" t="str">
        <f t="shared" si="233"/>
        <v/>
      </c>
      <c r="BG486" s="7" t="str">
        <f t="shared" si="233"/>
        <v/>
      </c>
      <c r="BH486" s="43" t="str">
        <f t="shared" si="233"/>
        <v/>
      </c>
      <c r="BI486" s="7" t="str">
        <f t="shared" si="227"/>
        <v/>
      </c>
      <c r="BJ486" s="7" t="str">
        <f t="shared" si="228"/>
        <v/>
      </c>
      <c r="BL486" s="105" t="str">
        <f t="shared" si="229"/>
        <v/>
      </c>
      <c r="BN486" s="57" t="str">
        <f t="shared" si="230"/>
        <v/>
      </c>
      <c r="BP486" s="35" t="str">
        <f t="shared" si="231"/>
        <v/>
      </c>
    </row>
    <row r="487" spans="1:68" x14ac:dyDescent="0.25">
      <c r="A487" s="9"/>
      <c r="B487" s="7" t="str">
        <f t="shared" si="207"/>
        <v/>
      </c>
      <c r="C487" s="9"/>
      <c r="D487" s="31"/>
      <c r="E487" s="11"/>
      <c r="F487" s="14"/>
      <c r="G487" s="18"/>
      <c r="H487" s="39"/>
      <c r="I487" s="22"/>
      <c r="J487" s="9"/>
      <c r="K487" s="25"/>
      <c r="L487" s="25"/>
      <c r="M487" s="25"/>
      <c r="N487" s="25"/>
      <c r="O487" s="25"/>
      <c r="P487" s="25"/>
      <c r="Q487" s="25"/>
      <c r="R487" s="25"/>
      <c r="S487" s="25"/>
      <c r="V487" s="7" t="str">
        <f t="shared" si="212"/>
        <v/>
      </c>
      <c r="X487" s="29" t="str">
        <f t="shared" si="208"/>
        <v/>
      </c>
      <c r="Y487" s="29" t="str">
        <f t="shared" si="213"/>
        <v/>
      </c>
      <c r="AA487" s="7" t="str">
        <f t="shared" si="209"/>
        <v/>
      </c>
      <c r="AB487" s="33" t="str">
        <f t="shared" si="214"/>
        <v/>
      </c>
      <c r="AD487" s="35" t="str">
        <f t="shared" si="215"/>
        <v/>
      </c>
      <c r="AE487" s="35" t="str">
        <f t="shared" si="216"/>
        <v/>
      </c>
      <c r="AG487" s="7" t="str">
        <f t="shared" si="232"/>
        <v/>
      </c>
      <c r="AN487" s="98" t="str">
        <f t="shared" si="217"/>
        <v/>
      </c>
      <c r="AO487" s="99" t="str">
        <f t="shared" si="218"/>
        <v/>
      </c>
      <c r="AQ487" s="49" t="str">
        <f t="shared" si="219"/>
        <v/>
      </c>
      <c r="AR487" s="33" t="str">
        <f t="shared" si="220"/>
        <v/>
      </c>
      <c r="AS487" s="43" t="str">
        <f t="shared" si="221"/>
        <v/>
      </c>
      <c r="AT487" s="33" t="str">
        <f t="shared" si="222"/>
        <v/>
      </c>
      <c r="AU487" s="49" t="str">
        <f t="shared" si="210"/>
        <v/>
      </c>
      <c r="AV487" s="33" t="str">
        <f t="shared" si="211"/>
        <v/>
      </c>
      <c r="AW487" s="49" t="str">
        <f t="shared" si="223"/>
        <v/>
      </c>
      <c r="AX487" s="33" t="str">
        <f t="shared" si="224"/>
        <v/>
      </c>
      <c r="AZ487" s="7" t="str">
        <f t="shared" si="225"/>
        <v/>
      </c>
      <c r="BB487" s="7" t="str">
        <f t="shared" si="226"/>
        <v/>
      </c>
      <c r="BD487" s="7">
        <v>476</v>
      </c>
      <c r="BF487" s="49" t="str">
        <f t="shared" si="233"/>
        <v/>
      </c>
      <c r="BG487" s="7" t="str">
        <f t="shared" si="233"/>
        <v/>
      </c>
      <c r="BH487" s="43" t="str">
        <f t="shared" si="233"/>
        <v/>
      </c>
      <c r="BI487" s="7" t="str">
        <f t="shared" si="227"/>
        <v/>
      </c>
      <c r="BJ487" s="7" t="str">
        <f t="shared" si="228"/>
        <v/>
      </c>
      <c r="BL487" s="105" t="str">
        <f t="shared" si="229"/>
        <v/>
      </c>
      <c r="BN487" s="57" t="str">
        <f t="shared" si="230"/>
        <v/>
      </c>
      <c r="BP487" s="35" t="str">
        <f t="shared" si="231"/>
        <v/>
      </c>
    </row>
    <row r="488" spans="1:68" x14ac:dyDescent="0.25">
      <c r="A488" s="9"/>
      <c r="B488" s="7" t="str">
        <f t="shared" si="207"/>
        <v/>
      </c>
      <c r="C488" s="9"/>
      <c r="D488" s="31"/>
      <c r="E488" s="11"/>
      <c r="F488" s="14"/>
      <c r="G488" s="18"/>
      <c r="H488" s="39"/>
      <c r="I488" s="22"/>
      <c r="J488" s="9"/>
      <c r="K488" s="25"/>
      <c r="L488" s="25"/>
      <c r="M488" s="25"/>
      <c r="N488" s="25"/>
      <c r="O488" s="25"/>
      <c r="P488" s="25"/>
      <c r="Q488" s="25"/>
      <c r="R488" s="25"/>
      <c r="S488" s="25"/>
      <c r="V488" s="7" t="str">
        <f t="shared" si="212"/>
        <v/>
      </c>
      <c r="X488" s="29" t="str">
        <f t="shared" si="208"/>
        <v/>
      </c>
      <c r="Y488" s="29" t="str">
        <f t="shared" si="213"/>
        <v/>
      </c>
      <c r="AA488" s="7" t="str">
        <f t="shared" si="209"/>
        <v/>
      </c>
      <c r="AB488" s="33" t="str">
        <f t="shared" si="214"/>
        <v/>
      </c>
      <c r="AD488" s="35" t="str">
        <f t="shared" si="215"/>
        <v/>
      </c>
      <c r="AE488" s="35" t="str">
        <f t="shared" si="216"/>
        <v/>
      </c>
      <c r="AG488" s="7" t="str">
        <f t="shared" si="232"/>
        <v/>
      </c>
      <c r="AN488" s="98" t="str">
        <f t="shared" si="217"/>
        <v/>
      </c>
      <c r="AO488" s="99" t="str">
        <f t="shared" si="218"/>
        <v/>
      </c>
      <c r="AQ488" s="49" t="str">
        <f t="shared" si="219"/>
        <v/>
      </c>
      <c r="AR488" s="33" t="str">
        <f t="shared" si="220"/>
        <v/>
      </c>
      <c r="AS488" s="43" t="str">
        <f t="shared" si="221"/>
        <v/>
      </c>
      <c r="AT488" s="33" t="str">
        <f t="shared" si="222"/>
        <v/>
      </c>
      <c r="AU488" s="49" t="str">
        <f t="shared" si="210"/>
        <v/>
      </c>
      <c r="AV488" s="33" t="str">
        <f t="shared" si="211"/>
        <v/>
      </c>
      <c r="AW488" s="49" t="str">
        <f t="shared" si="223"/>
        <v/>
      </c>
      <c r="AX488" s="33" t="str">
        <f t="shared" si="224"/>
        <v/>
      </c>
      <c r="AZ488" s="7" t="str">
        <f t="shared" si="225"/>
        <v/>
      </c>
      <c r="BB488" s="7" t="str">
        <f t="shared" si="226"/>
        <v/>
      </c>
      <c r="BD488" s="7">
        <v>477</v>
      </c>
      <c r="BF488" s="49" t="str">
        <f t="shared" si="233"/>
        <v/>
      </c>
      <c r="BG488" s="7" t="str">
        <f t="shared" si="233"/>
        <v/>
      </c>
      <c r="BH488" s="43" t="str">
        <f t="shared" si="233"/>
        <v/>
      </c>
      <c r="BI488" s="7" t="str">
        <f t="shared" si="227"/>
        <v/>
      </c>
      <c r="BJ488" s="7" t="str">
        <f t="shared" si="228"/>
        <v/>
      </c>
      <c r="BL488" s="105" t="str">
        <f t="shared" si="229"/>
        <v/>
      </c>
      <c r="BN488" s="57" t="str">
        <f t="shared" si="230"/>
        <v/>
      </c>
      <c r="BP488" s="35" t="str">
        <f t="shared" si="231"/>
        <v/>
      </c>
    </row>
    <row r="489" spans="1:68" x14ac:dyDescent="0.25">
      <c r="A489" s="9"/>
      <c r="B489" s="7" t="str">
        <f t="shared" si="207"/>
        <v/>
      </c>
      <c r="C489" s="9"/>
      <c r="D489" s="31"/>
      <c r="E489" s="11"/>
      <c r="F489" s="14"/>
      <c r="G489" s="18"/>
      <c r="H489" s="39"/>
      <c r="I489" s="22"/>
      <c r="J489" s="9"/>
      <c r="K489" s="25"/>
      <c r="L489" s="25"/>
      <c r="M489" s="25"/>
      <c r="N489" s="25"/>
      <c r="O489" s="25"/>
      <c r="P489" s="25"/>
      <c r="Q489" s="25"/>
      <c r="R489" s="25"/>
      <c r="S489" s="25"/>
      <c r="V489" s="7" t="str">
        <f t="shared" si="212"/>
        <v/>
      </c>
      <c r="X489" s="29" t="str">
        <f t="shared" si="208"/>
        <v/>
      </c>
      <c r="Y489" s="29" t="str">
        <f t="shared" si="213"/>
        <v/>
      </c>
      <c r="AA489" s="7" t="str">
        <f t="shared" si="209"/>
        <v/>
      </c>
      <c r="AB489" s="33" t="str">
        <f t="shared" si="214"/>
        <v/>
      </c>
      <c r="AD489" s="35" t="str">
        <f t="shared" si="215"/>
        <v/>
      </c>
      <c r="AE489" s="35" t="str">
        <f t="shared" si="216"/>
        <v/>
      </c>
      <c r="AG489" s="7" t="str">
        <f t="shared" si="232"/>
        <v/>
      </c>
      <c r="AN489" s="98" t="str">
        <f t="shared" si="217"/>
        <v/>
      </c>
      <c r="AO489" s="99" t="str">
        <f t="shared" si="218"/>
        <v/>
      </c>
      <c r="AQ489" s="49" t="str">
        <f t="shared" si="219"/>
        <v/>
      </c>
      <c r="AR489" s="33" t="str">
        <f t="shared" si="220"/>
        <v/>
      </c>
      <c r="AS489" s="43" t="str">
        <f t="shared" si="221"/>
        <v/>
      </c>
      <c r="AT489" s="33" t="str">
        <f t="shared" si="222"/>
        <v/>
      </c>
      <c r="AU489" s="49" t="str">
        <f t="shared" si="210"/>
        <v/>
      </c>
      <c r="AV489" s="33" t="str">
        <f t="shared" si="211"/>
        <v/>
      </c>
      <c r="AW489" s="49" t="str">
        <f t="shared" si="223"/>
        <v/>
      </c>
      <c r="AX489" s="33" t="str">
        <f t="shared" si="224"/>
        <v/>
      </c>
      <c r="AZ489" s="7" t="str">
        <f t="shared" si="225"/>
        <v/>
      </c>
      <c r="BB489" s="7" t="str">
        <f t="shared" si="226"/>
        <v/>
      </c>
      <c r="BD489" s="7">
        <v>478</v>
      </c>
      <c r="BF489" s="49" t="str">
        <f t="shared" si="233"/>
        <v/>
      </c>
      <c r="BG489" s="7" t="str">
        <f t="shared" si="233"/>
        <v/>
      </c>
      <c r="BH489" s="43" t="str">
        <f t="shared" si="233"/>
        <v/>
      </c>
      <c r="BI489" s="7" t="str">
        <f t="shared" si="227"/>
        <v/>
      </c>
      <c r="BJ489" s="7" t="str">
        <f t="shared" si="228"/>
        <v/>
      </c>
      <c r="BL489" s="105" t="str">
        <f t="shared" si="229"/>
        <v/>
      </c>
      <c r="BN489" s="57" t="str">
        <f t="shared" si="230"/>
        <v/>
      </c>
      <c r="BP489" s="35" t="str">
        <f t="shared" si="231"/>
        <v/>
      </c>
    </row>
    <row r="490" spans="1:68" x14ac:dyDescent="0.25">
      <c r="A490" s="9"/>
      <c r="B490" s="7" t="str">
        <f t="shared" si="207"/>
        <v/>
      </c>
      <c r="C490" s="9"/>
      <c r="D490" s="31"/>
      <c r="E490" s="11"/>
      <c r="F490" s="14"/>
      <c r="G490" s="18"/>
      <c r="H490" s="39"/>
      <c r="I490" s="22"/>
      <c r="J490" s="9"/>
      <c r="K490" s="25"/>
      <c r="L490" s="25"/>
      <c r="M490" s="25"/>
      <c r="N490" s="25"/>
      <c r="O490" s="25"/>
      <c r="P490" s="25"/>
      <c r="Q490" s="25"/>
      <c r="R490" s="25"/>
      <c r="S490" s="25"/>
      <c r="V490" s="7" t="str">
        <f t="shared" si="212"/>
        <v/>
      </c>
      <c r="X490" s="29" t="str">
        <f t="shared" si="208"/>
        <v/>
      </c>
      <c r="Y490" s="29" t="str">
        <f t="shared" si="213"/>
        <v/>
      </c>
      <c r="AA490" s="7" t="str">
        <f t="shared" si="209"/>
        <v/>
      </c>
      <c r="AB490" s="33" t="str">
        <f t="shared" si="214"/>
        <v/>
      </c>
      <c r="AD490" s="35" t="str">
        <f t="shared" si="215"/>
        <v/>
      </c>
      <c r="AE490" s="35" t="str">
        <f t="shared" si="216"/>
        <v/>
      </c>
      <c r="AG490" s="7" t="str">
        <f t="shared" si="232"/>
        <v/>
      </c>
      <c r="AN490" s="98" t="str">
        <f t="shared" si="217"/>
        <v/>
      </c>
      <c r="AO490" s="99" t="str">
        <f t="shared" si="218"/>
        <v/>
      </c>
      <c r="AQ490" s="49" t="str">
        <f t="shared" si="219"/>
        <v/>
      </c>
      <c r="AR490" s="33" t="str">
        <f t="shared" si="220"/>
        <v/>
      </c>
      <c r="AS490" s="43" t="str">
        <f t="shared" si="221"/>
        <v/>
      </c>
      <c r="AT490" s="33" t="str">
        <f t="shared" si="222"/>
        <v/>
      </c>
      <c r="AU490" s="49" t="str">
        <f t="shared" si="210"/>
        <v/>
      </c>
      <c r="AV490" s="33" t="str">
        <f t="shared" si="211"/>
        <v/>
      </c>
      <c r="AW490" s="49" t="str">
        <f t="shared" si="223"/>
        <v/>
      </c>
      <c r="AX490" s="33" t="str">
        <f t="shared" si="224"/>
        <v/>
      </c>
      <c r="AZ490" s="7" t="str">
        <f t="shared" si="225"/>
        <v/>
      </c>
      <c r="BB490" s="7" t="str">
        <f t="shared" si="226"/>
        <v/>
      </c>
      <c r="BD490" s="7">
        <v>479</v>
      </c>
      <c r="BF490" s="49" t="str">
        <f t="shared" si="233"/>
        <v/>
      </c>
      <c r="BG490" s="7" t="str">
        <f t="shared" si="233"/>
        <v/>
      </c>
      <c r="BH490" s="43" t="str">
        <f t="shared" si="233"/>
        <v/>
      </c>
      <c r="BI490" s="7" t="str">
        <f t="shared" si="227"/>
        <v/>
      </c>
      <c r="BJ490" s="7" t="str">
        <f t="shared" si="228"/>
        <v/>
      </c>
      <c r="BL490" s="105" t="str">
        <f t="shared" si="229"/>
        <v/>
      </c>
      <c r="BN490" s="57" t="str">
        <f t="shared" si="230"/>
        <v/>
      </c>
      <c r="BP490" s="35" t="str">
        <f t="shared" si="231"/>
        <v/>
      </c>
    </row>
    <row r="491" spans="1:68" x14ac:dyDescent="0.25">
      <c r="A491" s="9"/>
      <c r="B491" s="7" t="str">
        <f t="shared" si="207"/>
        <v/>
      </c>
      <c r="C491" s="9"/>
      <c r="D491" s="31"/>
      <c r="E491" s="11"/>
      <c r="F491" s="14"/>
      <c r="G491" s="18"/>
      <c r="H491" s="39"/>
      <c r="I491" s="22"/>
      <c r="J491" s="9"/>
      <c r="K491" s="25"/>
      <c r="L491" s="25"/>
      <c r="M491" s="25"/>
      <c r="N491" s="25"/>
      <c r="O491" s="25"/>
      <c r="P491" s="25"/>
      <c r="Q491" s="25"/>
      <c r="R491" s="25"/>
      <c r="S491" s="25"/>
      <c r="V491" s="7" t="str">
        <f t="shared" si="212"/>
        <v/>
      </c>
      <c r="X491" s="29" t="str">
        <f t="shared" si="208"/>
        <v/>
      </c>
      <c r="Y491" s="29" t="str">
        <f t="shared" si="213"/>
        <v/>
      </c>
      <c r="AA491" s="7" t="str">
        <f t="shared" si="209"/>
        <v/>
      </c>
      <c r="AB491" s="33" t="str">
        <f t="shared" si="214"/>
        <v/>
      </c>
      <c r="AD491" s="35" t="str">
        <f t="shared" si="215"/>
        <v/>
      </c>
      <c r="AE491" s="35" t="str">
        <f t="shared" si="216"/>
        <v/>
      </c>
      <c r="AG491" s="7" t="str">
        <f t="shared" si="232"/>
        <v/>
      </c>
      <c r="AN491" s="98" t="str">
        <f t="shared" si="217"/>
        <v/>
      </c>
      <c r="AO491" s="99" t="str">
        <f t="shared" si="218"/>
        <v/>
      </c>
      <c r="AQ491" s="49" t="str">
        <f t="shared" si="219"/>
        <v/>
      </c>
      <c r="AR491" s="33" t="str">
        <f t="shared" si="220"/>
        <v/>
      </c>
      <c r="AS491" s="43" t="str">
        <f t="shared" si="221"/>
        <v/>
      </c>
      <c r="AT491" s="33" t="str">
        <f t="shared" si="222"/>
        <v/>
      </c>
      <c r="AU491" s="49" t="str">
        <f t="shared" si="210"/>
        <v/>
      </c>
      <c r="AV491" s="33" t="str">
        <f t="shared" si="211"/>
        <v/>
      </c>
      <c r="AW491" s="49" t="str">
        <f t="shared" si="223"/>
        <v/>
      </c>
      <c r="AX491" s="33" t="str">
        <f t="shared" si="224"/>
        <v/>
      </c>
      <c r="AZ491" s="7" t="str">
        <f t="shared" si="225"/>
        <v/>
      </c>
      <c r="BB491" s="7" t="str">
        <f t="shared" si="226"/>
        <v/>
      </c>
      <c r="BD491" s="7">
        <v>480</v>
      </c>
      <c r="BF491" s="49" t="str">
        <f t="shared" si="233"/>
        <v/>
      </c>
      <c r="BG491" s="7" t="str">
        <f t="shared" si="233"/>
        <v/>
      </c>
      <c r="BH491" s="43" t="str">
        <f t="shared" si="233"/>
        <v/>
      </c>
      <c r="BI491" s="7" t="str">
        <f t="shared" si="227"/>
        <v/>
      </c>
      <c r="BJ491" s="7" t="str">
        <f t="shared" si="228"/>
        <v/>
      </c>
      <c r="BL491" s="105" t="str">
        <f t="shared" si="229"/>
        <v/>
      </c>
      <c r="BN491" s="57" t="str">
        <f t="shared" si="230"/>
        <v/>
      </c>
      <c r="BP491" s="35" t="str">
        <f t="shared" si="231"/>
        <v/>
      </c>
    </row>
    <row r="492" spans="1:68" x14ac:dyDescent="0.25">
      <c r="A492" s="9"/>
      <c r="B492" s="7" t="str">
        <f t="shared" si="207"/>
        <v/>
      </c>
      <c r="C492" s="9"/>
      <c r="D492" s="31"/>
      <c r="E492" s="11"/>
      <c r="F492" s="14"/>
      <c r="G492" s="18"/>
      <c r="H492" s="39"/>
      <c r="I492" s="22"/>
      <c r="J492" s="9"/>
      <c r="K492" s="25"/>
      <c r="L492" s="25"/>
      <c r="M492" s="25"/>
      <c r="N492" s="25"/>
      <c r="O492" s="25"/>
      <c r="P492" s="25"/>
      <c r="Q492" s="25"/>
      <c r="R492" s="25"/>
      <c r="S492" s="25"/>
      <c r="V492" s="7" t="str">
        <f t="shared" si="212"/>
        <v/>
      </c>
      <c r="X492" s="29" t="str">
        <f t="shared" si="208"/>
        <v/>
      </c>
      <c r="Y492" s="29" t="str">
        <f t="shared" si="213"/>
        <v/>
      </c>
      <c r="AA492" s="7" t="str">
        <f t="shared" si="209"/>
        <v/>
      </c>
      <c r="AB492" s="33" t="str">
        <f t="shared" si="214"/>
        <v/>
      </c>
      <c r="AD492" s="35" t="str">
        <f t="shared" si="215"/>
        <v/>
      </c>
      <c r="AE492" s="35" t="str">
        <f t="shared" si="216"/>
        <v/>
      </c>
      <c r="AG492" s="7" t="str">
        <f t="shared" si="232"/>
        <v/>
      </c>
      <c r="AN492" s="98" t="str">
        <f t="shared" si="217"/>
        <v/>
      </c>
      <c r="AO492" s="99" t="str">
        <f t="shared" si="218"/>
        <v/>
      </c>
      <c r="AQ492" s="49" t="str">
        <f t="shared" si="219"/>
        <v/>
      </c>
      <c r="AR492" s="33" t="str">
        <f t="shared" si="220"/>
        <v/>
      </c>
      <c r="AS492" s="43" t="str">
        <f t="shared" si="221"/>
        <v/>
      </c>
      <c r="AT492" s="33" t="str">
        <f t="shared" si="222"/>
        <v/>
      </c>
      <c r="AU492" s="49" t="str">
        <f t="shared" si="210"/>
        <v/>
      </c>
      <c r="AV492" s="33" t="str">
        <f t="shared" si="211"/>
        <v/>
      </c>
      <c r="AW492" s="49" t="str">
        <f t="shared" si="223"/>
        <v/>
      </c>
      <c r="AX492" s="33" t="str">
        <f t="shared" si="224"/>
        <v/>
      </c>
      <c r="AZ492" s="7" t="str">
        <f t="shared" si="225"/>
        <v/>
      </c>
      <c r="BB492" s="7" t="str">
        <f t="shared" si="226"/>
        <v/>
      </c>
      <c r="BD492" s="7">
        <v>481</v>
      </c>
      <c r="BF492" s="49" t="str">
        <f t="shared" ref="BF492:BH511" si="234">IF(OR($E492="", $AD492=FALSE), "", IF(OR($BI$9=TRUE, BF$9=""), 0, IFERROR(INDEX($AQ$12:$AX$511, $BE492, MATCH(BF$9, $AQ$9:$AX$9, 0)), 0)))</f>
        <v/>
      </c>
      <c r="BG492" s="7" t="str">
        <f t="shared" si="234"/>
        <v/>
      </c>
      <c r="BH492" s="43" t="str">
        <f t="shared" si="234"/>
        <v/>
      </c>
      <c r="BI492" s="7" t="str">
        <f t="shared" si="227"/>
        <v/>
      </c>
      <c r="BJ492" s="7" t="str">
        <f t="shared" si="228"/>
        <v/>
      </c>
      <c r="BL492" s="105" t="str">
        <f t="shared" si="229"/>
        <v/>
      </c>
      <c r="BN492" s="57" t="str">
        <f t="shared" si="230"/>
        <v/>
      </c>
      <c r="BP492" s="35" t="str">
        <f t="shared" si="231"/>
        <v/>
      </c>
    </row>
    <row r="493" spans="1:68" x14ac:dyDescent="0.25">
      <c r="A493" s="9"/>
      <c r="B493" s="7" t="str">
        <f t="shared" si="207"/>
        <v/>
      </c>
      <c r="C493" s="9"/>
      <c r="D493" s="31"/>
      <c r="E493" s="11"/>
      <c r="F493" s="14"/>
      <c r="G493" s="18"/>
      <c r="H493" s="39"/>
      <c r="I493" s="22"/>
      <c r="J493" s="9"/>
      <c r="K493" s="25"/>
      <c r="L493" s="25"/>
      <c r="M493" s="25"/>
      <c r="N493" s="25"/>
      <c r="O493" s="25"/>
      <c r="P493" s="25"/>
      <c r="Q493" s="25"/>
      <c r="R493" s="25"/>
      <c r="S493" s="25"/>
      <c r="V493" s="7" t="str">
        <f t="shared" si="212"/>
        <v/>
      </c>
      <c r="X493" s="29" t="str">
        <f t="shared" si="208"/>
        <v/>
      </c>
      <c r="Y493" s="29" t="str">
        <f t="shared" si="213"/>
        <v/>
      </c>
      <c r="AA493" s="7" t="str">
        <f t="shared" si="209"/>
        <v/>
      </c>
      <c r="AB493" s="33" t="str">
        <f t="shared" si="214"/>
        <v/>
      </c>
      <c r="AD493" s="35" t="str">
        <f t="shared" si="215"/>
        <v/>
      </c>
      <c r="AE493" s="35" t="str">
        <f t="shared" si="216"/>
        <v/>
      </c>
      <c r="AG493" s="7" t="str">
        <f t="shared" si="232"/>
        <v/>
      </c>
      <c r="AN493" s="98" t="str">
        <f t="shared" si="217"/>
        <v/>
      </c>
      <c r="AO493" s="99" t="str">
        <f t="shared" si="218"/>
        <v/>
      </c>
      <c r="AQ493" s="49" t="str">
        <f t="shared" si="219"/>
        <v/>
      </c>
      <c r="AR493" s="33" t="str">
        <f t="shared" si="220"/>
        <v/>
      </c>
      <c r="AS493" s="43" t="str">
        <f t="shared" si="221"/>
        <v/>
      </c>
      <c r="AT493" s="33" t="str">
        <f t="shared" si="222"/>
        <v/>
      </c>
      <c r="AU493" s="49" t="str">
        <f t="shared" si="210"/>
        <v/>
      </c>
      <c r="AV493" s="33" t="str">
        <f t="shared" si="211"/>
        <v/>
      </c>
      <c r="AW493" s="49" t="str">
        <f t="shared" si="223"/>
        <v/>
      </c>
      <c r="AX493" s="33" t="str">
        <f t="shared" si="224"/>
        <v/>
      </c>
      <c r="AZ493" s="7" t="str">
        <f t="shared" si="225"/>
        <v/>
      </c>
      <c r="BB493" s="7" t="str">
        <f t="shared" si="226"/>
        <v/>
      </c>
      <c r="BD493" s="7">
        <v>482</v>
      </c>
      <c r="BF493" s="49" t="str">
        <f t="shared" si="234"/>
        <v/>
      </c>
      <c r="BG493" s="7" t="str">
        <f t="shared" si="234"/>
        <v/>
      </c>
      <c r="BH493" s="43" t="str">
        <f t="shared" si="234"/>
        <v/>
      </c>
      <c r="BI493" s="7" t="str">
        <f t="shared" si="227"/>
        <v/>
      </c>
      <c r="BJ493" s="7" t="str">
        <f t="shared" si="228"/>
        <v/>
      </c>
      <c r="BL493" s="105" t="str">
        <f t="shared" si="229"/>
        <v/>
      </c>
      <c r="BN493" s="57" t="str">
        <f t="shared" si="230"/>
        <v/>
      </c>
      <c r="BP493" s="35" t="str">
        <f t="shared" si="231"/>
        <v/>
      </c>
    </row>
    <row r="494" spans="1:68" x14ac:dyDescent="0.25">
      <c r="A494" s="9"/>
      <c r="B494" s="7" t="str">
        <f t="shared" si="207"/>
        <v/>
      </c>
      <c r="C494" s="9"/>
      <c r="D494" s="31"/>
      <c r="E494" s="11"/>
      <c r="F494" s="14"/>
      <c r="G494" s="18"/>
      <c r="H494" s="39"/>
      <c r="I494" s="22"/>
      <c r="J494" s="9"/>
      <c r="K494" s="25"/>
      <c r="L494" s="25"/>
      <c r="M494" s="25"/>
      <c r="N494" s="25"/>
      <c r="O494" s="25"/>
      <c r="P494" s="25"/>
      <c r="Q494" s="25"/>
      <c r="R494" s="25"/>
      <c r="S494" s="25"/>
      <c r="V494" s="7" t="str">
        <f t="shared" si="212"/>
        <v/>
      </c>
      <c r="X494" s="29" t="str">
        <f t="shared" si="208"/>
        <v/>
      </c>
      <c r="Y494" s="29" t="str">
        <f t="shared" si="213"/>
        <v/>
      </c>
      <c r="AA494" s="7" t="str">
        <f t="shared" si="209"/>
        <v/>
      </c>
      <c r="AB494" s="33" t="str">
        <f t="shared" si="214"/>
        <v/>
      </c>
      <c r="AD494" s="35" t="str">
        <f t="shared" si="215"/>
        <v/>
      </c>
      <c r="AE494" s="35" t="str">
        <f t="shared" si="216"/>
        <v/>
      </c>
      <c r="AG494" s="7" t="str">
        <f t="shared" si="232"/>
        <v/>
      </c>
      <c r="AN494" s="98" t="str">
        <f t="shared" si="217"/>
        <v/>
      </c>
      <c r="AO494" s="99" t="str">
        <f t="shared" si="218"/>
        <v/>
      </c>
      <c r="AQ494" s="49" t="str">
        <f t="shared" si="219"/>
        <v/>
      </c>
      <c r="AR494" s="33" t="str">
        <f t="shared" si="220"/>
        <v/>
      </c>
      <c r="AS494" s="43" t="str">
        <f t="shared" si="221"/>
        <v/>
      </c>
      <c r="AT494" s="33" t="str">
        <f t="shared" si="222"/>
        <v/>
      </c>
      <c r="AU494" s="49" t="str">
        <f t="shared" si="210"/>
        <v/>
      </c>
      <c r="AV494" s="33" t="str">
        <f t="shared" si="211"/>
        <v/>
      </c>
      <c r="AW494" s="49" t="str">
        <f t="shared" si="223"/>
        <v/>
      </c>
      <c r="AX494" s="33" t="str">
        <f t="shared" si="224"/>
        <v/>
      </c>
      <c r="AZ494" s="7" t="str">
        <f t="shared" si="225"/>
        <v/>
      </c>
      <c r="BB494" s="7" t="str">
        <f t="shared" si="226"/>
        <v/>
      </c>
      <c r="BD494" s="7">
        <v>483</v>
      </c>
      <c r="BF494" s="49" t="str">
        <f t="shared" si="234"/>
        <v/>
      </c>
      <c r="BG494" s="7" t="str">
        <f t="shared" si="234"/>
        <v/>
      </c>
      <c r="BH494" s="43" t="str">
        <f t="shared" si="234"/>
        <v/>
      </c>
      <c r="BI494" s="7" t="str">
        <f t="shared" si="227"/>
        <v/>
      </c>
      <c r="BJ494" s="7" t="str">
        <f t="shared" si="228"/>
        <v/>
      </c>
      <c r="BL494" s="105" t="str">
        <f t="shared" si="229"/>
        <v/>
      </c>
      <c r="BN494" s="57" t="str">
        <f t="shared" si="230"/>
        <v/>
      </c>
      <c r="BP494" s="35" t="str">
        <f t="shared" si="231"/>
        <v/>
      </c>
    </row>
    <row r="495" spans="1:68" x14ac:dyDescent="0.25">
      <c r="A495" s="9"/>
      <c r="B495" s="7" t="str">
        <f t="shared" si="207"/>
        <v/>
      </c>
      <c r="C495" s="9"/>
      <c r="D495" s="31"/>
      <c r="E495" s="11"/>
      <c r="F495" s="14"/>
      <c r="G495" s="18"/>
      <c r="H495" s="39"/>
      <c r="I495" s="22"/>
      <c r="J495" s="9"/>
      <c r="K495" s="25"/>
      <c r="L495" s="25"/>
      <c r="M495" s="25"/>
      <c r="N495" s="25"/>
      <c r="O495" s="25"/>
      <c r="P495" s="25"/>
      <c r="Q495" s="25"/>
      <c r="R495" s="25"/>
      <c r="S495" s="25"/>
      <c r="V495" s="7" t="str">
        <f t="shared" si="212"/>
        <v/>
      </c>
      <c r="X495" s="29" t="str">
        <f t="shared" si="208"/>
        <v/>
      </c>
      <c r="Y495" s="29" t="str">
        <f t="shared" si="213"/>
        <v/>
      </c>
      <c r="AA495" s="7" t="str">
        <f t="shared" si="209"/>
        <v/>
      </c>
      <c r="AB495" s="33" t="str">
        <f t="shared" si="214"/>
        <v/>
      </c>
      <c r="AD495" s="35" t="str">
        <f t="shared" si="215"/>
        <v/>
      </c>
      <c r="AE495" s="35" t="str">
        <f t="shared" si="216"/>
        <v/>
      </c>
      <c r="AG495" s="7" t="str">
        <f t="shared" si="232"/>
        <v/>
      </c>
      <c r="AN495" s="98" t="str">
        <f t="shared" si="217"/>
        <v/>
      </c>
      <c r="AO495" s="99" t="str">
        <f t="shared" si="218"/>
        <v/>
      </c>
      <c r="AQ495" s="49" t="str">
        <f t="shared" si="219"/>
        <v/>
      </c>
      <c r="AR495" s="33" t="str">
        <f t="shared" si="220"/>
        <v/>
      </c>
      <c r="AS495" s="43" t="str">
        <f t="shared" si="221"/>
        <v/>
      </c>
      <c r="AT495" s="33" t="str">
        <f t="shared" si="222"/>
        <v/>
      </c>
      <c r="AU495" s="49" t="str">
        <f t="shared" si="210"/>
        <v/>
      </c>
      <c r="AV495" s="33" t="str">
        <f t="shared" si="211"/>
        <v/>
      </c>
      <c r="AW495" s="49" t="str">
        <f t="shared" si="223"/>
        <v/>
      </c>
      <c r="AX495" s="33" t="str">
        <f t="shared" si="224"/>
        <v/>
      </c>
      <c r="AZ495" s="7" t="str">
        <f t="shared" si="225"/>
        <v/>
      </c>
      <c r="BB495" s="7" t="str">
        <f t="shared" si="226"/>
        <v/>
      </c>
      <c r="BD495" s="7">
        <v>484</v>
      </c>
      <c r="BF495" s="49" t="str">
        <f t="shared" si="234"/>
        <v/>
      </c>
      <c r="BG495" s="7" t="str">
        <f t="shared" si="234"/>
        <v/>
      </c>
      <c r="BH495" s="43" t="str">
        <f t="shared" si="234"/>
        <v/>
      </c>
      <c r="BI495" s="7" t="str">
        <f t="shared" si="227"/>
        <v/>
      </c>
      <c r="BJ495" s="7" t="str">
        <f t="shared" si="228"/>
        <v/>
      </c>
      <c r="BL495" s="105" t="str">
        <f t="shared" si="229"/>
        <v/>
      </c>
      <c r="BN495" s="57" t="str">
        <f t="shared" si="230"/>
        <v/>
      </c>
      <c r="BP495" s="35" t="str">
        <f t="shared" si="231"/>
        <v/>
      </c>
    </row>
    <row r="496" spans="1:68" x14ac:dyDescent="0.25">
      <c r="A496" s="9"/>
      <c r="B496" s="7" t="str">
        <f t="shared" si="207"/>
        <v/>
      </c>
      <c r="C496" s="9"/>
      <c r="D496" s="31"/>
      <c r="E496" s="11"/>
      <c r="F496" s="14"/>
      <c r="G496" s="18"/>
      <c r="H496" s="39"/>
      <c r="I496" s="22"/>
      <c r="J496" s="9"/>
      <c r="K496" s="25"/>
      <c r="L496" s="25"/>
      <c r="M496" s="25"/>
      <c r="N496" s="25"/>
      <c r="O496" s="25"/>
      <c r="P496" s="25"/>
      <c r="Q496" s="25"/>
      <c r="R496" s="25"/>
      <c r="S496" s="25"/>
      <c r="V496" s="7" t="str">
        <f t="shared" si="212"/>
        <v/>
      </c>
      <c r="X496" s="29" t="str">
        <f t="shared" si="208"/>
        <v/>
      </c>
      <c r="Y496" s="29" t="str">
        <f t="shared" si="213"/>
        <v/>
      </c>
      <c r="AA496" s="7" t="str">
        <f t="shared" si="209"/>
        <v/>
      </c>
      <c r="AB496" s="33" t="str">
        <f t="shared" si="214"/>
        <v/>
      </c>
      <c r="AD496" s="35" t="str">
        <f t="shared" si="215"/>
        <v/>
      </c>
      <c r="AE496" s="35" t="str">
        <f t="shared" si="216"/>
        <v/>
      </c>
      <c r="AG496" s="7" t="str">
        <f t="shared" si="232"/>
        <v/>
      </c>
      <c r="AN496" s="98" t="str">
        <f t="shared" si="217"/>
        <v/>
      </c>
      <c r="AO496" s="99" t="str">
        <f t="shared" si="218"/>
        <v/>
      </c>
      <c r="AQ496" s="49" t="str">
        <f t="shared" si="219"/>
        <v/>
      </c>
      <c r="AR496" s="33" t="str">
        <f t="shared" si="220"/>
        <v/>
      </c>
      <c r="AS496" s="43" t="str">
        <f t="shared" si="221"/>
        <v/>
      </c>
      <c r="AT496" s="33" t="str">
        <f t="shared" si="222"/>
        <v/>
      </c>
      <c r="AU496" s="49" t="str">
        <f t="shared" si="210"/>
        <v/>
      </c>
      <c r="AV496" s="33" t="str">
        <f t="shared" si="211"/>
        <v/>
      </c>
      <c r="AW496" s="49" t="str">
        <f t="shared" si="223"/>
        <v/>
      </c>
      <c r="AX496" s="33" t="str">
        <f t="shared" si="224"/>
        <v/>
      </c>
      <c r="AZ496" s="7" t="str">
        <f t="shared" si="225"/>
        <v/>
      </c>
      <c r="BB496" s="7" t="str">
        <f t="shared" si="226"/>
        <v/>
      </c>
      <c r="BD496" s="7">
        <v>485</v>
      </c>
      <c r="BF496" s="49" t="str">
        <f t="shared" si="234"/>
        <v/>
      </c>
      <c r="BG496" s="7" t="str">
        <f t="shared" si="234"/>
        <v/>
      </c>
      <c r="BH496" s="43" t="str">
        <f t="shared" si="234"/>
        <v/>
      </c>
      <c r="BI496" s="7" t="str">
        <f t="shared" si="227"/>
        <v/>
      </c>
      <c r="BJ496" s="7" t="str">
        <f t="shared" si="228"/>
        <v/>
      </c>
      <c r="BL496" s="105" t="str">
        <f t="shared" si="229"/>
        <v/>
      </c>
      <c r="BN496" s="57" t="str">
        <f t="shared" si="230"/>
        <v/>
      </c>
      <c r="BP496" s="35" t="str">
        <f t="shared" si="231"/>
        <v/>
      </c>
    </row>
    <row r="497" spans="1:68" x14ac:dyDescent="0.25">
      <c r="A497" s="9"/>
      <c r="B497" s="7" t="str">
        <f t="shared" si="207"/>
        <v/>
      </c>
      <c r="C497" s="9"/>
      <c r="D497" s="31"/>
      <c r="E497" s="11"/>
      <c r="F497" s="14"/>
      <c r="G497" s="18"/>
      <c r="H497" s="39"/>
      <c r="I497" s="22"/>
      <c r="J497" s="9"/>
      <c r="K497" s="25"/>
      <c r="L497" s="25"/>
      <c r="M497" s="25"/>
      <c r="N497" s="25"/>
      <c r="O497" s="25"/>
      <c r="P497" s="25"/>
      <c r="Q497" s="25"/>
      <c r="R497" s="25"/>
      <c r="S497" s="25"/>
      <c r="V497" s="7" t="str">
        <f t="shared" si="212"/>
        <v/>
      </c>
      <c r="X497" s="29" t="str">
        <f t="shared" si="208"/>
        <v/>
      </c>
      <c r="Y497" s="29" t="str">
        <f t="shared" si="213"/>
        <v/>
      </c>
      <c r="AA497" s="7" t="str">
        <f t="shared" si="209"/>
        <v/>
      </c>
      <c r="AB497" s="33" t="str">
        <f t="shared" si="214"/>
        <v/>
      </c>
      <c r="AD497" s="35" t="str">
        <f t="shared" si="215"/>
        <v/>
      </c>
      <c r="AE497" s="35" t="str">
        <f t="shared" si="216"/>
        <v/>
      </c>
      <c r="AG497" s="7" t="str">
        <f t="shared" si="232"/>
        <v/>
      </c>
      <c r="AN497" s="98" t="str">
        <f t="shared" si="217"/>
        <v/>
      </c>
      <c r="AO497" s="99" t="str">
        <f t="shared" si="218"/>
        <v/>
      </c>
      <c r="AQ497" s="49" t="str">
        <f t="shared" si="219"/>
        <v/>
      </c>
      <c r="AR497" s="33" t="str">
        <f t="shared" si="220"/>
        <v/>
      </c>
      <c r="AS497" s="43" t="str">
        <f t="shared" si="221"/>
        <v/>
      </c>
      <c r="AT497" s="33" t="str">
        <f t="shared" si="222"/>
        <v/>
      </c>
      <c r="AU497" s="49" t="str">
        <f t="shared" si="210"/>
        <v/>
      </c>
      <c r="AV497" s="33" t="str">
        <f t="shared" si="211"/>
        <v/>
      </c>
      <c r="AW497" s="49" t="str">
        <f t="shared" si="223"/>
        <v/>
      </c>
      <c r="AX497" s="33" t="str">
        <f t="shared" si="224"/>
        <v/>
      </c>
      <c r="AZ497" s="7" t="str">
        <f t="shared" si="225"/>
        <v/>
      </c>
      <c r="BB497" s="7" t="str">
        <f t="shared" si="226"/>
        <v/>
      </c>
      <c r="BD497" s="7">
        <v>486</v>
      </c>
      <c r="BF497" s="49" t="str">
        <f t="shared" si="234"/>
        <v/>
      </c>
      <c r="BG497" s="7" t="str">
        <f t="shared" si="234"/>
        <v/>
      </c>
      <c r="BH497" s="43" t="str">
        <f t="shared" si="234"/>
        <v/>
      </c>
      <c r="BI497" s="7" t="str">
        <f t="shared" si="227"/>
        <v/>
      </c>
      <c r="BJ497" s="7" t="str">
        <f t="shared" si="228"/>
        <v/>
      </c>
      <c r="BL497" s="105" t="str">
        <f t="shared" si="229"/>
        <v/>
      </c>
      <c r="BN497" s="57" t="str">
        <f t="shared" si="230"/>
        <v/>
      </c>
      <c r="BP497" s="35" t="str">
        <f t="shared" si="231"/>
        <v/>
      </c>
    </row>
    <row r="498" spans="1:68" x14ac:dyDescent="0.25">
      <c r="A498" s="9"/>
      <c r="B498" s="7" t="str">
        <f t="shared" si="207"/>
        <v/>
      </c>
      <c r="C498" s="9"/>
      <c r="D498" s="31"/>
      <c r="E498" s="11"/>
      <c r="F498" s="14"/>
      <c r="G498" s="18"/>
      <c r="H498" s="39"/>
      <c r="I498" s="22"/>
      <c r="J498" s="9"/>
      <c r="K498" s="25"/>
      <c r="L498" s="25"/>
      <c r="M498" s="25"/>
      <c r="N498" s="25"/>
      <c r="O498" s="25"/>
      <c r="P498" s="25"/>
      <c r="Q498" s="25"/>
      <c r="R498" s="25"/>
      <c r="S498" s="25"/>
      <c r="V498" s="7" t="str">
        <f t="shared" si="212"/>
        <v/>
      </c>
      <c r="X498" s="29" t="str">
        <f t="shared" si="208"/>
        <v/>
      </c>
      <c r="Y498" s="29" t="str">
        <f t="shared" si="213"/>
        <v/>
      </c>
      <c r="AA498" s="7" t="str">
        <f t="shared" si="209"/>
        <v/>
      </c>
      <c r="AB498" s="33" t="str">
        <f t="shared" si="214"/>
        <v/>
      </c>
      <c r="AD498" s="35" t="str">
        <f t="shared" si="215"/>
        <v/>
      </c>
      <c r="AE498" s="35" t="str">
        <f t="shared" si="216"/>
        <v/>
      </c>
      <c r="AG498" s="7" t="str">
        <f t="shared" si="232"/>
        <v/>
      </c>
      <c r="AN498" s="98" t="str">
        <f t="shared" si="217"/>
        <v/>
      </c>
      <c r="AO498" s="99" t="str">
        <f t="shared" si="218"/>
        <v/>
      </c>
      <c r="AQ498" s="49" t="str">
        <f t="shared" si="219"/>
        <v/>
      </c>
      <c r="AR498" s="33" t="str">
        <f t="shared" si="220"/>
        <v/>
      </c>
      <c r="AS498" s="43" t="str">
        <f t="shared" si="221"/>
        <v/>
      </c>
      <c r="AT498" s="33" t="str">
        <f t="shared" si="222"/>
        <v/>
      </c>
      <c r="AU498" s="49" t="str">
        <f t="shared" si="210"/>
        <v/>
      </c>
      <c r="AV498" s="33" t="str">
        <f t="shared" si="211"/>
        <v/>
      </c>
      <c r="AW498" s="49" t="str">
        <f t="shared" si="223"/>
        <v/>
      </c>
      <c r="AX498" s="33" t="str">
        <f t="shared" si="224"/>
        <v/>
      </c>
      <c r="AZ498" s="7" t="str">
        <f t="shared" si="225"/>
        <v/>
      </c>
      <c r="BB498" s="7" t="str">
        <f t="shared" si="226"/>
        <v/>
      </c>
      <c r="BD498" s="7">
        <v>487</v>
      </c>
      <c r="BF498" s="49" t="str">
        <f t="shared" si="234"/>
        <v/>
      </c>
      <c r="BG498" s="7" t="str">
        <f t="shared" si="234"/>
        <v/>
      </c>
      <c r="BH498" s="43" t="str">
        <f t="shared" si="234"/>
        <v/>
      </c>
      <c r="BI498" s="7" t="str">
        <f t="shared" si="227"/>
        <v/>
      </c>
      <c r="BJ498" s="7" t="str">
        <f t="shared" si="228"/>
        <v/>
      </c>
      <c r="BL498" s="105" t="str">
        <f t="shared" si="229"/>
        <v/>
      </c>
      <c r="BN498" s="57" t="str">
        <f t="shared" si="230"/>
        <v/>
      </c>
      <c r="BP498" s="35" t="str">
        <f t="shared" si="231"/>
        <v/>
      </c>
    </row>
    <row r="499" spans="1:68" x14ac:dyDescent="0.25">
      <c r="A499" s="9"/>
      <c r="B499" s="7" t="str">
        <f t="shared" si="207"/>
        <v/>
      </c>
      <c r="C499" s="9"/>
      <c r="D499" s="31"/>
      <c r="E499" s="11"/>
      <c r="F499" s="14"/>
      <c r="G499" s="18"/>
      <c r="H499" s="39"/>
      <c r="I499" s="22"/>
      <c r="J499" s="9"/>
      <c r="K499" s="25"/>
      <c r="L499" s="25"/>
      <c r="M499" s="25"/>
      <c r="N499" s="25"/>
      <c r="O499" s="25"/>
      <c r="P499" s="25"/>
      <c r="Q499" s="25"/>
      <c r="R499" s="25"/>
      <c r="S499" s="25"/>
      <c r="V499" s="7" t="str">
        <f t="shared" si="212"/>
        <v/>
      </c>
      <c r="X499" s="29" t="str">
        <f t="shared" si="208"/>
        <v/>
      </c>
      <c r="Y499" s="29" t="str">
        <f t="shared" si="213"/>
        <v/>
      </c>
      <c r="AA499" s="7" t="str">
        <f t="shared" si="209"/>
        <v/>
      </c>
      <c r="AB499" s="33" t="str">
        <f t="shared" si="214"/>
        <v/>
      </c>
      <c r="AD499" s="35" t="str">
        <f t="shared" si="215"/>
        <v/>
      </c>
      <c r="AE499" s="35" t="str">
        <f t="shared" si="216"/>
        <v/>
      </c>
      <c r="AG499" s="7" t="str">
        <f t="shared" si="232"/>
        <v/>
      </c>
      <c r="AN499" s="98" t="str">
        <f t="shared" si="217"/>
        <v/>
      </c>
      <c r="AO499" s="99" t="str">
        <f t="shared" si="218"/>
        <v/>
      </c>
      <c r="AQ499" s="49" t="str">
        <f t="shared" si="219"/>
        <v/>
      </c>
      <c r="AR499" s="33" t="str">
        <f t="shared" si="220"/>
        <v/>
      </c>
      <c r="AS499" s="43" t="str">
        <f t="shared" si="221"/>
        <v/>
      </c>
      <c r="AT499" s="33" t="str">
        <f t="shared" si="222"/>
        <v/>
      </c>
      <c r="AU499" s="49" t="str">
        <f t="shared" si="210"/>
        <v/>
      </c>
      <c r="AV499" s="33" t="str">
        <f t="shared" si="211"/>
        <v/>
      </c>
      <c r="AW499" s="49" t="str">
        <f t="shared" si="223"/>
        <v/>
      </c>
      <c r="AX499" s="33" t="str">
        <f t="shared" si="224"/>
        <v/>
      </c>
      <c r="AZ499" s="7" t="str">
        <f t="shared" si="225"/>
        <v/>
      </c>
      <c r="BB499" s="7" t="str">
        <f t="shared" si="226"/>
        <v/>
      </c>
      <c r="BD499" s="7">
        <v>488</v>
      </c>
      <c r="BF499" s="49" t="str">
        <f t="shared" si="234"/>
        <v/>
      </c>
      <c r="BG499" s="7" t="str">
        <f t="shared" si="234"/>
        <v/>
      </c>
      <c r="BH499" s="43" t="str">
        <f t="shared" si="234"/>
        <v/>
      </c>
      <c r="BI499" s="7" t="str">
        <f t="shared" si="227"/>
        <v/>
      </c>
      <c r="BJ499" s="7" t="str">
        <f t="shared" si="228"/>
        <v/>
      </c>
      <c r="BL499" s="105" t="str">
        <f t="shared" si="229"/>
        <v/>
      </c>
      <c r="BN499" s="57" t="str">
        <f t="shared" si="230"/>
        <v/>
      </c>
      <c r="BP499" s="35" t="str">
        <f t="shared" si="231"/>
        <v/>
      </c>
    </row>
    <row r="500" spans="1:68" x14ac:dyDescent="0.25">
      <c r="A500" s="9"/>
      <c r="B500" s="7" t="str">
        <f t="shared" si="207"/>
        <v/>
      </c>
      <c r="C500" s="9"/>
      <c r="D500" s="31"/>
      <c r="E500" s="11"/>
      <c r="F500" s="14"/>
      <c r="G500" s="18"/>
      <c r="H500" s="39"/>
      <c r="I500" s="22"/>
      <c r="J500" s="9"/>
      <c r="K500" s="25"/>
      <c r="L500" s="25"/>
      <c r="M500" s="25"/>
      <c r="N500" s="25"/>
      <c r="O500" s="25"/>
      <c r="P500" s="25"/>
      <c r="Q500" s="25"/>
      <c r="R500" s="25"/>
      <c r="S500" s="25"/>
      <c r="V500" s="7" t="str">
        <f t="shared" si="212"/>
        <v/>
      </c>
      <c r="X500" s="29" t="str">
        <f t="shared" si="208"/>
        <v/>
      </c>
      <c r="Y500" s="29" t="str">
        <f t="shared" si="213"/>
        <v/>
      </c>
      <c r="AA500" s="7" t="str">
        <f t="shared" si="209"/>
        <v/>
      </c>
      <c r="AB500" s="33" t="str">
        <f t="shared" si="214"/>
        <v/>
      </c>
      <c r="AD500" s="35" t="str">
        <f t="shared" si="215"/>
        <v/>
      </c>
      <c r="AE500" s="35" t="str">
        <f t="shared" si="216"/>
        <v/>
      </c>
      <c r="AG500" s="7" t="str">
        <f t="shared" si="232"/>
        <v/>
      </c>
      <c r="AN500" s="98" t="str">
        <f t="shared" si="217"/>
        <v/>
      </c>
      <c r="AO500" s="99" t="str">
        <f t="shared" si="218"/>
        <v/>
      </c>
      <c r="AQ500" s="49" t="str">
        <f t="shared" si="219"/>
        <v/>
      </c>
      <c r="AR500" s="33" t="str">
        <f t="shared" si="220"/>
        <v/>
      </c>
      <c r="AS500" s="43" t="str">
        <f t="shared" si="221"/>
        <v/>
      </c>
      <c r="AT500" s="33" t="str">
        <f t="shared" si="222"/>
        <v/>
      </c>
      <c r="AU500" s="49" t="str">
        <f t="shared" si="210"/>
        <v/>
      </c>
      <c r="AV500" s="33" t="str">
        <f t="shared" si="211"/>
        <v/>
      </c>
      <c r="AW500" s="49" t="str">
        <f t="shared" si="223"/>
        <v/>
      </c>
      <c r="AX500" s="33" t="str">
        <f t="shared" si="224"/>
        <v/>
      </c>
      <c r="AZ500" s="7" t="str">
        <f t="shared" si="225"/>
        <v/>
      </c>
      <c r="BB500" s="7" t="str">
        <f t="shared" si="226"/>
        <v/>
      </c>
      <c r="BD500" s="7">
        <v>489</v>
      </c>
      <c r="BF500" s="49" t="str">
        <f t="shared" si="234"/>
        <v/>
      </c>
      <c r="BG500" s="7" t="str">
        <f t="shared" si="234"/>
        <v/>
      </c>
      <c r="BH500" s="43" t="str">
        <f t="shared" si="234"/>
        <v/>
      </c>
      <c r="BI500" s="7" t="str">
        <f t="shared" si="227"/>
        <v/>
      </c>
      <c r="BJ500" s="7" t="str">
        <f t="shared" si="228"/>
        <v/>
      </c>
      <c r="BL500" s="105" t="str">
        <f t="shared" si="229"/>
        <v/>
      </c>
      <c r="BN500" s="57" t="str">
        <f t="shared" si="230"/>
        <v/>
      </c>
      <c r="BP500" s="35" t="str">
        <f t="shared" si="231"/>
        <v/>
      </c>
    </row>
    <row r="501" spans="1:68" x14ac:dyDescent="0.25">
      <c r="A501" s="9"/>
      <c r="B501" s="7" t="str">
        <f t="shared" si="207"/>
        <v/>
      </c>
      <c r="C501" s="9"/>
      <c r="D501" s="31"/>
      <c r="E501" s="11"/>
      <c r="F501" s="14"/>
      <c r="G501" s="18"/>
      <c r="H501" s="39"/>
      <c r="I501" s="22"/>
      <c r="J501" s="9"/>
      <c r="K501" s="25"/>
      <c r="L501" s="25"/>
      <c r="M501" s="25"/>
      <c r="N501" s="25"/>
      <c r="O501" s="25"/>
      <c r="P501" s="25"/>
      <c r="Q501" s="25"/>
      <c r="R501" s="25"/>
      <c r="S501" s="25"/>
      <c r="V501" s="7" t="str">
        <f t="shared" si="212"/>
        <v/>
      </c>
      <c r="X501" s="29" t="str">
        <f t="shared" si="208"/>
        <v/>
      </c>
      <c r="Y501" s="29" t="str">
        <f t="shared" si="213"/>
        <v/>
      </c>
      <c r="AA501" s="7" t="str">
        <f t="shared" si="209"/>
        <v/>
      </c>
      <c r="AB501" s="33" t="str">
        <f t="shared" si="214"/>
        <v/>
      </c>
      <c r="AD501" s="35" t="str">
        <f t="shared" si="215"/>
        <v/>
      </c>
      <c r="AE501" s="35" t="str">
        <f t="shared" si="216"/>
        <v/>
      </c>
      <c r="AG501" s="7" t="str">
        <f t="shared" si="232"/>
        <v/>
      </c>
      <c r="AN501" s="98" t="str">
        <f t="shared" si="217"/>
        <v/>
      </c>
      <c r="AO501" s="99" t="str">
        <f t="shared" si="218"/>
        <v/>
      </c>
      <c r="AQ501" s="49" t="str">
        <f t="shared" si="219"/>
        <v/>
      </c>
      <c r="AR501" s="33" t="str">
        <f t="shared" si="220"/>
        <v/>
      </c>
      <c r="AS501" s="43" t="str">
        <f t="shared" si="221"/>
        <v/>
      </c>
      <c r="AT501" s="33" t="str">
        <f t="shared" si="222"/>
        <v/>
      </c>
      <c r="AU501" s="49" t="str">
        <f t="shared" si="210"/>
        <v/>
      </c>
      <c r="AV501" s="33" t="str">
        <f t="shared" si="211"/>
        <v/>
      </c>
      <c r="AW501" s="49" t="str">
        <f t="shared" si="223"/>
        <v/>
      </c>
      <c r="AX501" s="33" t="str">
        <f t="shared" si="224"/>
        <v/>
      </c>
      <c r="AZ501" s="7" t="str">
        <f t="shared" si="225"/>
        <v/>
      </c>
      <c r="BB501" s="7" t="str">
        <f t="shared" si="226"/>
        <v/>
      </c>
      <c r="BD501" s="7">
        <v>490</v>
      </c>
      <c r="BF501" s="49" t="str">
        <f t="shared" si="234"/>
        <v/>
      </c>
      <c r="BG501" s="7" t="str">
        <f t="shared" si="234"/>
        <v/>
      </c>
      <c r="BH501" s="43" t="str">
        <f t="shared" si="234"/>
        <v/>
      </c>
      <c r="BI501" s="7" t="str">
        <f t="shared" si="227"/>
        <v/>
      </c>
      <c r="BJ501" s="7" t="str">
        <f t="shared" si="228"/>
        <v/>
      </c>
      <c r="BL501" s="105" t="str">
        <f t="shared" si="229"/>
        <v/>
      </c>
      <c r="BN501" s="57" t="str">
        <f t="shared" si="230"/>
        <v/>
      </c>
      <c r="BP501" s="35" t="str">
        <f t="shared" si="231"/>
        <v/>
      </c>
    </row>
    <row r="502" spans="1:68" x14ac:dyDescent="0.25">
      <c r="A502" s="9"/>
      <c r="B502" s="7" t="str">
        <f t="shared" si="207"/>
        <v/>
      </c>
      <c r="C502" s="9"/>
      <c r="D502" s="31"/>
      <c r="E502" s="11"/>
      <c r="F502" s="14"/>
      <c r="G502" s="18"/>
      <c r="H502" s="39"/>
      <c r="I502" s="22"/>
      <c r="J502" s="9"/>
      <c r="K502" s="25"/>
      <c r="L502" s="25"/>
      <c r="M502" s="25"/>
      <c r="N502" s="25"/>
      <c r="O502" s="25"/>
      <c r="P502" s="25"/>
      <c r="Q502" s="25"/>
      <c r="R502" s="25"/>
      <c r="S502" s="25"/>
      <c r="V502" s="7" t="str">
        <f t="shared" si="212"/>
        <v/>
      </c>
      <c r="X502" s="29" t="str">
        <f t="shared" si="208"/>
        <v/>
      </c>
      <c r="Y502" s="29" t="str">
        <f t="shared" si="213"/>
        <v/>
      </c>
      <c r="AA502" s="7" t="str">
        <f t="shared" si="209"/>
        <v/>
      </c>
      <c r="AB502" s="33" t="str">
        <f t="shared" si="214"/>
        <v/>
      </c>
      <c r="AD502" s="35" t="str">
        <f t="shared" si="215"/>
        <v/>
      </c>
      <c r="AE502" s="35" t="str">
        <f t="shared" si="216"/>
        <v/>
      </c>
      <c r="AG502" s="7" t="str">
        <f t="shared" si="232"/>
        <v/>
      </c>
      <c r="AN502" s="98" t="str">
        <f t="shared" si="217"/>
        <v/>
      </c>
      <c r="AO502" s="99" t="str">
        <f t="shared" si="218"/>
        <v/>
      </c>
      <c r="AQ502" s="49" t="str">
        <f t="shared" si="219"/>
        <v/>
      </c>
      <c r="AR502" s="33" t="str">
        <f t="shared" si="220"/>
        <v/>
      </c>
      <c r="AS502" s="43" t="str">
        <f t="shared" si="221"/>
        <v/>
      </c>
      <c r="AT502" s="33" t="str">
        <f t="shared" si="222"/>
        <v/>
      </c>
      <c r="AU502" s="49" t="str">
        <f t="shared" si="210"/>
        <v/>
      </c>
      <c r="AV502" s="33" t="str">
        <f t="shared" si="211"/>
        <v/>
      </c>
      <c r="AW502" s="49" t="str">
        <f t="shared" si="223"/>
        <v/>
      </c>
      <c r="AX502" s="33" t="str">
        <f t="shared" si="224"/>
        <v/>
      </c>
      <c r="AZ502" s="7" t="str">
        <f t="shared" si="225"/>
        <v/>
      </c>
      <c r="BB502" s="7" t="str">
        <f t="shared" si="226"/>
        <v/>
      </c>
      <c r="BD502" s="7">
        <v>491</v>
      </c>
      <c r="BF502" s="49" t="str">
        <f t="shared" si="234"/>
        <v/>
      </c>
      <c r="BG502" s="7" t="str">
        <f t="shared" si="234"/>
        <v/>
      </c>
      <c r="BH502" s="43" t="str">
        <f t="shared" si="234"/>
        <v/>
      </c>
      <c r="BI502" s="7" t="str">
        <f t="shared" si="227"/>
        <v/>
      </c>
      <c r="BJ502" s="7" t="str">
        <f t="shared" si="228"/>
        <v/>
      </c>
      <c r="BL502" s="105" t="str">
        <f t="shared" si="229"/>
        <v/>
      </c>
      <c r="BN502" s="57" t="str">
        <f t="shared" si="230"/>
        <v/>
      </c>
      <c r="BP502" s="35" t="str">
        <f t="shared" si="231"/>
        <v/>
      </c>
    </row>
    <row r="503" spans="1:68" x14ac:dyDescent="0.25">
      <c r="A503" s="9"/>
      <c r="B503" s="7" t="str">
        <f t="shared" si="207"/>
        <v/>
      </c>
      <c r="C503" s="9"/>
      <c r="D503" s="31"/>
      <c r="E503" s="11"/>
      <c r="F503" s="14"/>
      <c r="G503" s="18"/>
      <c r="H503" s="39"/>
      <c r="I503" s="22"/>
      <c r="J503" s="9"/>
      <c r="K503" s="25"/>
      <c r="L503" s="25"/>
      <c r="M503" s="25"/>
      <c r="N503" s="25"/>
      <c r="O503" s="25"/>
      <c r="P503" s="25"/>
      <c r="Q503" s="25"/>
      <c r="R503" s="25"/>
      <c r="S503" s="25"/>
      <c r="V503" s="7" t="str">
        <f t="shared" si="212"/>
        <v/>
      </c>
      <c r="X503" s="29" t="str">
        <f t="shared" si="208"/>
        <v/>
      </c>
      <c r="Y503" s="29" t="str">
        <f t="shared" si="213"/>
        <v/>
      </c>
      <c r="AA503" s="7" t="str">
        <f t="shared" si="209"/>
        <v/>
      </c>
      <c r="AB503" s="33" t="str">
        <f t="shared" si="214"/>
        <v/>
      </c>
      <c r="AD503" s="35" t="str">
        <f t="shared" si="215"/>
        <v/>
      </c>
      <c r="AE503" s="35" t="str">
        <f t="shared" si="216"/>
        <v/>
      </c>
      <c r="AG503" s="7" t="str">
        <f t="shared" si="232"/>
        <v/>
      </c>
      <c r="AN503" s="98" t="str">
        <f t="shared" si="217"/>
        <v/>
      </c>
      <c r="AO503" s="99" t="str">
        <f t="shared" si="218"/>
        <v/>
      </c>
      <c r="AQ503" s="49" t="str">
        <f t="shared" si="219"/>
        <v/>
      </c>
      <c r="AR503" s="33" t="str">
        <f t="shared" si="220"/>
        <v/>
      </c>
      <c r="AS503" s="43" t="str">
        <f t="shared" si="221"/>
        <v/>
      </c>
      <c r="AT503" s="33" t="str">
        <f t="shared" si="222"/>
        <v/>
      </c>
      <c r="AU503" s="49" t="str">
        <f t="shared" si="210"/>
        <v/>
      </c>
      <c r="AV503" s="33" t="str">
        <f t="shared" si="211"/>
        <v/>
      </c>
      <c r="AW503" s="49" t="str">
        <f t="shared" si="223"/>
        <v/>
      </c>
      <c r="AX503" s="33" t="str">
        <f t="shared" si="224"/>
        <v/>
      </c>
      <c r="AZ503" s="7" t="str">
        <f t="shared" si="225"/>
        <v/>
      </c>
      <c r="BB503" s="7" t="str">
        <f t="shared" si="226"/>
        <v/>
      </c>
      <c r="BD503" s="7">
        <v>492</v>
      </c>
      <c r="BF503" s="49" t="str">
        <f t="shared" si="234"/>
        <v/>
      </c>
      <c r="BG503" s="7" t="str">
        <f t="shared" si="234"/>
        <v/>
      </c>
      <c r="BH503" s="43" t="str">
        <f t="shared" si="234"/>
        <v/>
      </c>
      <c r="BI503" s="7" t="str">
        <f t="shared" si="227"/>
        <v/>
      </c>
      <c r="BJ503" s="7" t="str">
        <f t="shared" si="228"/>
        <v/>
      </c>
      <c r="BL503" s="105" t="str">
        <f t="shared" si="229"/>
        <v/>
      </c>
      <c r="BN503" s="57" t="str">
        <f t="shared" si="230"/>
        <v/>
      </c>
      <c r="BP503" s="35" t="str">
        <f t="shared" si="231"/>
        <v/>
      </c>
    </row>
    <row r="504" spans="1:68" x14ac:dyDescent="0.25">
      <c r="A504" s="9"/>
      <c r="B504" s="7" t="str">
        <f t="shared" si="207"/>
        <v/>
      </c>
      <c r="C504" s="9"/>
      <c r="D504" s="31"/>
      <c r="E504" s="11"/>
      <c r="F504" s="14"/>
      <c r="G504" s="18"/>
      <c r="H504" s="39"/>
      <c r="I504" s="22"/>
      <c r="J504" s="9"/>
      <c r="K504" s="25"/>
      <c r="L504" s="25"/>
      <c r="M504" s="25"/>
      <c r="N504" s="25"/>
      <c r="O504" s="25"/>
      <c r="P504" s="25"/>
      <c r="Q504" s="25"/>
      <c r="R504" s="25"/>
      <c r="S504" s="25"/>
      <c r="V504" s="7" t="str">
        <f t="shared" si="212"/>
        <v/>
      </c>
      <c r="X504" s="29" t="str">
        <f t="shared" si="208"/>
        <v/>
      </c>
      <c r="Y504" s="29" t="str">
        <f t="shared" si="213"/>
        <v/>
      </c>
      <c r="AA504" s="7" t="str">
        <f t="shared" si="209"/>
        <v/>
      </c>
      <c r="AB504" s="33" t="str">
        <f t="shared" si="214"/>
        <v/>
      </c>
      <c r="AD504" s="35" t="str">
        <f t="shared" si="215"/>
        <v/>
      </c>
      <c r="AE504" s="35" t="str">
        <f t="shared" si="216"/>
        <v/>
      </c>
      <c r="AG504" s="7" t="str">
        <f t="shared" si="232"/>
        <v/>
      </c>
      <c r="AN504" s="98" t="str">
        <f t="shared" si="217"/>
        <v/>
      </c>
      <c r="AO504" s="99" t="str">
        <f t="shared" si="218"/>
        <v/>
      </c>
      <c r="AQ504" s="49" t="str">
        <f t="shared" si="219"/>
        <v/>
      </c>
      <c r="AR504" s="33" t="str">
        <f t="shared" si="220"/>
        <v/>
      </c>
      <c r="AS504" s="43" t="str">
        <f t="shared" si="221"/>
        <v/>
      </c>
      <c r="AT504" s="33" t="str">
        <f t="shared" si="222"/>
        <v/>
      </c>
      <c r="AU504" s="49" t="str">
        <f t="shared" si="210"/>
        <v/>
      </c>
      <c r="AV504" s="33" t="str">
        <f t="shared" si="211"/>
        <v/>
      </c>
      <c r="AW504" s="49" t="str">
        <f t="shared" si="223"/>
        <v/>
      </c>
      <c r="AX504" s="33" t="str">
        <f t="shared" si="224"/>
        <v/>
      </c>
      <c r="AZ504" s="7" t="str">
        <f t="shared" si="225"/>
        <v/>
      </c>
      <c r="BB504" s="7" t="str">
        <f t="shared" si="226"/>
        <v/>
      </c>
      <c r="BD504" s="7">
        <v>493</v>
      </c>
      <c r="BF504" s="49" t="str">
        <f t="shared" si="234"/>
        <v/>
      </c>
      <c r="BG504" s="7" t="str">
        <f t="shared" si="234"/>
        <v/>
      </c>
      <c r="BH504" s="43" t="str">
        <f t="shared" si="234"/>
        <v/>
      </c>
      <c r="BI504" s="7" t="str">
        <f t="shared" si="227"/>
        <v/>
      </c>
      <c r="BJ504" s="7" t="str">
        <f t="shared" si="228"/>
        <v/>
      </c>
      <c r="BL504" s="105" t="str">
        <f t="shared" si="229"/>
        <v/>
      </c>
      <c r="BN504" s="57" t="str">
        <f t="shared" si="230"/>
        <v/>
      </c>
      <c r="BP504" s="35" t="str">
        <f t="shared" si="231"/>
        <v/>
      </c>
    </row>
    <row r="505" spans="1:68" x14ac:dyDescent="0.25">
      <c r="A505" s="9"/>
      <c r="B505" s="7" t="str">
        <f t="shared" si="207"/>
        <v/>
      </c>
      <c r="C505" s="9"/>
      <c r="D505" s="31"/>
      <c r="E505" s="11"/>
      <c r="F505" s="14"/>
      <c r="G505" s="18"/>
      <c r="H505" s="39"/>
      <c r="I505" s="22"/>
      <c r="J505" s="9"/>
      <c r="K505" s="25"/>
      <c r="L505" s="25"/>
      <c r="M505" s="25"/>
      <c r="N505" s="25"/>
      <c r="O505" s="25"/>
      <c r="P505" s="25"/>
      <c r="Q505" s="25"/>
      <c r="R505" s="25"/>
      <c r="S505" s="25"/>
      <c r="V505" s="7" t="str">
        <f t="shared" si="212"/>
        <v/>
      </c>
      <c r="X505" s="29" t="str">
        <f t="shared" si="208"/>
        <v/>
      </c>
      <c r="Y505" s="29" t="str">
        <f t="shared" si="213"/>
        <v/>
      </c>
      <c r="AA505" s="7" t="str">
        <f t="shared" si="209"/>
        <v/>
      </c>
      <c r="AB505" s="33" t="str">
        <f t="shared" si="214"/>
        <v/>
      </c>
      <c r="AD505" s="35" t="str">
        <f t="shared" si="215"/>
        <v/>
      </c>
      <c r="AE505" s="35" t="str">
        <f t="shared" si="216"/>
        <v/>
      </c>
      <c r="AG505" s="7" t="str">
        <f t="shared" si="232"/>
        <v/>
      </c>
      <c r="AN505" s="98" t="str">
        <f t="shared" si="217"/>
        <v/>
      </c>
      <c r="AO505" s="99" t="str">
        <f t="shared" si="218"/>
        <v/>
      </c>
      <c r="AQ505" s="49" t="str">
        <f t="shared" si="219"/>
        <v/>
      </c>
      <c r="AR505" s="33" t="str">
        <f t="shared" si="220"/>
        <v/>
      </c>
      <c r="AS505" s="43" t="str">
        <f t="shared" si="221"/>
        <v/>
      </c>
      <c r="AT505" s="33" t="str">
        <f t="shared" si="222"/>
        <v/>
      </c>
      <c r="AU505" s="49" t="str">
        <f t="shared" si="210"/>
        <v/>
      </c>
      <c r="AV505" s="33" t="str">
        <f t="shared" si="211"/>
        <v/>
      </c>
      <c r="AW505" s="49" t="str">
        <f t="shared" si="223"/>
        <v/>
      </c>
      <c r="AX505" s="33" t="str">
        <f t="shared" si="224"/>
        <v/>
      </c>
      <c r="AZ505" s="7" t="str">
        <f t="shared" si="225"/>
        <v/>
      </c>
      <c r="BB505" s="7" t="str">
        <f t="shared" si="226"/>
        <v/>
      </c>
      <c r="BD505" s="7">
        <v>494</v>
      </c>
      <c r="BF505" s="49" t="str">
        <f t="shared" si="234"/>
        <v/>
      </c>
      <c r="BG505" s="7" t="str">
        <f t="shared" si="234"/>
        <v/>
      </c>
      <c r="BH505" s="43" t="str">
        <f t="shared" si="234"/>
        <v/>
      </c>
      <c r="BI505" s="7" t="str">
        <f t="shared" si="227"/>
        <v/>
      </c>
      <c r="BJ505" s="7" t="str">
        <f t="shared" si="228"/>
        <v/>
      </c>
      <c r="BL505" s="105" t="str">
        <f t="shared" si="229"/>
        <v/>
      </c>
      <c r="BN505" s="57" t="str">
        <f t="shared" si="230"/>
        <v/>
      </c>
      <c r="BP505" s="35" t="str">
        <f t="shared" si="231"/>
        <v/>
      </c>
    </row>
    <row r="506" spans="1:68" x14ac:dyDescent="0.25">
      <c r="A506" s="9"/>
      <c r="B506" s="7" t="str">
        <f t="shared" si="207"/>
        <v/>
      </c>
      <c r="C506" s="9"/>
      <c r="D506" s="31"/>
      <c r="E506" s="11"/>
      <c r="F506" s="14"/>
      <c r="G506" s="18"/>
      <c r="H506" s="39"/>
      <c r="I506" s="22"/>
      <c r="J506" s="9"/>
      <c r="K506" s="25"/>
      <c r="L506" s="25"/>
      <c r="M506" s="25"/>
      <c r="N506" s="25"/>
      <c r="O506" s="25"/>
      <c r="P506" s="25"/>
      <c r="Q506" s="25"/>
      <c r="R506" s="25"/>
      <c r="S506" s="25"/>
      <c r="V506" s="7" t="str">
        <f t="shared" si="212"/>
        <v/>
      </c>
      <c r="X506" s="29" t="str">
        <f t="shared" si="208"/>
        <v/>
      </c>
      <c r="Y506" s="29" t="str">
        <f t="shared" si="213"/>
        <v/>
      </c>
      <c r="AA506" s="7" t="str">
        <f t="shared" si="209"/>
        <v/>
      </c>
      <c r="AB506" s="33" t="str">
        <f t="shared" si="214"/>
        <v/>
      </c>
      <c r="AD506" s="35" t="str">
        <f t="shared" si="215"/>
        <v/>
      </c>
      <c r="AE506" s="35" t="str">
        <f t="shared" si="216"/>
        <v/>
      </c>
      <c r="AG506" s="7" t="str">
        <f t="shared" si="232"/>
        <v/>
      </c>
      <c r="AN506" s="98" t="str">
        <f t="shared" si="217"/>
        <v/>
      </c>
      <c r="AO506" s="99" t="str">
        <f t="shared" si="218"/>
        <v/>
      </c>
      <c r="AQ506" s="49" t="str">
        <f t="shared" si="219"/>
        <v/>
      </c>
      <c r="AR506" s="33" t="str">
        <f t="shared" si="220"/>
        <v/>
      </c>
      <c r="AS506" s="43" t="str">
        <f t="shared" si="221"/>
        <v/>
      </c>
      <c r="AT506" s="33" t="str">
        <f t="shared" si="222"/>
        <v/>
      </c>
      <c r="AU506" s="49" t="str">
        <f t="shared" si="210"/>
        <v/>
      </c>
      <c r="AV506" s="33" t="str">
        <f t="shared" si="211"/>
        <v/>
      </c>
      <c r="AW506" s="49" t="str">
        <f t="shared" si="223"/>
        <v/>
      </c>
      <c r="AX506" s="33" t="str">
        <f t="shared" si="224"/>
        <v/>
      </c>
      <c r="AZ506" s="7" t="str">
        <f t="shared" si="225"/>
        <v/>
      </c>
      <c r="BB506" s="7" t="str">
        <f t="shared" si="226"/>
        <v/>
      </c>
      <c r="BD506" s="7">
        <v>495</v>
      </c>
      <c r="BF506" s="49" t="str">
        <f t="shared" si="234"/>
        <v/>
      </c>
      <c r="BG506" s="7" t="str">
        <f t="shared" si="234"/>
        <v/>
      </c>
      <c r="BH506" s="43" t="str">
        <f t="shared" si="234"/>
        <v/>
      </c>
      <c r="BI506" s="7" t="str">
        <f t="shared" si="227"/>
        <v/>
      </c>
      <c r="BJ506" s="7" t="str">
        <f t="shared" si="228"/>
        <v/>
      </c>
      <c r="BL506" s="105" t="str">
        <f t="shared" si="229"/>
        <v/>
      </c>
      <c r="BN506" s="57" t="str">
        <f t="shared" si="230"/>
        <v/>
      </c>
      <c r="BP506" s="35" t="str">
        <f t="shared" si="231"/>
        <v/>
      </c>
    </row>
    <row r="507" spans="1:68" x14ac:dyDescent="0.25">
      <c r="A507" s="9"/>
      <c r="B507" s="7" t="str">
        <f t="shared" si="207"/>
        <v/>
      </c>
      <c r="C507" s="9"/>
      <c r="D507" s="31"/>
      <c r="E507" s="11"/>
      <c r="F507" s="14"/>
      <c r="G507" s="18"/>
      <c r="H507" s="39"/>
      <c r="I507" s="22"/>
      <c r="J507" s="9"/>
      <c r="K507" s="25"/>
      <c r="L507" s="25"/>
      <c r="M507" s="25"/>
      <c r="N507" s="25"/>
      <c r="O507" s="25"/>
      <c r="P507" s="25"/>
      <c r="Q507" s="25"/>
      <c r="R507" s="25"/>
      <c r="S507" s="25"/>
      <c r="V507" s="7" t="str">
        <f t="shared" si="212"/>
        <v/>
      </c>
      <c r="X507" s="29" t="str">
        <f t="shared" si="208"/>
        <v/>
      </c>
      <c r="Y507" s="29" t="str">
        <f t="shared" si="213"/>
        <v/>
      </c>
      <c r="AA507" s="7" t="str">
        <f t="shared" si="209"/>
        <v/>
      </c>
      <c r="AB507" s="33" t="str">
        <f t="shared" si="214"/>
        <v/>
      </c>
      <c r="AD507" s="35" t="str">
        <f t="shared" si="215"/>
        <v/>
      </c>
      <c r="AE507" s="35" t="str">
        <f t="shared" si="216"/>
        <v/>
      </c>
      <c r="AG507" s="7" t="str">
        <f t="shared" si="232"/>
        <v/>
      </c>
      <c r="AN507" s="98" t="str">
        <f t="shared" si="217"/>
        <v/>
      </c>
      <c r="AO507" s="99" t="str">
        <f t="shared" si="218"/>
        <v/>
      </c>
      <c r="AQ507" s="49" t="str">
        <f t="shared" si="219"/>
        <v/>
      </c>
      <c r="AR507" s="33" t="str">
        <f t="shared" si="220"/>
        <v/>
      </c>
      <c r="AS507" s="43" t="str">
        <f t="shared" si="221"/>
        <v/>
      </c>
      <c r="AT507" s="33" t="str">
        <f t="shared" si="222"/>
        <v/>
      </c>
      <c r="AU507" s="49" t="str">
        <f t="shared" si="210"/>
        <v/>
      </c>
      <c r="AV507" s="33" t="str">
        <f t="shared" si="211"/>
        <v/>
      </c>
      <c r="AW507" s="49" t="str">
        <f t="shared" si="223"/>
        <v/>
      </c>
      <c r="AX507" s="33" t="str">
        <f t="shared" si="224"/>
        <v/>
      </c>
      <c r="AZ507" s="7" t="str">
        <f t="shared" si="225"/>
        <v/>
      </c>
      <c r="BB507" s="7" t="str">
        <f t="shared" si="226"/>
        <v/>
      </c>
      <c r="BD507" s="7">
        <v>496</v>
      </c>
      <c r="BF507" s="49" t="str">
        <f t="shared" si="234"/>
        <v/>
      </c>
      <c r="BG507" s="7" t="str">
        <f t="shared" si="234"/>
        <v/>
      </c>
      <c r="BH507" s="43" t="str">
        <f t="shared" si="234"/>
        <v/>
      </c>
      <c r="BI507" s="7" t="str">
        <f t="shared" si="227"/>
        <v/>
      </c>
      <c r="BJ507" s="7" t="str">
        <f t="shared" si="228"/>
        <v/>
      </c>
      <c r="BL507" s="105" t="str">
        <f t="shared" si="229"/>
        <v/>
      </c>
      <c r="BN507" s="57" t="str">
        <f t="shared" si="230"/>
        <v/>
      </c>
      <c r="BP507" s="35" t="str">
        <f t="shared" si="231"/>
        <v/>
      </c>
    </row>
    <row r="508" spans="1:68" x14ac:dyDescent="0.25">
      <c r="A508" s="9"/>
      <c r="B508" s="7" t="str">
        <f t="shared" si="207"/>
        <v/>
      </c>
      <c r="C508" s="9"/>
      <c r="D508" s="31"/>
      <c r="E508" s="11"/>
      <c r="F508" s="14"/>
      <c r="G508" s="18"/>
      <c r="H508" s="39"/>
      <c r="I508" s="22"/>
      <c r="J508" s="9"/>
      <c r="K508" s="25"/>
      <c r="L508" s="25"/>
      <c r="M508" s="25"/>
      <c r="N508" s="25"/>
      <c r="O508" s="25"/>
      <c r="P508" s="25"/>
      <c r="Q508" s="25"/>
      <c r="R508" s="25"/>
      <c r="S508" s="25"/>
      <c r="V508" s="7" t="str">
        <f t="shared" si="212"/>
        <v/>
      </c>
      <c r="X508" s="29" t="str">
        <f t="shared" si="208"/>
        <v/>
      </c>
      <c r="Y508" s="29" t="str">
        <f t="shared" si="213"/>
        <v/>
      </c>
      <c r="AA508" s="7" t="str">
        <f t="shared" si="209"/>
        <v/>
      </c>
      <c r="AB508" s="33" t="str">
        <f t="shared" si="214"/>
        <v/>
      </c>
      <c r="AD508" s="35" t="str">
        <f t="shared" si="215"/>
        <v/>
      </c>
      <c r="AE508" s="35" t="str">
        <f t="shared" si="216"/>
        <v/>
      </c>
      <c r="AG508" s="7" t="str">
        <f t="shared" si="232"/>
        <v/>
      </c>
      <c r="AN508" s="98" t="str">
        <f t="shared" si="217"/>
        <v/>
      </c>
      <c r="AO508" s="99" t="str">
        <f t="shared" si="218"/>
        <v/>
      </c>
      <c r="AQ508" s="49" t="str">
        <f t="shared" si="219"/>
        <v/>
      </c>
      <c r="AR508" s="33" t="str">
        <f t="shared" si="220"/>
        <v/>
      </c>
      <c r="AS508" s="43" t="str">
        <f t="shared" si="221"/>
        <v/>
      </c>
      <c r="AT508" s="33" t="str">
        <f t="shared" si="222"/>
        <v/>
      </c>
      <c r="AU508" s="49" t="str">
        <f t="shared" si="210"/>
        <v/>
      </c>
      <c r="AV508" s="33" t="str">
        <f t="shared" si="211"/>
        <v/>
      </c>
      <c r="AW508" s="49" t="str">
        <f t="shared" si="223"/>
        <v/>
      </c>
      <c r="AX508" s="33" t="str">
        <f t="shared" si="224"/>
        <v/>
      </c>
      <c r="AZ508" s="7" t="str">
        <f t="shared" si="225"/>
        <v/>
      </c>
      <c r="BB508" s="7" t="str">
        <f t="shared" si="226"/>
        <v/>
      </c>
      <c r="BD508" s="7">
        <v>497</v>
      </c>
      <c r="BF508" s="49" t="str">
        <f t="shared" si="234"/>
        <v/>
      </c>
      <c r="BG508" s="7" t="str">
        <f t="shared" si="234"/>
        <v/>
      </c>
      <c r="BH508" s="43" t="str">
        <f t="shared" si="234"/>
        <v/>
      </c>
      <c r="BI508" s="7" t="str">
        <f t="shared" si="227"/>
        <v/>
      </c>
      <c r="BJ508" s="7" t="str">
        <f t="shared" si="228"/>
        <v/>
      </c>
      <c r="BL508" s="105" t="str">
        <f t="shared" si="229"/>
        <v/>
      </c>
      <c r="BN508" s="57" t="str">
        <f t="shared" si="230"/>
        <v/>
      </c>
      <c r="BP508" s="35" t="str">
        <f t="shared" si="231"/>
        <v/>
      </c>
    </row>
    <row r="509" spans="1:68" x14ac:dyDescent="0.25">
      <c r="A509" s="9"/>
      <c r="B509" s="7" t="str">
        <f t="shared" si="207"/>
        <v/>
      </c>
      <c r="C509" s="9"/>
      <c r="D509" s="31"/>
      <c r="E509" s="11"/>
      <c r="F509" s="14"/>
      <c r="G509" s="18"/>
      <c r="H509" s="39"/>
      <c r="I509" s="22"/>
      <c r="J509" s="9"/>
      <c r="K509" s="25"/>
      <c r="L509" s="25"/>
      <c r="M509" s="25"/>
      <c r="N509" s="25"/>
      <c r="O509" s="25"/>
      <c r="P509" s="25"/>
      <c r="Q509" s="25"/>
      <c r="R509" s="25"/>
      <c r="S509" s="25"/>
      <c r="V509" s="7" t="str">
        <f t="shared" si="212"/>
        <v/>
      </c>
      <c r="X509" s="29" t="str">
        <f t="shared" si="208"/>
        <v/>
      </c>
      <c r="Y509" s="29" t="str">
        <f t="shared" si="213"/>
        <v/>
      </c>
      <c r="AA509" s="7" t="str">
        <f t="shared" si="209"/>
        <v/>
      </c>
      <c r="AB509" s="33" t="str">
        <f t="shared" si="214"/>
        <v/>
      </c>
      <c r="AD509" s="35" t="str">
        <f t="shared" si="215"/>
        <v/>
      </c>
      <c r="AE509" s="35" t="str">
        <f t="shared" si="216"/>
        <v/>
      </c>
      <c r="AG509" s="7" t="str">
        <f t="shared" si="232"/>
        <v/>
      </c>
      <c r="AN509" s="98" t="str">
        <f t="shared" si="217"/>
        <v/>
      </c>
      <c r="AO509" s="99" t="str">
        <f t="shared" si="218"/>
        <v/>
      </c>
      <c r="AQ509" s="49" t="str">
        <f t="shared" si="219"/>
        <v/>
      </c>
      <c r="AR509" s="33" t="str">
        <f t="shared" si="220"/>
        <v/>
      </c>
      <c r="AS509" s="43" t="str">
        <f t="shared" si="221"/>
        <v/>
      </c>
      <c r="AT509" s="33" t="str">
        <f t="shared" si="222"/>
        <v/>
      </c>
      <c r="AU509" s="49" t="str">
        <f t="shared" si="210"/>
        <v/>
      </c>
      <c r="AV509" s="33" t="str">
        <f t="shared" si="211"/>
        <v/>
      </c>
      <c r="AW509" s="49" t="str">
        <f t="shared" si="223"/>
        <v/>
      </c>
      <c r="AX509" s="33" t="str">
        <f t="shared" si="224"/>
        <v/>
      </c>
      <c r="AZ509" s="7" t="str">
        <f t="shared" si="225"/>
        <v/>
      </c>
      <c r="BB509" s="7" t="str">
        <f t="shared" si="226"/>
        <v/>
      </c>
      <c r="BD509" s="7">
        <v>498</v>
      </c>
      <c r="BF509" s="49" t="str">
        <f t="shared" si="234"/>
        <v/>
      </c>
      <c r="BG509" s="7" t="str">
        <f t="shared" si="234"/>
        <v/>
      </c>
      <c r="BH509" s="43" t="str">
        <f t="shared" si="234"/>
        <v/>
      </c>
      <c r="BI509" s="7" t="str">
        <f t="shared" si="227"/>
        <v/>
      </c>
      <c r="BJ509" s="7" t="str">
        <f t="shared" si="228"/>
        <v/>
      </c>
      <c r="BL509" s="105" t="str">
        <f t="shared" si="229"/>
        <v/>
      </c>
      <c r="BN509" s="57" t="str">
        <f t="shared" si="230"/>
        <v/>
      </c>
      <c r="BP509" s="35" t="str">
        <f t="shared" si="231"/>
        <v/>
      </c>
    </row>
    <row r="510" spans="1:68" x14ac:dyDescent="0.25">
      <c r="A510" s="9"/>
      <c r="B510" s="7" t="str">
        <f t="shared" si="207"/>
        <v/>
      </c>
      <c r="C510" s="9"/>
      <c r="D510" s="31"/>
      <c r="E510" s="11"/>
      <c r="F510" s="14"/>
      <c r="G510" s="18"/>
      <c r="H510" s="39"/>
      <c r="I510" s="22"/>
      <c r="J510" s="9"/>
      <c r="K510" s="25"/>
      <c r="L510" s="25"/>
      <c r="M510" s="25"/>
      <c r="N510" s="25"/>
      <c r="O510" s="25"/>
      <c r="P510" s="25"/>
      <c r="Q510" s="25"/>
      <c r="R510" s="25"/>
      <c r="S510" s="25"/>
      <c r="V510" s="7" t="str">
        <f t="shared" si="212"/>
        <v/>
      </c>
      <c r="X510" s="29" t="str">
        <f t="shared" si="208"/>
        <v/>
      </c>
      <c r="Y510" s="29" t="str">
        <f t="shared" si="213"/>
        <v/>
      </c>
      <c r="AA510" s="7" t="str">
        <f t="shared" si="209"/>
        <v/>
      </c>
      <c r="AB510" s="33" t="str">
        <f t="shared" si="214"/>
        <v/>
      </c>
      <c r="AD510" s="35" t="str">
        <f t="shared" si="215"/>
        <v/>
      </c>
      <c r="AE510" s="35" t="str">
        <f t="shared" si="216"/>
        <v/>
      </c>
      <c r="AG510" s="7" t="str">
        <f t="shared" si="232"/>
        <v/>
      </c>
      <c r="AN510" s="98" t="str">
        <f t="shared" si="217"/>
        <v/>
      </c>
      <c r="AO510" s="99" t="str">
        <f t="shared" si="218"/>
        <v/>
      </c>
      <c r="AQ510" s="49" t="str">
        <f t="shared" si="219"/>
        <v/>
      </c>
      <c r="AR510" s="33" t="str">
        <f t="shared" si="220"/>
        <v/>
      </c>
      <c r="AS510" s="43" t="str">
        <f t="shared" si="221"/>
        <v/>
      </c>
      <c r="AT510" s="33" t="str">
        <f t="shared" si="222"/>
        <v/>
      </c>
      <c r="AU510" s="49" t="str">
        <f t="shared" si="210"/>
        <v/>
      </c>
      <c r="AV510" s="33" t="str">
        <f t="shared" si="211"/>
        <v/>
      </c>
      <c r="AW510" s="49" t="str">
        <f t="shared" si="223"/>
        <v/>
      </c>
      <c r="AX510" s="33" t="str">
        <f t="shared" si="224"/>
        <v/>
      </c>
      <c r="AZ510" s="7" t="str">
        <f t="shared" si="225"/>
        <v/>
      </c>
      <c r="BB510" s="7" t="str">
        <f t="shared" si="226"/>
        <v/>
      </c>
      <c r="BD510" s="7">
        <v>499</v>
      </c>
      <c r="BF510" s="49" t="str">
        <f t="shared" si="234"/>
        <v/>
      </c>
      <c r="BG510" s="7" t="str">
        <f t="shared" si="234"/>
        <v/>
      </c>
      <c r="BH510" s="43" t="str">
        <f t="shared" si="234"/>
        <v/>
      </c>
      <c r="BI510" s="7" t="str">
        <f t="shared" si="227"/>
        <v/>
      </c>
      <c r="BJ510" s="7" t="str">
        <f t="shared" si="228"/>
        <v/>
      </c>
      <c r="BL510" s="105" t="str">
        <f t="shared" si="229"/>
        <v/>
      </c>
      <c r="BN510" s="57" t="str">
        <f t="shared" si="230"/>
        <v/>
      </c>
      <c r="BP510" s="35" t="str">
        <f t="shared" si="231"/>
        <v/>
      </c>
    </row>
    <row r="511" spans="1:68" x14ac:dyDescent="0.25">
      <c r="A511" s="9"/>
      <c r="B511" s="8" t="str">
        <f t="shared" si="207"/>
        <v/>
      </c>
      <c r="C511" s="9"/>
      <c r="D511" s="32"/>
      <c r="E511" s="12"/>
      <c r="F511" s="15"/>
      <c r="G511" s="19"/>
      <c r="H511" s="40"/>
      <c r="I511" s="23"/>
      <c r="J511" s="9"/>
      <c r="K511" s="25"/>
      <c r="L511" s="25"/>
      <c r="M511" s="25"/>
      <c r="N511" s="25"/>
      <c r="O511" s="25"/>
      <c r="P511" s="25"/>
      <c r="Q511" s="25"/>
      <c r="R511" s="25"/>
      <c r="S511" s="25"/>
      <c r="V511" s="8" t="str">
        <f t="shared" si="212"/>
        <v/>
      </c>
      <c r="X511" s="28" t="str">
        <f t="shared" si="208"/>
        <v/>
      </c>
      <c r="Y511" s="28" t="str">
        <f t="shared" si="213"/>
        <v/>
      </c>
      <c r="AA511" s="8" t="str">
        <f t="shared" si="209"/>
        <v/>
      </c>
      <c r="AB511" s="3" t="str">
        <f t="shared" si="214"/>
        <v/>
      </c>
      <c r="AD511" s="36" t="str">
        <f t="shared" si="215"/>
        <v/>
      </c>
      <c r="AE511" s="36" t="str">
        <f t="shared" si="216"/>
        <v/>
      </c>
      <c r="AG511" s="8" t="str">
        <f t="shared" si="232"/>
        <v/>
      </c>
      <c r="AN511" s="100" t="str">
        <f t="shared" si="217"/>
        <v/>
      </c>
      <c r="AO511" s="101" t="str">
        <f t="shared" si="218"/>
        <v/>
      </c>
      <c r="AQ511" s="50" t="str">
        <f t="shared" si="219"/>
        <v/>
      </c>
      <c r="AR511" s="3" t="str">
        <f t="shared" si="220"/>
        <v/>
      </c>
      <c r="AS511" s="42" t="str">
        <f t="shared" si="221"/>
        <v/>
      </c>
      <c r="AT511" s="3" t="str">
        <f t="shared" si="222"/>
        <v/>
      </c>
      <c r="AU511" s="50" t="str">
        <f t="shared" si="210"/>
        <v/>
      </c>
      <c r="AV511" s="3" t="str">
        <f t="shared" si="211"/>
        <v/>
      </c>
      <c r="AW511" s="50" t="str">
        <f t="shared" si="223"/>
        <v/>
      </c>
      <c r="AX511" s="3" t="str">
        <f t="shared" si="224"/>
        <v/>
      </c>
      <c r="AZ511" s="8" t="str">
        <f t="shared" si="225"/>
        <v/>
      </c>
      <c r="BB511" s="8" t="str">
        <f t="shared" si="226"/>
        <v/>
      </c>
      <c r="BD511" s="8">
        <v>500</v>
      </c>
      <c r="BF511" s="50" t="str">
        <f t="shared" si="234"/>
        <v/>
      </c>
      <c r="BG511" s="8" t="str">
        <f t="shared" si="234"/>
        <v/>
      </c>
      <c r="BH511" s="42" t="str">
        <f t="shared" si="234"/>
        <v/>
      </c>
      <c r="BI511" s="8" t="str">
        <f t="shared" si="227"/>
        <v/>
      </c>
      <c r="BJ511" s="8" t="str">
        <f t="shared" si="228"/>
        <v/>
      </c>
      <c r="BL511" s="106" t="str">
        <f t="shared" si="229"/>
        <v/>
      </c>
      <c r="BN511" s="58" t="str">
        <f t="shared" si="230"/>
        <v/>
      </c>
      <c r="BP511" s="36" t="str">
        <f t="shared" si="231"/>
        <v/>
      </c>
    </row>
    <row r="512" spans="1:68" x14ac:dyDescent="0.25">
      <c r="A512" s="9"/>
      <c r="B512" s="9"/>
      <c r="C512" s="9"/>
      <c r="D512" s="9"/>
      <c r="E512" s="9"/>
      <c r="F512" s="9"/>
      <c r="G512" s="9"/>
      <c r="H512" s="9"/>
      <c r="I512" s="9"/>
      <c r="J512" s="9"/>
      <c r="K512" s="25"/>
      <c r="L512" s="25"/>
      <c r="M512" s="25"/>
      <c r="N512" s="25"/>
      <c r="O512" s="25"/>
      <c r="P512" s="25"/>
      <c r="Q512" s="25"/>
      <c r="R512" s="25"/>
      <c r="S512" s="25"/>
    </row>
  </sheetData>
  <sheetProtection algorithmName="SHA-512" hashValue="ioYi8I27kX4Baujr71bL8QeDS7HnN7uxG6tOCw1LLAYFZZMgOCordMLbRTcVf/w8vapc5PKE4mSOrMhcgMb0wA==" saltValue="yXyfcutl3j+7LHR8D+/m0Q==" spinCount="100000" sheet="1" objects="1" scenarios="1" sort="0" autoFilter="0"/>
  <autoFilter ref="D11:I511" xr:uid="{0C3C7344-152B-4AEA-8757-BD5AE0C9811A}">
    <sortState xmlns:xlrd2="http://schemas.microsoft.com/office/spreadsheetml/2017/richdata2" ref="D12:I511">
      <sortCondition descending="1" ref="F11:F511"/>
    </sortState>
  </autoFilter>
  <mergeCells count="23">
    <mergeCell ref="AU10:AV10"/>
    <mergeCell ref="AN10:AO10"/>
    <mergeCell ref="L4:R4"/>
    <mergeCell ref="L10:N10"/>
    <mergeCell ref="P10:R10"/>
    <mergeCell ref="L9:R9"/>
    <mergeCell ref="AS10:AT10"/>
    <mergeCell ref="B4:D4"/>
    <mergeCell ref="E2:I3"/>
    <mergeCell ref="AW10:AX10"/>
    <mergeCell ref="H5:I5"/>
    <mergeCell ref="H6:I6"/>
    <mergeCell ref="B2:D3"/>
    <mergeCell ref="B8:C8"/>
    <mergeCell ref="B5:D5"/>
    <mergeCell ref="AQ10:AR10"/>
    <mergeCell ref="L2:R2"/>
    <mergeCell ref="L7:N7"/>
    <mergeCell ref="P7:R7"/>
    <mergeCell ref="L6:R6"/>
    <mergeCell ref="L5:N5"/>
    <mergeCell ref="P5:R5"/>
    <mergeCell ref="L3:R3"/>
  </mergeCells>
  <conditionalFormatting sqref="S7 S10 S4">
    <cfRule type="expression" dxfId="27" priority="22">
      <formula>S4=$V$7</formula>
    </cfRule>
    <cfRule type="expression" dxfId="26" priority="23">
      <formula>S4=$V$6</formula>
    </cfRule>
  </conditionalFormatting>
  <conditionalFormatting sqref="E12:H511">
    <cfRule type="expression" dxfId="25" priority="12">
      <formula>$AE12=TRUE</formula>
    </cfRule>
    <cfRule type="expression" dxfId="24" priority="13">
      <formula>$AD12=FALSE</formula>
    </cfRule>
    <cfRule type="expression" dxfId="23" priority="6">
      <formula>$B12=$V$4</formula>
    </cfRule>
  </conditionalFormatting>
  <conditionalFormatting sqref="D12:D511 I12:I511">
    <cfRule type="expression" dxfId="22" priority="10">
      <formula>$AE12=TRUE</formula>
    </cfRule>
    <cfRule type="expression" dxfId="21" priority="11">
      <formula>$AD12=FALSE</formula>
    </cfRule>
    <cfRule type="expression" dxfId="20" priority="4">
      <formula>$B12=$V$4</formula>
    </cfRule>
  </conditionalFormatting>
  <conditionalFormatting sqref="H5:I5">
    <cfRule type="expression" dxfId="19" priority="9">
      <formula>NOT($H$5="")</formula>
    </cfRule>
  </conditionalFormatting>
  <conditionalFormatting sqref="H6:I6">
    <cfRule type="expression" dxfId="18" priority="8">
      <formula>NOT($H$6="")</formula>
    </cfRule>
  </conditionalFormatting>
  <conditionalFormatting sqref="L4:R4">
    <cfRule type="expression" dxfId="17" priority="7">
      <formula>$L$4=""</formula>
    </cfRule>
  </conditionalFormatting>
  <conditionalFormatting sqref="B12:B511">
    <cfRule type="expression" dxfId="16" priority="24">
      <formula>B12=$V$4</formula>
    </cfRule>
    <cfRule type="expression" dxfId="15" priority="25">
      <formula>B12=$V$3</formula>
    </cfRule>
    <cfRule type="expression" dxfId="14" priority="26">
      <formula>B12=$V$2</formula>
    </cfRule>
  </conditionalFormatting>
  <conditionalFormatting sqref="F12:F511 L10:N10 P10:R10 F8">
    <cfRule type="expression" dxfId="13" priority="27">
      <formula>F8=$X$7</formula>
    </cfRule>
    <cfRule type="expression" dxfId="12" priority="28">
      <formula>F8=$X$6</formula>
    </cfRule>
    <cfRule type="expression" dxfId="11" priority="29">
      <formula>F8=$X$5</formula>
    </cfRule>
    <cfRule type="expression" dxfId="10" priority="30">
      <formula>F8=$X$4</formula>
    </cfRule>
    <cfRule type="expression" dxfId="9" priority="31">
      <formula>F8=$X$3</formula>
    </cfRule>
  </conditionalFormatting>
  <conditionalFormatting sqref="E12:E511">
    <cfRule type="expression" dxfId="8" priority="3">
      <formula>$V12="X"</formula>
    </cfRule>
  </conditionalFormatting>
  <conditionalFormatting sqref="E9">
    <cfRule type="expression" dxfId="7" priority="5">
      <formula>NOT($E$9="")</formula>
    </cfRule>
  </conditionalFormatting>
  <conditionalFormatting sqref="H12:H511">
    <cfRule type="expression" dxfId="6" priority="2">
      <formula>AND($H12&lt;=$AG$10, NOT($H12=""), $I12&lt;1)</formula>
    </cfRule>
  </conditionalFormatting>
  <conditionalFormatting sqref="H9">
    <cfRule type="expression" dxfId="5" priority="1">
      <formula>NOT($H$9="")</formula>
    </cfRule>
  </conditionalFormatting>
  <dataValidations count="3">
    <dataValidation type="list" allowBlank="1" showInputMessage="1" showErrorMessage="1" sqref="E6" xr:uid="{C8A8BFAD-37D7-4C7D-99C3-1E43B686C9A3}">
      <formula1>$BP$11:$BP$511</formula1>
    </dataValidation>
    <dataValidation type="list" allowBlank="1" showInputMessage="1" showErrorMessage="1" sqref="F12:F511 L10 P10" xr:uid="{945B1773-8074-4AF2-AD5F-91262BD686A4}">
      <formula1>$X$2:$X$7</formula1>
    </dataValidation>
    <dataValidation type="list" showInputMessage="1" showErrorMessage="1" sqref="L4:R4" xr:uid="{663F4952-41AC-4468-883D-96F2E2080961}">
      <formula1>$AI$2:$AI$12</formula1>
    </dataValidation>
  </dataValidation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28E42-CE9A-49C7-BF39-C2CB1A62520D}">
  <sheetPr>
    <tabColor rgb="FF7030A0"/>
  </sheetPr>
  <dimension ref="A1:BC99"/>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22.85546875" style="1" hidden="1" customWidth="1"/>
    <col min="54" max="55" width="8.5703125" style="1" hidden="1" customWidth="1"/>
    <col min="56" max="16384" width="2.85546875" style="1" hidden="1"/>
  </cols>
  <sheetData>
    <row r="1" spans="1:54"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row>
    <row r="2" spans="1:54" x14ac:dyDescent="0.25">
      <c r="A2" s="9"/>
      <c r="B2" s="265" t="s">
        <v>81</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7"/>
      <c r="AT2" s="9"/>
    </row>
    <row r="3" spans="1:54" x14ac:dyDescent="0.25">
      <c r="A3" s="9"/>
      <c r="B3" s="268"/>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70"/>
      <c r="AT3" s="9"/>
    </row>
    <row r="4" spans="1:54" x14ac:dyDescent="0.25">
      <c r="A4" s="9"/>
      <c r="B4" s="172" t="str">
        <f>IF('Intro &amp; Setup'!$H$32="", "", 'Intro &amp; Setup'!$H$32)</f>
        <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9"/>
    </row>
    <row r="5" spans="1:54"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row>
    <row r="6" spans="1:54" x14ac:dyDescent="0.25">
      <c r="A6" s="9"/>
      <c r="B6" s="9"/>
      <c r="C6" s="9"/>
      <c r="D6" s="9"/>
      <c r="E6" s="9"/>
      <c r="F6" s="9"/>
      <c r="G6" s="9"/>
      <c r="H6" s="9"/>
      <c r="I6" s="9"/>
      <c r="J6" s="9"/>
      <c r="K6" s="9"/>
      <c r="L6" s="139" t="s">
        <v>83</v>
      </c>
      <c r="M6" s="139"/>
      <c r="N6" s="139"/>
      <c r="O6" s="139"/>
      <c r="P6" s="9"/>
      <c r="Q6" s="9"/>
      <c r="R6" s="9"/>
      <c r="S6" s="9"/>
      <c r="T6" s="9"/>
      <c r="U6" s="9"/>
      <c r="V6" s="9"/>
      <c r="W6" s="9"/>
      <c r="X6" s="9"/>
      <c r="Y6" s="9"/>
      <c r="Z6" s="9"/>
      <c r="AA6" s="139" t="s">
        <v>108</v>
      </c>
      <c r="AB6" s="139"/>
      <c r="AC6" s="139"/>
      <c r="AD6" s="139"/>
      <c r="AE6" s="9"/>
      <c r="AF6" s="9"/>
      <c r="AG6" s="9"/>
      <c r="AH6" s="9"/>
      <c r="AI6" s="9"/>
      <c r="AJ6" s="9"/>
      <c r="AK6" s="9"/>
      <c r="AL6" s="9"/>
      <c r="AM6" s="9"/>
      <c r="AN6" s="9"/>
      <c r="AO6" s="9"/>
      <c r="AP6" s="9"/>
      <c r="AQ6" s="9"/>
      <c r="AR6" s="9"/>
      <c r="AS6" s="9"/>
      <c r="AT6" s="9"/>
      <c r="BA6" s="73" t="s">
        <v>109</v>
      </c>
      <c r="BB6" s="1" t="str">
        <f>BA6</f>
        <v>Number of Tasks per Status</v>
      </c>
    </row>
    <row r="7" spans="1:54" x14ac:dyDescent="0.25">
      <c r="A7" s="9"/>
      <c r="B7" s="271" t="s">
        <v>82</v>
      </c>
      <c r="C7" s="272"/>
      <c r="D7" s="272"/>
      <c r="E7" s="272"/>
      <c r="F7" s="272"/>
      <c r="G7" s="272"/>
      <c r="H7" s="272"/>
      <c r="I7" s="272"/>
      <c r="J7" s="272"/>
      <c r="K7" s="273"/>
      <c r="L7" s="195">
        <f>COUNTIF(Tasks!$B$12:$B$511, Tasks!$V$2)</f>
        <v>0</v>
      </c>
      <c r="M7" s="196"/>
      <c r="N7" s="196"/>
      <c r="O7" s="197"/>
      <c r="P7" s="9"/>
      <c r="Q7" s="271" t="s">
        <v>86</v>
      </c>
      <c r="R7" s="272"/>
      <c r="S7" s="272"/>
      <c r="T7" s="272"/>
      <c r="U7" s="272"/>
      <c r="V7" s="272"/>
      <c r="W7" s="272"/>
      <c r="X7" s="272"/>
      <c r="Y7" s="272"/>
      <c r="Z7" s="273"/>
      <c r="AA7" s="189">
        <f>SUMIF(Tasks!$B$12:$B$511, Tasks!$V$2, Tasks!$X$12:$X$511)</f>
        <v>0</v>
      </c>
      <c r="AB7" s="190"/>
      <c r="AC7" s="190"/>
      <c r="AD7" s="191"/>
      <c r="AE7" s="9"/>
      <c r="AF7" s="82"/>
      <c r="AG7" s="82"/>
      <c r="AH7" s="82"/>
      <c r="AI7" s="82"/>
      <c r="AJ7" s="82"/>
      <c r="AK7" s="82"/>
      <c r="AL7" s="82"/>
      <c r="AM7" s="82"/>
      <c r="AN7" s="82"/>
      <c r="AO7" s="82"/>
      <c r="AP7" s="82"/>
      <c r="AQ7" s="82"/>
      <c r="AR7" s="82"/>
      <c r="AS7" s="82"/>
      <c r="AT7" s="9"/>
      <c r="BA7" s="6" t="str">
        <f>Tasks!$V2</f>
        <v>To Do</v>
      </c>
      <c r="BB7" s="83">
        <f>$L$7</f>
        <v>0</v>
      </c>
    </row>
    <row r="8" spans="1:54" x14ac:dyDescent="0.25">
      <c r="A8" s="9"/>
      <c r="B8" s="274"/>
      <c r="C8" s="275"/>
      <c r="D8" s="275"/>
      <c r="E8" s="275"/>
      <c r="F8" s="275"/>
      <c r="G8" s="275"/>
      <c r="H8" s="275"/>
      <c r="I8" s="275"/>
      <c r="J8" s="275"/>
      <c r="K8" s="276"/>
      <c r="L8" s="198"/>
      <c r="M8" s="199"/>
      <c r="N8" s="199"/>
      <c r="O8" s="200"/>
      <c r="P8" s="9"/>
      <c r="Q8" s="274"/>
      <c r="R8" s="275"/>
      <c r="S8" s="275"/>
      <c r="T8" s="275"/>
      <c r="U8" s="275"/>
      <c r="V8" s="275"/>
      <c r="W8" s="275"/>
      <c r="X8" s="275"/>
      <c r="Y8" s="275"/>
      <c r="Z8" s="276"/>
      <c r="AA8" s="192"/>
      <c r="AB8" s="193"/>
      <c r="AC8" s="193"/>
      <c r="AD8" s="194"/>
      <c r="AE8" s="9"/>
      <c r="AF8" s="82"/>
      <c r="AG8" s="82"/>
      <c r="AH8" s="82"/>
      <c r="AI8" s="82"/>
      <c r="AJ8" s="82"/>
      <c r="AK8" s="82"/>
      <c r="AL8" s="82"/>
      <c r="AM8" s="82"/>
      <c r="AN8" s="82"/>
      <c r="AO8" s="82"/>
      <c r="AP8" s="82"/>
      <c r="AQ8" s="82"/>
      <c r="AR8" s="82"/>
      <c r="AS8" s="82"/>
      <c r="AT8" s="9"/>
      <c r="BA8" s="7" t="str">
        <f>Tasks!$V3</f>
        <v>Busy</v>
      </c>
      <c r="BB8" s="84">
        <f>$L$11</f>
        <v>0</v>
      </c>
    </row>
    <row r="9" spans="1:54"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82"/>
      <c r="AG9" s="82"/>
      <c r="AH9" s="82"/>
      <c r="AI9" s="82"/>
      <c r="AJ9" s="82"/>
      <c r="AK9" s="82"/>
      <c r="AL9" s="82"/>
      <c r="AM9" s="82"/>
      <c r="AN9" s="82"/>
      <c r="AO9" s="82"/>
      <c r="AP9" s="82"/>
      <c r="AQ9" s="82"/>
      <c r="AR9" s="82"/>
      <c r="AS9" s="82"/>
      <c r="AT9" s="9"/>
      <c r="BA9" s="8" t="str">
        <f>Tasks!$V4</f>
        <v>Done</v>
      </c>
      <c r="BB9" s="85">
        <f>$L$15</f>
        <v>0</v>
      </c>
    </row>
    <row r="10" spans="1:54" x14ac:dyDescent="0.25">
      <c r="A10" s="9"/>
      <c r="B10" s="9"/>
      <c r="C10" s="9"/>
      <c r="D10" s="9"/>
      <c r="E10" s="9"/>
      <c r="F10" s="9"/>
      <c r="G10" s="9"/>
      <c r="H10" s="9"/>
      <c r="I10" s="9"/>
      <c r="J10" s="9"/>
      <c r="K10" s="9"/>
      <c r="L10" s="139" t="s">
        <v>83</v>
      </c>
      <c r="M10" s="139"/>
      <c r="N10" s="139"/>
      <c r="O10" s="139"/>
      <c r="P10" s="9"/>
      <c r="Q10" s="9"/>
      <c r="R10" s="9"/>
      <c r="S10" s="9"/>
      <c r="T10" s="9"/>
      <c r="U10" s="9"/>
      <c r="V10" s="9"/>
      <c r="W10" s="9"/>
      <c r="X10" s="9"/>
      <c r="Y10" s="9"/>
      <c r="Z10" s="9"/>
      <c r="AA10" s="139" t="s">
        <v>108</v>
      </c>
      <c r="AB10" s="139"/>
      <c r="AC10" s="139"/>
      <c r="AD10" s="139"/>
      <c r="AE10" s="9"/>
      <c r="AF10" s="82"/>
      <c r="AG10" s="82"/>
      <c r="AH10" s="82"/>
      <c r="AI10" s="82"/>
      <c r="AJ10" s="82"/>
      <c r="AK10" s="82"/>
      <c r="AL10" s="82"/>
      <c r="AM10" s="82"/>
      <c r="AN10" s="82"/>
      <c r="AO10" s="82"/>
      <c r="AP10" s="82"/>
      <c r="AQ10" s="82"/>
      <c r="AR10" s="82"/>
      <c r="AS10" s="82"/>
      <c r="AT10" s="9"/>
    </row>
    <row r="11" spans="1:54" x14ac:dyDescent="0.25">
      <c r="A11" s="9"/>
      <c r="B11" s="271" t="s">
        <v>84</v>
      </c>
      <c r="C11" s="272"/>
      <c r="D11" s="272"/>
      <c r="E11" s="272"/>
      <c r="F11" s="272"/>
      <c r="G11" s="272"/>
      <c r="H11" s="272"/>
      <c r="I11" s="272"/>
      <c r="J11" s="272"/>
      <c r="K11" s="273"/>
      <c r="L11" s="195">
        <f>COUNTIF(Tasks!$B$12:$B$511, Tasks!$V$3)</f>
        <v>0</v>
      </c>
      <c r="M11" s="196"/>
      <c r="N11" s="196"/>
      <c r="O11" s="197"/>
      <c r="P11" s="9"/>
      <c r="Q11" s="271" t="s">
        <v>87</v>
      </c>
      <c r="R11" s="272"/>
      <c r="S11" s="272"/>
      <c r="T11" s="272"/>
      <c r="U11" s="272"/>
      <c r="V11" s="272"/>
      <c r="W11" s="272"/>
      <c r="X11" s="272"/>
      <c r="Y11" s="272"/>
      <c r="Z11" s="273"/>
      <c r="AA11" s="189">
        <f>SUMIF(Tasks!$B$12:$B$511, Tasks!$V$3, Tasks!$X$12:$X$511)</f>
        <v>0</v>
      </c>
      <c r="AB11" s="190"/>
      <c r="AC11" s="190"/>
      <c r="AD11" s="191"/>
      <c r="AE11" s="9"/>
      <c r="AF11" s="82"/>
      <c r="AG11" s="82"/>
      <c r="AH11" s="82"/>
      <c r="AI11" s="82"/>
      <c r="AJ11" s="82"/>
      <c r="AK11" s="82"/>
      <c r="AL11" s="82"/>
      <c r="AM11" s="82"/>
      <c r="AN11" s="82"/>
      <c r="AO11" s="82"/>
      <c r="AP11" s="82"/>
      <c r="AQ11" s="82"/>
      <c r="AR11" s="82"/>
      <c r="AS11" s="82"/>
      <c r="AT11" s="9"/>
    </row>
    <row r="12" spans="1:54" x14ac:dyDescent="0.25">
      <c r="A12" s="9"/>
      <c r="B12" s="274"/>
      <c r="C12" s="275"/>
      <c r="D12" s="275"/>
      <c r="E12" s="275"/>
      <c r="F12" s="275"/>
      <c r="G12" s="275"/>
      <c r="H12" s="275"/>
      <c r="I12" s="275"/>
      <c r="J12" s="275"/>
      <c r="K12" s="276"/>
      <c r="L12" s="198"/>
      <c r="M12" s="199"/>
      <c r="N12" s="199"/>
      <c r="O12" s="200"/>
      <c r="P12" s="9"/>
      <c r="Q12" s="274"/>
      <c r="R12" s="275"/>
      <c r="S12" s="275"/>
      <c r="T12" s="275"/>
      <c r="U12" s="275"/>
      <c r="V12" s="275"/>
      <c r="W12" s="275"/>
      <c r="X12" s="275"/>
      <c r="Y12" s="275"/>
      <c r="Z12" s="276"/>
      <c r="AA12" s="192"/>
      <c r="AB12" s="193"/>
      <c r="AC12" s="193"/>
      <c r="AD12" s="194"/>
      <c r="AE12" s="9"/>
      <c r="AF12" s="82"/>
      <c r="AG12" s="82"/>
      <c r="AH12" s="82"/>
      <c r="AI12" s="82"/>
      <c r="AJ12" s="82"/>
      <c r="AK12" s="82"/>
      <c r="AL12" s="82"/>
      <c r="AM12" s="82"/>
      <c r="AN12" s="82"/>
      <c r="AO12" s="82"/>
      <c r="AP12" s="82"/>
      <c r="AQ12" s="82"/>
      <c r="AR12" s="82"/>
      <c r="AS12" s="82"/>
      <c r="AT12" s="9"/>
      <c r="BA12" s="73" t="s">
        <v>110</v>
      </c>
      <c r="BB12" s="1" t="str">
        <f>BA12</f>
        <v>Time for Tasks per Status</v>
      </c>
    </row>
    <row r="13" spans="1:54" x14ac:dyDescent="0.25">
      <c r="A13" s="9"/>
      <c r="B13" s="9"/>
      <c r="C13" s="9"/>
      <c r="D13" s="9"/>
      <c r="E13" s="9"/>
      <c r="F13" s="9"/>
      <c r="G13" s="9"/>
      <c r="H13" s="9"/>
      <c r="I13" s="9"/>
      <c r="J13" s="9"/>
      <c r="K13" s="9"/>
      <c r="L13" s="9"/>
      <c r="M13" s="9"/>
      <c r="N13" s="9"/>
      <c r="O13" s="9"/>
      <c r="P13" s="9"/>
      <c r="Q13" s="241" t="s">
        <v>107</v>
      </c>
      <c r="R13" s="241"/>
      <c r="S13" s="241"/>
      <c r="T13" s="241"/>
      <c r="U13" s="241"/>
      <c r="V13" s="241"/>
      <c r="W13" s="241"/>
      <c r="X13" s="241"/>
      <c r="Y13" s="241"/>
      <c r="Z13" s="241"/>
      <c r="AA13" s="242">
        <f>SUMIF(Tasks!$B$12:$B$511, Tasks!$V$3, Tasks!$Y$12:$Y$511)</f>
        <v>0</v>
      </c>
      <c r="AB13" s="242"/>
      <c r="AC13" s="242"/>
      <c r="AD13" s="242"/>
      <c r="AE13" s="9"/>
      <c r="AF13" s="82"/>
      <c r="AG13" s="82"/>
      <c r="AH13" s="82"/>
      <c r="AI13" s="82"/>
      <c r="AJ13" s="82"/>
      <c r="AK13" s="82"/>
      <c r="AL13" s="82"/>
      <c r="AM13" s="82"/>
      <c r="AN13" s="82"/>
      <c r="AO13" s="82"/>
      <c r="AP13" s="82"/>
      <c r="AQ13" s="82"/>
      <c r="AR13" s="82"/>
      <c r="AS13" s="82"/>
      <c r="AT13" s="9"/>
      <c r="BA13" s="6" t="s">
        <v>7</v>
      </c>
      <c r="BB13" s="27">
        <f>$AA$7</f>
        <v>0</v>
      </c>
    </row>
    <row r="14" spans="1:54" x14ac:dyDescent="0.25">
      <c r="A14" s="9"/>
      <c r="B14" s="9"/>
      <c r="C14" s="9"/>
      <c r="D14" s="9"/>
      <c r="E14" s="9"/>
      <c r="F14" s="9"/>
      <c r="G14" s="9"/>
      <c r="H14" s="9"/>
      <c r="I14" s="9"/>
      <c r="J14" s="9"/>
      <c r="K14" s="9"/>
      <c r="L14" s="139" t="s">
        <v>83</v>
      </c>
      <c r="M14" s="139"/>
      <c r="N14" s="139"/>
      <c r="O14" s="139"/>
      <c r="P14" s="9"/>
      <c r="Q14" s="9"/>
      <c r="R14" s="9"/>
      <c r="S14" s="9"/>
      <c r="T14" s="9"/>
      <c r="U14" s="9"/>
      <c r="V14" s="9"/>
      <c r="W14" s="9"/>
      <c r="X14" s="9"/>
      <c r="Y14" s="9"/>
      <c r="Z14" s="9"/>
      <c r="AA14" s="139" t="s">
        <v>108</v>
      </c>
      <c r="AB14" s="139"/>
      <c r="AC14" s="139"/>
      <c r="AD14" s="139"/>
      <c r="AE14" s="9"/>
      <c r="AF14" s="82"/>
      <c r="AG14" s="82"/>
      <c r="AH14" s="82"/>
      <c r="AI14" s="82"/>
      <c r="AJ14" s="82"/>
      <c r="AK14" s="82"/>
      <c r="AL14" s="82"/>
      <c r="AM14" s="82"/>
      <c r="AN14" s="82"/>
      <c r="AO14" s="82"/>
      <c r="AP14" s="82"/>
      <c r="AQ14" s="82"/>
      <c r="AR14" s="82"/>
      <c r="AS14" s="82"/>
      <c r="AT14" s="9"/>
      <c r="BA14" s="7" t="s">
        <v>112</v>
      </c>
      <c r="BB14" s="29">
        <f>$AA$11</f>
        <v>0</v>
      </c>
    </row>
    <row r="15" spans="1:54" x14ac:dyDescent="0.25">
      <c r="A15" s="9"/>
      <c r="B15" s="271" t="s">
        <v>85</v>
      </c>
      <c r="C15" s="272"/>
      <c r="D15" s="272"/>
      <c r="E15" s="272"/>
      <c r="F15" s="272"/>
      <c r="G15" s="272"/>
      <c r="H15" s="272"/>
      <c r="I15" s="272"/>
      <c r="J15" s="272"/>
      <c r="K15" s="273"/>
      <c r="L15" s="195">
        <f>COUNTIF(Tasks!$B$12:$B$511, Tasks!$V$4)</f>
        <v>0</v>
      </c>
      <c r="M15" s="196"/>
      <c r="N15" s="196"/>
      <c r="O15" s="197"/>
      <c r="P15" s="9"/>
      <c r="Q15" s="271" t="s">
        <v>88</v>
      </c>
      <c r="R15" s="272"/>
      <c r="S15" s="272"/>
      <c r="T15" s="272"/>
      <c r="U15" s="272"/>
      <c r="V15" s="272"/>
      <c r="W15" s="272"/>
      <c r="X15" s="272"/>
      <c r="Y15" s="272"/>
      <c r="Z15" s="273"/>
      <c r="AA15" s="189">
        <f>SUMIF(Tasks!$B$12:$B$511, Tasks!$V$4, Tasks!$Y$12:$Y$511)</f>
        <v>0</v>
      </c>
      <c r="AB15" s="190"/>
      <c r="AC15" s="190"/>
      <c r="AD15" s="191"/>
      <c r="AE15" s="9"/>
      <c r="AF15" s="90"/>
      <c r="AG15" s="201" t="s">
        <v>117</v>
      </c>
      <c r="AH15" s="201"/>
      <c r="AI15" s="201"/>
      <c r="AJ15" s="201"/>
      <c r="AK15" s="201"/>
      <c r="AL15" s="201"/>
      <c r="AM15" s="201"/>
      <c r="AN15" s="201"/>
      <c r="AO15" s="201"/>
      <c r="AP15" s="201"/>
      <c r="AQ15" s="82"/>
      <c r="AR15" s="82"/>
      <c r="AS15" s="82"/>
      <c r="AT15" s="9"/>
      <c r="BA15" s="7" t="s">
        <v>111</v>
      </c>
      <c r="BB15" s="29">
        <f>$AA$13</f>
        <v>0</v>
      </c>
    </row>
    <row r="16" spans="1:54" x14ac:dyDescent="0.25">
      <c r="A16" s="9"/>
      <c r="B16" s="274"/>
      <c r="C16" s="275"/>
      <c r="D16" s="275"/>
      <c r="E16" s="275"/>
      <c r="F16" s="275"/>
      <c r="G16" s="275"/>
      <c r="H16" s="275"/>
      <c r="I16" s="275"/>
      <c r="J16" s="275"/>
      <c r="K16" s="276"/>
      <c r="L16" s="198"/>
      <c r="M16" s="199"/>
      <c r="N16" s="199"/>
      <c r="O16" s="200"/>
      <c r="P16" s="9"/>
      <c r="Q16" s="274"/>
      <c r="R16" s="275"/>
      <c r="S16" s="275"/>
      <c r="T16" s="275"/>
      <c r="U16" s="275"/>
      <c r="V16" s="275"/>
      <c r="W16" s="275"/>
      <c r="X16" s="275"/>
      <c r="Y16" s="275"/>
      <c r="Z16" s="276"/>
      <c r="AA16" s="192"/>
      <c r="AB16" s="193"/>
      <c r="AC16" s="193"/>
      <c r="AD16" s="194"/>
      <c r="AE16" s="9"/>
      <c r="AF16" s="87"/>
      <c r="AG16" s="201" t="s">
        <v>5</v>
      </c>
      <c r="AH16" s="201"/>
      <c r="AI16" s="82"/>
      <c r="AJ16" s="88"/>
      <c r="AK16" s="201" t="s">
        <v>8</v>
      </c>
      <c r="AL16" s="201"/>
      <c r="AM16" s="82"/>
      <c r="AN16" s="89"/>
      <c r="AO16" s="201" t="s">
        <v>7</v>
      </c>
      <c r="AP16" s="201"/>
      <c r="AQ16" s="82"/>
      <c r="AR16" s="82"/>
      <c r="AS16" s="82"/>
      <c r="AT16" s="9"/>
      <c r="BA16" s="8" t="s">
        <v>5</v>
      </c>
      <c r="BB16" s="28">
        <f>$AA$15</f>
        <v>0</v>
      </c>
    </row>
    <row r="17" spans="1:5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row>
    <row r="18" spans="1:54"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row>
    <row r="19" spans="1:54" x14ac:dyDescent="0.25">
      <c r="A19" s="9"/>
      <c r="B19" s="82"/>
      <c r="C19" s="82"/>
      <c r="D19" s="82"/>
      <c r="E19" s="82"/>
      <c r="F19" s="82"/>
      <c r="G19" s="82"/>
      <c r="H19" s="82"/>
      <c r="I19" s="82"/>
      <c r="J19" s="82"/>
      <c r="K19" s="82"/>
      <c r="L19" s="82"/>
      <c r="M19" s="82"/>
      <c r="N19" s="82"/>
      <c r="O19" s="82"/>
      <c r="P19" s="82"/>
      <c r="Q19" s="82"/>
      <c r="R19" s="82"/>
      <c r="S19" s="82"/>
      <c r="T19" s="82"/>
      <c r="U19" s="82"/>
      <c r="V19" s="82"/>
      <c r="W19" s="9"/>
      <c r="X19" s="9"/>
      <c r="Y19" s="82"/>
      <c r="Z19" s="82"/>
      <c r="AA19" s="82"/>
      <c r="AB19" s="82"/>
      <c r="AC19" s="82"/>
      <c r="AD19" s="82"/>
      <c r="AE19" s="82"/>
      <c r="AF19" s="82"/>
      <c r="AG19" s="82"/>
      <c r="AH19" s="82"/>
      <c r="AI19" s="82"/>
      <c r="AJ19" s="82"/>
      <c r="AK19" s="82"/>
      <c r="AL19" s="82"/>
      <c r="AM19" s="82"/>
      <c r="AN19" s="82"/>
      <c r="AO19" s="82"/>
      <c r="AP19" s="82"/>
      <c r="AQ19" s="82"/>
      <c r="AR19" s="82"/>
      <c r="AS19" s="82"/>
      <c r="AT19" s="9"/>
      <c r="BA19" s="6" t="s">
        <v>114</v>
      </c>
      <c r="BB19" s="27">
        <f>$BB$16</f>
        <v>0</v>
      </c>
    </row>
    <row r="20" spans="1:54" x14ac:dyDescent="0.25">
      <c r="A20" s="9"/>
      <c r="B20" s="82"/>
      <c r="C20" s="82"/>
      <c r="D20" s="82"/>
      <c r="E20" s="82"/>
      <c r="F20" s="82"/>
      <c r="G20" s="82"/>
      <c r="H20" s="82"/>
      <c r="I20" s="82"/>
      <c r="J20" s="82"/>
      <c r="K20" s="82"/>
      <c r="L20" s="82"/>
      <c r="M20" s="82"/>
      <c r="N20" s="82"/>
      <c r="O20" s="82"/>
      <c r="P20" s="82"/>
      <c r="Q20" s="82"/>
      <c r="R20" s="82"/>
      <c r="S20" s="82"/>
      <c r="T20" s="82"/>
      <c r="U20" s="82"/>
      <c r="V20" s="82"/>
      <c r="W20" s="9"/>
      <c r="X20" s="9"/>
      <c r="Y20" s="82"/>
      <c r="Z20" s="82"/>
      <c r="AA20" s="82"/>
      <c r="AB20" s="82"/>
      <c r="AC20" s="82"/>
      <c r="AD20" s="82"/>
      <c r="AE20" s="82"/>
      <c r="AF20" s="82"/>
      <c r="AG20" s="82"/>
      <c r="AH20" s="82"/>
      <c r="AI20" s="82"/>
      <c r="AJ20" s="82"/>
      <c r="AK20" s="82"/>
      <c r="AL20" s="82"/>
      <c r="AM20" s="82"/>
      <c r="AN20" s="82"/>
      <c r="AO20" s="82"/>
      <c r="AP20" s="82"/>
      <c r="AQ20" s="82"/>
      <c r="AR20" s="82"/>
      <c r="AS20" s="82"/>
      <c r="AT20" s="9"/>
      <c r="BA20" s="7" t="s">
        <v>115</v>
      </c>
      <c r="BB20" s="29">
        <f>BB14+BB15</f>
        <v>0</v>
      </c>
    </row>
    <row r="21" spans="1:54" x14ac:dyDescent="0.25">
      <c r="A21" s="9"/>
      <c r="B21" s="82"/>
      <c r="C21" s="82"/>
      <c r="D21" s="82"/>
      <c r="E21" s="82"/>
      <c r="F21" s="82"/>
      <c r="G21" s="82"/>
      <c r="H21" s="82"/>
      <c r="I21" s="82"/>
      <c r="J21" s="82"/>
      <c r="K21" s="82"/>
      <c r="L21" s="82"/>
      <c r="M21" s="82"/>
      <c r="N21" s="82"/>
      <c r="O21" s="82"/>
      <c r="P21" s="82"/>
      <c r="Q21" s="82"/>
      <c r="R21" s="82"/>
      <c r="S21" s="82"/>
      <c r="T21" s="82"/>
      <c r="U21" s="82"/>
      <c r="V21" s="82"/>
      <c r="W21" s="9"/>
      <c r="X21" s="9"/>
      <c r="Y21" s="82"/>
      <c r="Z21" s="82"/>
      <c r="AA21" s="82"/>
      <c r="AB21" s="82"/>
      <c r="AC21" s="82"/>
      <c r="AD21" s="82"/>
      <c r="AE21" s="82"/>
      <c r="AF21" s="82"/>
      <c r="AG21" s="82"/>
      <c r="AH21" s="82"/>
      <c r="AI21" s="82"/>
      <c r="AJ21" s="82"/>
      <c r="AK21" s="82"/>
      <c r="AL21" s="82"/>
      <c r="AM21" s="82"/>
      <c r="AN21" s="82"/>
      <c r="AO21" s="82"/>
      <c r="AP21" s="82"/>
      <c r="AQ21" s="82"/>
      <c r="AR21" s="82"/>
      <c r="AS21" s="82"/>
      <c r="AT21" s="9"/>
      <c r="BA21" s="8" t="s">
        <v>116</v>
      </c>
      <c r="BB21" s="28">
        <f>$BB$13</f>
        <v>0</v>
      </c>
    </row>
    <row r="22" spans="1:54" x14ac:dyDescent="0.25">
      <c r="A22" s="9"/>
      <c r="B22" s="82"/>
      <c r="C22" s="82"/>
      <c r="D22" s="82"/>
      <c r="E22" s="82"/>
      <c r="F22" s="82"/>
      <c r="G22" s="82"/>
      <c r="H22" s="82"/>
      <c r="I22" s="82"/>
      <c r="J22" s="82"/>
      <c r="K22" s="82"/>
      <c r="L22" s="82"/>
      <c r="M22" s="82"/>
      <c r="N22" s="82"/>
      <c r="O22" s="82"/>
      <c r="P22" s="82"/>
      <c r="Q22" s="82"/>
      <c r="R22" s="82"/>
      <c r="S22" s="82"/>
      <c r="T22" s="82"/>
      <c r="U22" s="82"/>
      <c r="V22" s="82"/>
      <c r="W22" s="9"/>
      <c r="X22" s="9"/>
      <c r="Y22" s="82"/>
      <c r="Z22" s="82"/>
      <c r="AA22" s="82"/>
      <c r="AB22" s="82"/>
      <c r="AC22" s="82"/>
      <c r="AD22" s="82"/>
      <c r="AE22" s="82"/>
      <c r="AF22" s="82"/>
      <c r="AG22" s="82"/>
      <c r="AH22" s="82"/>
      <c r="AI22" s="82"/>
      <c r="AJ22" s="82"/>
      <c r="AK22" s="82"/>
      <c r="AL22" s="82"/>
      <c r="AM22" s="82"/>
      <c r="AN22" s="82"/>
      <c r="AO22" s="82"/>
      <c r="AP22" s="82"/>
      <c r="AQ22" s="82"/>
      <c r="AR22" s="82"/>
      <c r="AS22" s="82"/>
      <c r="AT22" s="9"/>
      <c r="BB22" s="86">
        <f>SUM($BB$19:$BB$21)</f>
        <v>0</v>
      </c>
    </row>
    <row r="23" spans="1:54" x14ac:dyDescent="0.25">
      <c r="A23" s="9"/>
      <c r="B23" s="82"/>
      <c r="C23" s="82"/>
      <c r="D23" s="82"/>
      <c r="E23" s="82"/>
      <c r="F23" s="82"/>
      <c r="G23" s="82"/>
      <c r="H23" s="82"/>
      <c r="I23" s="82"/>
      <c r="J23" s="82"/>
      <c r="K23" s="82"/>
      <c r="L23" s="82"/>
      <c r="M23" s="82"/>
      <c r="N23" s="82"/>
      <c r="O23" s="82"/>
      <c r="P23" s="82"/>
      <c r="Q23" s="82"/>
      <c r="R23" s="82"/>
      <c r="S23" s="82"/>
      <c r="T23" s="82"/>
      <c r="U23" s="82"/>
      <c r="V23" s="82"/>
      <c r="W23" s="9"/>
      <c r="X23" s="9"/>
      <c r="Y23" s="82"/>
      <c r="Z23" s="82"/>
      <c r="AA23" s="180"/>
      <c r="AB23" s="180"/>
      <c r="AC23" s="180"/>
      <c r="AD23" s="180"/>
      <c r="AE23" s="180"/>
      <c r="AF23" s="180"/>
      <c r="AG23" s="180"/>
      <c r="AH23" s="180"/>
      <c r="AI23" s="180"/>
      <c r="AJ23" s="180"/>
      <c r="AK23" s="180"/>
      <c r="AL23" s="180"/>
      <c r="AM23" s="180"/>
      <c r="AN23" s="180"/>
      <c r="AO23" s="180"/>
      <c r="AP23" s="180"/>
      <c r="AQ23" s="180"/>
      <c r="AR23" s="82"/>
      <c r="AS23" s="82"/>
      <c r="AT23" s="9"/>
    </row>
    <row r="24" spans="1:54" x14ac:dyDescent="0.25">
      <c r="A24" s="9"/>
      <c r="B24" s="82"/>
      <c r="C24" s="82"/>
      <c r="D24" s="82"/>
      <c r="E24" s="82"/>
      <c r="F24" s="82"/>
      <c r="G24" s="82"/>
      <c r="H24" s="82"/>
      <c r="I24" s="82"/>
      <c r="J24" s="82"/>
      <c r="K24" s="82"/>
      <c r="L24" s="82"/>
      <c r="M24" s="82"/>
      <c r="N24" s="82"/>
      <c r="O24" s="82"/>
      <c r="P24" s="82"/>
      <c r="Q24" s="82"/>
      <c r="R24" s="82"/>
      <c r="S24" s="82"/>
      <c r="T24" s="82"/>
      <c r="U24" s="82"/>
      <c r="V24" s="82"/>
      <c r="W24" s="9"/>
      <c r="X24" s="9"/>
      <c r="Y24" s="82"/>
      <c r="Z24" s="82"/>
      <c r="AA24" s="82"/>
      <c r="AB24" s="82"/>
      <c r="AC24" s="82"/>
      <c r="AD24" s="82"/>
      <c r="AE24" s="82"/>
      <c r="AF24" s="82"/>
      <c r="AG24" s="82"/>
      <c r="AH24" s="82"/>
      <c r="AI24" s="82"/>
      <c r="AJ24" s="82"/>
      <c r="AK24" s="82"/>
      <c r="AL24" s="82"/>
      <c r="AM24" s="82"/>
      <c r="AN24" s="82"/>
      <c r="AO24" s="82"/>
      <c r="AP24" s="82"/>
      <c r="AQ24" s="82"/>
      <c r="AR24" s="82"/>
      <c r="AS24" s="82"/>
      <c r="AT24" s="9"/>
      <c r="BA24" s="5" t="s">
        <v>113</v>
      </c>
      <c r="BB24" s="86">
        <f>$BB$16+$BB$15</f>
        <v>0</v>
      </c>
    </row>
    <row r="25" spans="1:54" x14ac:dyDescent="0.25">
      <c r="A25" s="9"/>
      <c r="B25" s="82"/>
      <c r="C25" s="82"/>
      <c r="D25" s="82"/>
      <c r="E25" s="82"/>
      <c r="F25" s="82"/>
      <c r="G25" s="82"/>
      <c r="H25" s="82"/>
      <c r="I25" s="82"/>
      <c r="J25" s="82"/>
      <c r="K25" s="82"/>
      <c r="L25" s="82"/>
      <c r="M25" s="82"/>
      <c r="N25" s="82"/>
      <c r="O25" s="82"/>
      <c r="P25" s="82"/>
      <c r="Q25" s="82"/>
      <c r="R25" s="82"/>
      <c r="S25" s="82"/>
      <c r="T25" s="82"/>
      <c r="U25" s="82"/>
      <c r="V25" s="82"/>
      <c r="W25" s="9"/>
      <c r="X25" s="9"/>
      <c r="Y25" s="82"/>
      <c r="Z25" s="82"/>
      <c r="AA25" s="82"/>
      <c r="AB25" s="82"/>
      <c r="AC25" s="82"/>
      <c r="AD25" s="82"/>
      <c r="AE25" s="82"/>
      <c r="AF25" s="82"/>
      <c r="AG25" s="82"/>
      <c r="AH25" s="82"/>
      <c r="AI25" s="82"/>
      <c r="AJ25" s="82"/>
      <c r="AK25" s="82"/>
      <c r="AL25" s="82"/>
      <c r="AM25" s="82"/>
      <c r="AN25" s="82"/>
      <c r="AO25" s="82"/>
      <c r="AP25" s="82"/>
      <c r="AQ25" s="82"/>
      <c r="AR25" s="82"/>
      <c r="AS25" s="82"/>
      <c r="AT25" s="9"/>
      <c r="BB25" s="86">
        <f>BB22+BB27</f>
        <v>0</v>
      </c>
    </row>
    <row r="26" spans="1:54" x14ac:dyDescent="0.25">
      <c r="A26" s="9"/>
      <c r="B26" s="82"/>
      <c r="C26" s="82"/>
      <c r="D26" s="82"/>
      <c r="E26" s="82"/>
      <c r="F26" s="82"/>
      <c r="G26" s="82"/>
      <c r="H26" s="82"/>
      <c r="I26" s="82"/>
      <c r="J26" s="82"/>
      <c r="K26" s="82"/>
      <c r="L26" s="82"/>
      <c r="M26" s="82"/>
      <c r="N26" s="82"/>
      <c r="O26" s="82"/>
      <c r="P26" s="82"/>
      <c r="Q26" s="82"/>
      <c r="R26" s="82"/>
      <c r="S26" s="82"/>
      <c r="T26" s="82"/>
      <c r="U26" s="82"/>
      <c r="V26" s="82"/>
      <c r="W26" s="9"/>
      <c r="X26" s="9"/>
      <c r="Y26" s="82"/>
      <c r="Z26" s="82"/>
      <c r="AA26" s="82"/>
      <c r="AB26" s="82"/>
      <c r="AC26" s="82"/>
      <c r="AD26" s="82"/>
      <c r="AE26" s="82"/>
      <c r="AF26" s="82"/>
      <c r="AG26" s="82"/>
      <c r="AH26" s="82"/>
      <c r="AI26" s="82"/>
      <c r="AJ26" s="82"/>
      <c r="AK26" s="82"/>
      <c r="AL26" s="82"/>
      <c r="AM26" s="82"/>
      <c r="AN26" s="82"/>
      <c r="AO26" s="82"/>
      <c r="AP26" s="82"/>
      <c r="AQ26" s="82"/>
      <c r="AR26" s="82"/>
      <c r="AS26" s="82"/>
      <c r="AT26" s="9"/>
    </row>
    <row r="27" spans="1:54" x14ac:dyDescent="0.25">
      <c r="A27" s="9"/>
      <c r="B27" s="82"/>
      <c r="C27" s="82"/>
      <c r="D27" s="82"/>
      <c r="E27" s="82"/>
      <c r="F27" s="82"/>
      <c r="G27" s="82"/>
      <c r="H27" s="82"/>
      <c r="I27" s="82"/>
      <c r="J27" s="82"/>
      <c r="K27" s="82"/>
      <c r="L27" s="82"/>
      <c r="M27" s="82"/>
      <c r="N27" s="82"/>
      <c r="O27" s="82"/>
      <c r="P27" s="82"/>
      <c r="Q27" s="82"/>
      <c r="R27" s="82"/>
      <c r="S27" s="82"/>
      <c r="T27" s="82"/>
      <c r="U27" s="82"/>
      <c r="V27" s="82"/>
      <c r="W27" s="9"/>
      <c r="X27" s="9"/>
      <c r="Y27" s="82"/>
      <c r="Z27" s="82"/>
      <c r="AA27" s="82"/>
      <c r="AB27" s="82"/>
      <c r="AC27" s="82"/>
      <c r="AD27" s="82"/>
      <c r="AE27" s="82"/>
      <c r="AF27" s="82"/>
      <c r="AG27" s="82"/>
      <c r="AH27" s="82"/>
      <c r="AI27" s="82"/>
      <c r="AJ27" s="82"/>
      <c r="AK27" s="82"/>
      <c r="AL27" s="82"/>
      <c r="AM27" s="82"/>
      <c r="AN27" s="82"/>
      <c r="AO27" s="82"/>
      <c r="AP27" s="82"/>
      <c r="AQ27" s="82"/>
      <c r="AR27" s="82"/>
      <c r="AS27" s="82"/>
      <c r="AT27" s="9"/>
      <c r="BA27" s="5" t="s">
        <v>118</v>
      </c>
      <c r="BB27" s="86">
        <f>$BB$13+$BB$14</f>
        <v>0</v>
      </c>
    </row>
    <row r="28" spans="1:54" x14ac:dyDescent="0.25">
      <c r="A28" s="9"/>
      <c r="B28" s="82"/>
      <c r="C28" s="82"/>
      <c r="D28" s="82"/>
      <c r="E28" s="82"/>
      <c r="F28" s="82"/>
      <c r="G28" s="82"/>
      <c r="H28" s="82"/>
      <c r="I28" s="82"/>
      <c r="J28" s="82"/>
      <c r="K28" s="82"/>
      <c r="L28" s="82"/>
      <c r="M28" s="82"/>
      <c r="N28" s="82"/>
      <c r="O28" s="82"/>
      <c r="P28" s="82"/>
      <c r="Q28" s="82"/>
      <c r="R28" s="82"/>
      <c r="S28" s="82"/>
      <c r="T28" s="82"/>
      <c r="U28" s="82"/>
      <c r="V28" s="82"/>
      <c r="W28" s="9"/>
      <c r="X28" s="9"/>
      <c r="Y28" s="82"/>
      <c r="Z28" s="82"/>
      <c r="AA28" s="82"/>
      <c r="AB28" s="82"/>
      <c r="AC28" s="82"/>
      <c r="AD28" s="82"/>
      <c r="AE28" s="82"/>
      <c r="AF28" s="82"/>
      <c r="AG28" s="82"/>
      <c r="AH28" s="82"/>
      <c r="AI28" s="82"/>
      <c r="AJ28" s="82"/>
      <c r="AK28" s="82"/>
      <c r="AL28" s="82"/>
      <c r="AM28" s="82"/>
      <c r="AN28" s="82"/>
      <c r="AO28" s="82"/>
      <c r="AP28" s="82"/>
      <c r="AQ28" s="82"/>
      <c r="AR28" s="82"/>
      <c r="AS28" s="82"/>
      <c r="AT28" s="9"/>
    </row>
    <row r="29" spans="1:54" x14ac:dyDescent="0.25">
      <c r="A29" s="9"/>
      <c r="B29" s="82"/>
      <c r="C29" s="82"/>
      <c r="D29" s="82"/>
      <c r="E29" s="82"/>
      <c r="F29" s="82"/>
      <c r="G29" s="82"/>
      <c r="H29" s="82"/>
      <c r="I29" s="82"/>
      <c r="J29" s="82"/>
      <c r="K29" s="82"/>
      <c r="L29" s="82"/>
      <c r="M29" s="82"/>
      <c r="N29" s="82"/>
      <c r="O29" s="82"/>
      <c r="P29" s="82"/>
      <c r="Q29" s="82"/>
      <c r="R29" s="82"/>
      <c r="S29" s="82"/>
      <c r="T29" s="82"/>
      <c r="U29" s="82"/>
      <c r="V29" s="82"/>
      <c r="W29" s="9"/>
      <c r="X29" s="9"/>
      <c r="Y29" s="82"/>
      <c r="Z29" s="82"/>
      <c r="AA29" s="82"/>
      <c r="AB29" s="82"/>
      <c r="AC29" s="82"/>
      <c r="AD29" s="82"/>
      <c r="AE29" s="82"/>
      <c r="AF29" s="82"/>
      <c r="AG29" s="82"/>
      <c r="AH29" s="82"/>
      <c r="AI29" s="82"/>
      <c r="AJ29" s="82"/>
      <c r="AK29" s="82"/>
      <c r="AL29" s="82"/>
      <c r="AM29" s="82"/>
      <c r="AN29" s="82"/>
      <c r="AO29" s="82"/>
      <c r="AP29" s="82"/>
      <c r="AQ29" s="82"/>
      <c r="AR29" s="82"/>
      <c r="AS29" s="82"/>
      <c r="AT29" s="9"/>
    </row>
    <row r="30" spans="1:54" x14ac:dyDescent="0.25">
      <c r="A30" s="9"/>
      <c r="B30" s="82"/>
      <c r="C30" s="82"/>
      <c r="D30" s="82"/>
      <c r="E30" s="82"/>
      <c r="F30" s="82"/>
      <c r="G30" s="82"/>
      <c r="H30" s="82"/>
      <c r="I30" s="82"/>
      <c r="J30" s="82"/>
      <c r="K30" s="82"/>
      <c r="L30" s="82"/>
      <c r="M30" s="82"/>
      <c r="N30" s="82"/>
      <c r="O30" s="82"/>
      <c r="P30" s="82"/>
      <c r="Q30" s="82"/>
      <c r="R30" s="82"/>
      <c r="S30" s="82"/>
      <c r="T30" s="82"/>
      <c r="U30" s="82"/>
      <c r="V30" s="82"/>
      <c r="W30" s="9"/>
      <c r="X30" s="9"/>
      <c r="Y30" s="82"/>
      <c r="Z30" s="82"/>
      <c r="AA30" s="82"/>
      <c r="AB30" s="82"/>
      <c r="AC30" s="82"/>
      <c r="AD30" s="82"/>
      <c r="AE30" s="82"/>
      <c r="AF30" s="82"/>
      <c r="AG30" s="82"/>
      <c r="AH30" s="82"/>
      <c r="AI30" s="82"/>
      <c r="AJ30" s="82"/>
      <c r="AK30" s="82"/>
      <c r="AL30" s="82"/>
      <c r="AM30" s="82"/>
      <c r="AN30" s="82"/>
      <c r="AO30" s="82"/>
      <c r="AP30" s="82"/>
      <c r="AQ30" s="82"/>
      <c r="AR30" s="82"/>
      <c r="AS30" s="82"/>
      <c r="AT30" s="9"/>
    </row>
    <row r="31" spans="1:54" x14ac:dyDescent="0.25">
      <c r="A31" s="9"/>
      <c r="B31" s="82"/>
      <c r="C31" s="82"/>
      <c r="D31" s="82"/>
      <c r="E31" s="82"/>
      <c r="F31" s="82"/>
      <c r="G31" s="82"/>
      <c r="H31" s="82"/>
      <c r="I31" s="82"/>
      <c r="J31" s="82"/>
      <c r="K31" s="82"/>
      <c r="L31" s="82"/>
      <c r="M31" s="82"/>
      <c r="N31" s="82"/>
      <c r="O31" s="82"/>
      <c r="P31" s="82"/>
      <c r="Q31" s="82"/>
      <c r="R31" s="82"/>
      <c r="S31" s="82"/>
      <c r="T31" s="82"/>
      <c r="U31" s="82"/>
      <c r="V31" s="82"/>
      <c r="W31" s="9"/>
      <c r="X31" s="9"/>
      <c r="Y31" s="82"/>
      <c r="Z31" s="82"/>
      <c r="AA31" s="82"/>
      <c r="AB31" s="82"/>
      <c r="AC31" s="82"/>
      <c r="AD31" s="82"/>
      <c r="AE31" s="82"/>
      <c r="AF31" s="82"/>
      <c r="AG31" s="82"/>
      <c r="AH31" s="82"/>
      <c r="AI31" s="82"/>
      <c r="AJ31" s="82"/>
      <c r="AK31" s="82"/>
      <c r="AL31" s="82"/>
      <c r="AM31" s="82"/>
      <c r="AN31" s="82"/>
      <c r="AO31" s="82"/>
      <c r="AP31" s="82"/>
      <c r="AQ31" s="82"/>
      <c r="AR31" s="82"/>
      <c r="AS31" s="82"/>
      <c r="AT31" s="9"/>
    </row>
    <row r="32" spans="1:54" x14ac:dyDescent="0.25">
      <c r="A32" s="9"/>
      <c r="B32" s="82"/>
      <c r="C32" s="82"/>
      <c r="D32" s="82"/>
      <c r="E32" s="82"/>
      <c r="F32" s="82"/>
      <c r="G32" s="82"/>
      <c r="H32" s="82"/>
      <c r="I32" s="82"/>
      <c r="J32" s="82"/>
      <c r="K32" s="82"/>
      <c r="L32" s="82"/>
      <c r="M32" s="82"/>
      <c r="N32" s="82"/>
      <c r="O32" s="82"/>
      <c r="P32" s="82"/>
      <c r="Q32" s="82"/>
      <c r="R32" s="82"/>
      <c r="S32" s="82"/>
      <c r="T32" s="82"/>
      <c r="U32" s="82"/>
      <c r="V32" s="82"/>
      <c r="W32" s="9"/>
      <c r="X32" s="9"/>
      <c r="Y32" s="82"/>
      <c r="Z32" s="82"/>
      <c r="AA32" s="82"/>
      <c r="AB32" s="82"/>
      <c r="AC32" s="82"/>
      <c r="AD32" s="82"/>
      <c r="AE32" s="82"/>
      <c r="AF32" s="82"/>
      <c r="AG32" s="82"/>
      <c r="AH32" s="82"/>
      <c r="AI32" s="82"/>
      <c r="AJ32" s="82"/>
      <c r="AK32" s="82"/>
      <c r="AL32" s="82"/>
      <c r="AM32" s="82"/>
      <c r="AN32" s="82"/>
      <c r="AO32" s="82"/>
      <c r="AP32" s="82"/>
      <c r="AQ32" s="82"/>
      <c r="AR32" s="82"/>
      <c r="AS32" s="82"/>
      <c r="AT32" s="9"/>
    </row>
    <row r="33" spans="1:5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row>
    <row r="34" spans="1:5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row>
    <row r="35" spans="1:55" x14ac:dyDescent="0.25">
      <c r="A35" s="9"/>
      <c r="B35" s="262" t="s">
        <v>90</v>
      </c>
      <c r="C35" s="277"/>
      <c r="D35" s="277"/>
      <c r="E35" s="277"/>
      <c r="F35" s="277"/>
      <c r="G35" s="277"/>
      <c r="H35" s="277"/>
      <c r="I35" s="277"/>
      <c r="J35" s="277"/>
      <c r="K35" s="277"/>
      <c r="L35" s="277"/>
      <c r="M35" s="277"/>
      <c r="N35" s="277"/>
      <c r="O35" s="263"/>
      <c r="P35" s="9"/>
      <c r="Q35" s="262" t="s">
        <v>96</v>
      </c>
      <c r="R35" s="277"/>
      <c r="S35" s="277"/>
      <c r="T35" s="277"/>
      <c r="U35" s="277"/>
      <c r="V35" s="277"/>
      <c r="W35" s="277"/>
      <c r="X35" s="277"/>
      <c r="Y35" s="277"/>
      <c r="Z35" s="277"/>
      <c r="AA35" s="277"/>
      <c r="AB35" s="277"/>
      <c r="AC35" s="277"/>
      <c r="AD35" s="263"/>
      <c r="AE35" s="9"/>
      <c r="AF35" s="9"/>
      <c r="AG35" s="9"/>
      <c r="AH35" s="9"/>
      <c r="AI35" s="9"/>
      <c r="AJ35" s="9"/>
      <c r="AK35" s="9"/>
      <c r="AL35" s="9"/>
      <c r="AM35" s="9"/>
      <c r="AN35" s="9"/>
      <c r="AO35" s="9"/>
      <c r="AP35" s="9"/>
      <c r="AQ35" s="9"/>
      <c r="AR35" s="9"/>
      <c r="AS35" s="9"/>
      <c r="AT35" s="9"/>
    </row>
    <row r="36" spans="1:5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row>
    <row r="37" spans="1:55" x14ac:dyDescent="0.25">
      <c r="A37" s="9"/>
      <c r="B37" s="9"/>
      <c r="C37" s="9"/>
      <c r="D37" s="9"/>
      <c r="E37" s="9"/>
      <c r="F37" s="9"/>
      <c r="G37" s="9"/>
      <c r="H37" s="9"/>
      <c r="I37" s="9"/>
      <c r="J37" s="9"/>
      <c r="K37" s="9"/>
      <c r="L37" s="139" t="s">
        <v>83</v>
      </c>
      <c r="M37" s="139"/>
      <c r="N37" s="139"/>
      <c r="O37" s="139"/>
      <c r="P37" s="9"/>
      <c r="Q37" s="9"/>
      <c r="R37" s="9"/>
      <c r="S37" s="9"/>
      <c r="T37" s="9"/>
      <c r="U37" s="9"/>
      <c r="V37" s="9"/>
      <c r="W37" s="9"/>
      <c r="X37" s="9"/>
      <c r="Y37" s="9"/>
      <c r="Z37" s="9"/>
      <c r="AA37" s="139" t="s">
        <v>108</v>
      </c>
      <c r="AB37" s="139"/>
      <c r="AC37" s="139"/>
      <c r="AD37" s="139"/>
      <c r="AE37" s="9"/>
      <c r="AF37" s="9"/>
      <c r="AG37" s="220" t="s">
        <v>98</v>
      </c>
      <c r="AH37" s="220"/>
      <c r="AI37" s="220"/>
      <c r="AJ37" s="220"/>
      <c r="AK37" s="220"/>
      <c r="AL37" s="220"/>
      <c r="AM37" s="220"/>
      <c r="AN37" s="220"/>
      <c r="AO37" s="220"/>
      <c r="AP37" s="220"/>
      <c r="AQ37" s="220"/>
      <c r="AR37" s="220"/>
      <c r="AS37" s="220"/>
      <c r="AT37" s="9"/>
      <c r="BB37" s="76" t="s">
        <v>119</v>
      </c>
      <c r="BC37" s="76" t="s">
        <v>120</v>
      </c>
    </row>
    <row r="38" spans="1:55" x14ac:dyDescent="0.25">
      <c r="A38" s="9"/>
      <c r="B38" s="214" t="s">
        <v>91</v>
      </c>
      <c r="C38" s="215"/>
      <c r="D38" s="215"/>
      <c r="E38" s="215"/>
      <c r="F38" s="215"/>
      <c r="G38" s="215"/>
      <c r="H38" s="215"/>
      <c r="I38" s="215"/>
      <c r="J38" s="215"/>
      <c r="K38" s="216"/>
      <c r="L38" s="195">
        <f>'Archived Tasks'!$D$4</f>
        <v>0</v>
      </c>
      <c r="M38" s="196"/>
      <c r="N38" s="196"/>
      <c r="O38" s="197"/>
      <c r="P38" s="9"/>
      <c r="Q38" s="214" t="s">
        <v>91</v>
      </c>
      <c r="R38" s="215"/>
      <c r="S38" s="215"/>
      <c r="T38" s="215"/>
      <c r="U38" s="215"/>
      <c r="V38" s="215"/>
      <c r="W38" s="215"/>
      <c r="X38" s="215"/>
      <c r="Y38" s="215"/>
      <c r="Z38" s="216"/>
      <c r="AA38" s="189">
        <f>SUMIF('Archived Tasks'!$D$12:$D$5011, 'Archived Tasks'!$L$3, 'Archived Tasks'!$E$12:$E$5011)</f>
        <v>0</v>
      </c>
      <c r="AB38" s="190"/>
      <c r="AC38" s="190"/>
      <c r="AD38" s="191"/>
      <c r="AE38" s="9"/>
      <c r="AF38" s="9"/>
      <c r="AG38" s="271" t="s">
        <v>97</v>
      </c>
      <c r="AH38" s="272"/>
      <c r="AI38" s="272"/>
      <c r="AJ38" s="272"/>
      <c r="AK38" s="272"/>
      <c r="AL38" s="272"/>
      <c r="AM38" s="272"/>
      <c r="AN38" s="272"/>
      <c r="AO38" s="272"/>
      <c r="AP38" s="272"/>
      <c r="AQ38" s="272"/>
      <c r="AR38" s="272"/>
      <c r="AS38" s="273"/>
      <c r="AT38" s="9"/>
      <c r="BA38" s="6" t="str">
        <f>$B$38</f>
        <v>Priority 5</v>
      </c>
      <c r="BB38" s="83">
        <f>$L$38</f>
        <v>0</v>
      </c>
      <c r="BC38" s="27">
        <f>$AA$38</f>
        <v>0</v>
      </c>
    </row>
    <row r="39" spans="1:55" x14ac:dyDescent="0.25">
      <c r="A39" s="9"/>
      <c r="B39" s="217"/>
      <c r="C39" s="218"/>
      <c r="D39" s="218"/>
      <c r="E39" s="218"/>
      <c r="F39" s="218"/>
      <c r="G39" s="218"/>
      <c r="H39" s="218"/>
      <c r="I39" s="218"/>
      <c r="J39" s="218"/>
      <c r="K39" s="219"/>
      <c r="L39" s="198"/>
      <c r="M39" s="199"/>
      <c r="N39" s="199"/>
      <c r="O39" s="200"/>
      <c r="P39" s="9"/>
      <c r="Q39" s="217"/>
      <c r="R39" s="218"/>
      <c r="S39" s="218"/>
      <c r="T39" s="218"/>
      <c r="U39" s="218"/>
      <c r="V39" s="218"/>
      <c r="W39" s="218"/>
      <c r="X39" s="218"/>
      <c r="Y39" s="218"/>
      <c r="Z39" s="219"/>
      <c r="AA39" s="192"/>
      <c r="AB39" s="193"/>
      <c r="AC39" s="193"/>
      <c r="AD39" s="194"/>
      <c r="AE39" s="9"/>
      <c r="AF39" s="9"/>
      <c r="AG39" s="274"/>
      <c r="AH39" s="275"/>
      <c r="AI39" s="275"/>
      <c r="AJ39" s="275"/>
      <c r="AK39" s="275"/>
      <c r="AL39" s="275"/>
      <c r="AM39" s="275"/>
      <c r="AN39" s="275"/>
      <c r="AO39" s="275"/>
      <c r="AP39" s="275"/>
      <c r="AQ39" s="275"/>
      <c r="AR39" s="275"/>
      <c r="AS39" s="276"/>
      <c r="AT39" s="9"/>
      <c r="BA39" s="7" t="str">
        <f>$B$42</f>
        <v>Priority 4</v>
      </c>
      <c r="BB39" s="84">
        <f>$L$42</f>
        <v>0</v>
      </c>
      <c r="BC39" s="29">
        <f>$AA$42</f>
        <v>0</v>
      </c>
    </row>
    <row r="40" spans="1:5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189">
        <f>$BB$27</f>
        <v>0</v>
      </c>
      <c r="AH40" s="190"/>
      <c r="AI40" s="190"/>
      <c r="AJ40" s="190"/>
      <c r="AK40" s="190"/>
      <c r="AL40" s="190"/>
      <c r="AM40" s="190"/>
      <c r="AN40" s="190"/>
      <c r="AO40" s="190"/>
      <c r="AP40" s="190"/>
      <c r="AQ40" s="190"/>
      <c r="AR40" s="190"/>
      <c r="AS40" s="191"/>
      <c r="AT40" s="9"/>
      <c r="BA40" s="7" t="str">
        <f>$B$46</f>
        <v>Priority 3</v>
      </c>
      <c r="BB40" s="84">
        <f>$L$46</f>
        <v>0</v>
      </c>
      <c r="BC40" s="29">
        <f>$AA$46</f>
        <v>0</v>
      </c>
    </row>
    <row r="41" spans="1:55" x14ac:dyDescent="0.25">
      <c r="A41" s="9"/>
      <c r="B41" s="9"/>
      <c r="C41" s="9"/>
      <c r="D41" s="9"/>
      <c r="E41" s="9"/>
      <c r="F41" s="9"/>
      <c r="G41" s="9"/>
      <c r="H41" s="9"/>
      <c r="I41" s="9"/>
      <c r="J41" s="9"/>
      <c r="K41" s="9"/>
      <c r="L41" s="139" t="s">
        <v>83</v>
      </c>
      <c r="M41" s="139"/>
      <c r="N41" s="139"/>
      <c r="O41" s="139"/>
      <c r="P41" s="9"/>
      <c r="Q41" s="9"/>
      <c r="R41" s="9"/>
      <c r="S41" s="9"/>
      <c r="T41" s="9"/>
      <c r="U41" s="9"/>
      <c r="V41" s="9"/>
      <c r="W41" s="9"/>
      <c r="X41" s="9"/>
      <c r="Y41" s="9"/>
      <c r="Z41" s="9"/>
      <c r="AA41" s="139" t="s">
        <v>108</v>
      </c>
      <c r="AB41" s="139"/>
      <c r="AC41" s="139"/>
      <c r="AD41" s="139"/>
      <c r="AE41" s="9"/>
      <c r="AF41" s="9"/>
      <c r="AG41" s="192"/>
      <c r="AH41" s="193"/>
      <c r="AI41" s="193"/>
      <c r="AJ41" s="193"/>
      <c r="AK41" s="193"/>
      <c r="AL41" s="193"/>
      <c r="AM41" s="193"/>
      <c r="AN41" s="193"/>
      <c r="AO41" s="193"/>
      <c r="AP41" s="193"/>
      <c r="AQ41" s="193"/>
      <c r="AR41" s="193"/>
      <c r="AS41" s="194"/>
      <c r="AT41" s="9"/>
      <c r="BA41" s="7" t="str">
        <f>$B$50</f>
        <v>Priority 2</v>
      </c>
      <c r="BB41" s="84">
        <f>$L$50</f>
        <v>0</v>
      </c>
      <c r="BC41" s="29">
        <f>$AA$50</f>
        <v>0</v>
      </c>
    </row>
    <row r="42" spans="1:55" x14ac:dyDescent="0.25">
      <c r="A42" s="9"/>
      <c r="B42" s="202" t="s">
        <v>92</v>
      </c>
      <c r="C42" s="203"/>
      <c r="D42" s="203"/>
      <c r="E42" s="203"/>
      <c r="F42" s="203"/>
      <c r="G42" s="203"/>
      <c r="H42" s="203"/>
      <c r="I42" s="203"/>
      <c r="J42" s="203"/>
      <c r="K42" s="204"/>
      <c r="L42" s="195">
        <f>'Archived Tasks'!$D$5</f>
        <v>0</v>
      </c>
      <c r="M42" s="196"/>
      <c r="N42" s="196"/>
      <c r="O42" s="197"/>
      <c r="P42" s="9"/>
      <c r="Q42" s="202" t="s">
        <v>92</v>
      </c>
      <c r="R42" s="203"/>
      <c r="S42" s="203"/>
      <c r="T42" s="203"/>
      <c r="U42" s="203"/>
      <c r="V42" s="203"/>
      <c r="W42" s="203"/>
      <c r="X42" s="203"/>
      <c r="Y42" s="203"/>
      <c r="Z42" s="204"/>
      <c r="AA42" s="189">
        <f>SUMIF('Archived Tasks'!$D$12:$D$5011, 'Archived Tasks'!$L$4, 'Archived Tasks'!$E$12:$E$5011)</f>
        <v>0</v>
      </c>
      <c r="AB42" s="190"/>
      <c r="AC42" s="190"/>
      <c r="AD42" s="191"/>
      <c r="AE42" s="9"/>
      <c r="AF42" s="9"/>
      <c r="AG42" s="9"/>
      <c r="AH42" s="9"/>
      <c r="AI42" s="9"/>
      <c r="AJ42" s="9"/>
      <c r="AK42" s="9"/>
      <c r="AL42" s="9"/>
      <c r="AM42" s="9"/>
      <c r="AN42" s="9"/>
      <c r="AO42" s="9"/>
      <c r="AP42" s="9"/>
      <c r="AQ42" s="9"/>
      <c r="AR42" s="9"/>
      <c r="AS42" s="9"/>
      <c r="AT42" s="9"/>
      <c r="BA42" s="8" t="str">
        <f>$B$54</f>
        <v>Priority 1</v>
      </c>
      <c r="BB42" s="85">
        <f>$L$54</f>
        <v>0</v>
      </c>
      <c r="BC42" s="28">
        <f>$AA$54</f>
        <v>0</v>
      </c>
    </row>
    <row r="43" spans="1:55" x14ac:dyDescent="0.25">
      <c r="A43" s="9"/>
      <c r="B43" s="205"/>
      <c r="C43" s="206"/>
      <c r="D43" s="206"/>
      <c r="E43" s="206"/>
      <c r="F43" s="206"/>
      <c r="G43" s="206"/>
      <c r="H43" s="206"/>
      <c r="I43" s="206"/>
      <c r="J43" s="206"/>
      <c r="K43" s="207"/>
      <c r="L43" s="198"/>
      <c r="M43" s="199"/>
      <c r="N43" s="199"/>
      <c r="O43" s="200"/>
      <c r="P43" s="9"/>
      <c r="Q43" s="205"/>
      <c r="R43" s="206"/>
      <c r="S43" s="206"/>
      <c r="T43" s="206"/>
      <c r="U43" s="206"/>
      <c r="V43" s="206"/>
      <c r="W43" s="206"/>
      <c r="X43" s="206"/>
      <c r="Y43" s="206"/>
      <c r="Z43" s="207"/>
      <c r="AA43" s="192"/>
      <c r="AB43" s="193"/>
      <c r="AC43" s="193"/>
      <c r="AD43" s="194"/>
      <c r="AE43" s="9"/>
      <c r="AF43" s="9"/>
      <c r="AG43" s="220" t="s">
        <v>102</v>
      </c>
      <c r="AH43" s="220"/>
      <c r="AI43" s="220"/>
      <c r="AJ43" s="220"/>
      <c r="AK43" s="220"/>
      <c r="AL43" s="220"/>
      <c r="AM43" s="220"/>
      <c r="AN43" s="220"/>
      <c r="AO43" s="220"/>
      <c r="AP43" s="220"/>
      <c r="AQ43" s="220"/>
      <c r="AR43" s="220"/>
      <c r="AS43" s="220"/>
      <c r="AT43" s="9"/>
    </row>
    <row r="44" spans="1:5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271" t="s">
        <v>101</v>
      </c>
      <c r="AH44" s="272"/>
      <c r="AI44" s="272"/>
      <c r="AJ44" s="272"/>
      <c r="AK44" s="272"/>
      <c r="AL44" s="272"/>
      <c r="AM44" s="272"/>
      <c r="AN44" s="272"/>
      <c r="AO44" s="272"/>
      <c r="AP44" s="272"/>
      <c r="AQ44" s="272"/>
      <c r="AR44" s="272"/>
      <c r="AS44" s="273"/>
      <c r="AT44" s="9"/>
    </row>
    <row r="45" spans="1:55" x14ac:dyDescent="0.25">
      <c r="A45" s="9"/>
      <c r="B45" s="9"/>
      <c r="C45" s="9"/>
      <c r="D45" s="9"/>
      <c r="E45" s="9"/>
      <c r="F45" s="9"/>
      <c r="G45" s="9"/>
      <c r="H45" s="9"/>
      <c r="I45" s="9"/>
      <c r="J45" s="9"/>
      <c r="K45" s="9"/>
      <c r="L45" s="139" t="s">
        <v>83</v>
      </c>
      <c r="M45" s="139"/>
      <c r="N45" s="139"/>
      <c r="O45" s="139"/>
      <c r="P45" s="9"/>
      <c r="Q45" s="9"/>
      <c r="R45" s="9"/>
      <c r="S45" s="9"/>
      <c r="T45" s="9"/>
      <c r="U45" s="9"/>
      <c r="V45" s="9"/>
      <c r="W45" s="9"/>
      <c r="X45" s="9"/>
      <c r="Y45" s="9"/>
      <c r="Z45" s="9"/>
      <c r="AA45" s="139" t="s">
        <v>108</v>
      </c>
      <c r="AB45" s="139"/>
      <c r="AC45" s="139"/>
      <c r="AD45" s="139"/>
      <c r="AE45" s="9"/>
      <c r="AF45" s="9"/>
      <c r="AG45" s="274"/>
      <c r="AH45" s="275"/>
      <c r="AI45" s="275"/>
      <c r="AJ45" s="275"/>
      <c r="AK45" s="275"/>
      <c r="AL45" s="275"/>
      <c r="AM45" s="275"/>
      <c r="AN45" s="275"/>
      <c r="AO45" s="275"/>
      <c r="AP45" s="275"/>
      <c r="AQ45" s="275"/>
      <c r="AR45" s="275"/>
      <c r="AS45" s="276"/>
      <c r="AT45" s="9"/>
    </row>
    <row r="46" spans="1:55" x14ac:dyDescent="0.25">
      <c r="A46" s="9"/>
      <c r="B46" s="208" t="s">
        <v>93</v>
      </c>
      <c r="C46" s="209"/>
      <c r="D46" s="209"/>
      <c r="E46" s="209"/>
      <c r="F46" s="209"/>
      <c r="G46" s="209"/>
      <c r="H46" s="209"/>
      <c r="I46" s="209"/>
      <c r="J46" s="209"/>
      <c r="K46" s="210"/>
      <c r="L46" s="195">
        <f>'Archived Tasks'!$D$6</f>
        <v>0</v>
      </c>
      <c r="M46" s="196"/>
      <c r="N46" s="196"/>
      <c r="O46" s="197"/>
      <c r="P46" s="9"/>
      <c r="Q46" s="208" t="s">
        <v>93</v>
      </c>
      <c r="R46" s="209"/>
      <c r="S46" s="209"/>
      <c r="T46" s="209"/>
      <c r="U46" s="209"/>
      <c r="V46" s="209"/>
      <c r="W46" s="209"/>
      <c r="X46" s="209"/>
      <c r="Y46" s="209"/>
      <c r="Z46" s="210"/>
      <c r="AA46" s="189">
        <f>SUMIF('Archived Tasks'!$D$12:$D$5011, 'Archived Tasks'!$L$5, 'Archived Tasks'!$E$12:$E$5011)</f>
        <v>0</v>
      </c>
      <c r="AB46" s="190"/>
      <c r="AC46" s="190"/>
      <c r="AD46" s="191"/>
      <c r="AE46" s="9"/>
      <c r="AF46" s="9"/>
      <c r="AG46" s="189" t="str">
        <f>IFERROR(AVERAGE(Tasks!$G$12:$G$511), "")</f>
        <v/>
      </c>
      <c r="AH46" s="190"/>
      <c r="AI46" s="190"/>
      <c r="AJ46" s="190"/>
      <c r="AK46" s="190"/>
      <c r="AL46" s="190"/>
      <c r="AM46" s="190"/>
      <c r="AN46" s="190"/>
      <c r="AO46" s="190"/>
      <c r="AP46" s="190"/>
      <c r="AQ46" s="190"/>
      <c r="AR46" s="190"/>
      <c r="AS46" s="191"/>
      <c r="AT46" s="9"/>
    </row>
    <row r="47" spans="1:55" x14ac:dyDescent="0.25">
      <c r="A47" s="9"/>
      <c r="B47" s="211"/>
      <c r="C47" s="212"/>
      <c r="D47" s="212"/>
      <c r="E47" s="212"/>
      <c r="F47" s="212"/>
      <c r="G47" s="212"/>
      <c r="H47" s="212"/>
      <c r="I47" s="212"/>
      <c r="J47" s="212"/>
      <c r="K47" s="213"/>
      <c r="L47" s="198"/>
      <c r="M47" s="199"/>
      <c r="N47" s="199"/>
      <c r="O47" s="200"/>
      <c r="P47" s="9"/>
      <c r="Q47" s="211"/>
      <c r="R47" s="212"/>
      <c r="S47" s="212"/>
      <c r="T47" s="212"/>
      <c r="U47" s="212"/>
      <c r="V47" s="212"/>
      <c r="W47" s="212"/>
      <c r="X47" s="212"/>
      <c r="Y47" s="212"/>
      <c r="Z47" s="213"/>
      <c r="AA47" s="192"/>
      <c r="AB47" s="193"/>
      <c r="AC47" s="193"/>
      <c r="AD47" s="194"/>
      <c r="AE47" s="9"/>
      <c r="AF47" s="9"/>
      <c r="AG47" s="192"/>
      <c r="AH47" s="193"/>
      <c r="AI47" s="193"/>
      <c r="AJ47" s="193"/>
      <c r="AK47" s="193"/>
      <c r="AL47" s="193"/>
      <c r="AM47" s="193"/>
      <c r="AN47" s="193"/>
      <c r="AO47" s="193"/>
      <c r="AP47" s="193"/>
      <c r="AQ47" s="193"/>
      <c r="AR47" s="193"/>
      <c r="AS47" s="194"/>
      <c r="AT47" s="9"/>
    </row>
    <row r="48" spans="1:5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row>
    <row r="49" spans="1:46" x14ac:dyDescent="0.25">
      <c r="A49" s="9"/>
      <c r="B49" s="9"/>
      <c r="C49" s="9"/>
      <c r="D49" s="9"/>
      <c r="E49" s="9"/>
      <c r="F49" s="9"/>
      <c r="G49" s="9"/>
      <c r="H49" s="9"/>
      <c r="I49" s="9"/>
      <c r="J49" s="9"/>
      <c r="K49" s="9"/>
      <c r="L49" s="139" t="s">
        <v>83</v>
      </c>
      <c r="M49" s="139"/>
      <c r="N49" s="139"/>
      <c r="O49" s="139"/>
      <c r="P49" s="9"/>
      <c r="Q49" s="9"/>
      <c r="R49" s="9"/>
      <c r="S49" s="9"/>
      <c r="T49" s="9"/>
      <c r="U49" s="9"/>
      <c r="V49" s="9"/>
      <c r="W49" s="9"/>
      <c r="X49" s="9"/>
      <c r="Y49" s="9"/>
      <c r="Z49" s="9"/>
      <c r="AA49" s="139" t="s">
        <v>108</v>
      </c>
      <c r="AB49" s="139"/>
      <c r="AC49" s="139"/>
      <c r="AD49" s="139"/>
      <c r="AE49" s="9"/>
      <c r="AF49" s="9"/>
      <c r="AG49" s="220" t="s">
        <v>104</v>
      </c>
      <c r="AH49" s="220"/>
      <c r="AI49" s="220"/>
      <c r="AJ49" s="220"/>
      <c r="AK49" s="220"/>
      <c r="AL49" s="220"/>
      <c r="AM49" s="220"/>
      <c r="AN49" s="220"/>
      <c r="AO49" s="220"/>
      <c r="AP49" s="220"/>
      <c r="AQ49" s="220"/>
      <c r="AR49" s="220"/>
      <c r="AS49" s="220"/>
      <c r="AT49" s="9"/>
    </row>
    <row r="50" spans="1:46" x14ac:dyDescent="0.25">
      <c r="A50" s="9"/>
      <c r="B50" s="227" t="s">
        <v>94</v>
      </c>
      <c r="C50" s="228"/>
      <c r="D50" s="228"/>
      <c r="E50" s="228"/>
      <c r="F50" s="228"/>
      <c r="G50" s="228"/>
      <c r="H50" s="228"/>
      <c r="I50" s="228"/>
      <c r="J50" s="228"/>
      <c r="K50" s="229"/>
      <c r="L50" s="195">
        <f>'Archived Tasks'!$D$7</f>
        <v>0</v>
      </c>
      <c r="M50" s="196"/>
      <c r="N50" s="196"/>
      <c r="O50" s="197"/>
      <c r="P50" s="9"/>
      <c r="Q50" s="227" t="s">
        <v>94</v>
      </c>
      <c r="R50" s="228"/>
      <c r="S50" s="228"/>
      <c r="T50" s="228"/>
      <c r="U50" s="228"/>
      <c r="V50" s="228"/>
      <c r="W50" s="228"/>
      <c r="X50" s="228"/>
      <c r="Y50" s="228"/>
      <c r="Z50" s="229"/>
      <c r="AA50" s="189">
        <f>SUMIF('Archived Tasks'!$D$12:$D$5011, 'Archived Tasks'!$L$6, 'Archived Tasks'!$E$12:$E$5011)</f>
        <v>0</v>
      </c>
      <c r="AB50" s="190"/>
      <c r="AC50" s="190"/>
      <c r="AD50" s="191"/>
      <c r="AE50" s="9"/>
      <c r="AF50" s="9"/>
      <c r="AG50" s="271" t="s">
        <v>103</v>
      </c>
      <c r="AH50" s="272"/>
      <c r="AI50" s="272"/>
      <c r="AJ50" s="272"/>
      <c r="AK50" s="272"/>
      <c r="AL50" s="272"/>
      <c r="AM50" s="272"/>
      <c r="AN50" s="272"/>
      <c r="AO50" s="272"/>
      <c r="AP50" s="272"/>
      <c r="AQ50" s="272"/>
      <c r="AR50" s="272"/>
      <c r="AS50" s="273"/>
      <c r="AT50" s="9"/>
    </row>
    <row r="51" spans="1:46" x14ac:dyDescent="0.25">
      <c r="A51" s="9"/>
      <c r="B51" s="230"/>
      <c r="C51" s="231"/>
      <c r="D51" s="231"/>
      <c r="E51" s="231"/>
      <c r="F51" s="231"/>
      <c r="G51" s="231"/>
      <c r="H51" s="231"/>
      <c r="I51" s="231"/>
      <c r="J51" s="231"/>
      <c r="K51" s="232"/>
      <c r="L51" s="198"/>
      <c r="M51" s="199"/>
      <c r="N51" s="199"/>
      <c r="O51" s="200"/>
      <c r="P51" s="9"/>
      <c r="Q51" s="230"/>
      <c r="R51" s="231"/>
      <c r="S51" s="231"/>
      <c r="T51" s="231"/>
      <c r="U51" s="231"/>
      <c r="V51" s="231"/>
      <c r="W51" s="231"/>
      <c r="X51" s="231"/>
      <c r="Y51" s="231"/>
      <c r="Z51" s="232"/>
      <c r="AA51" s="192"/>
      <c r="AB51" s="193"/>
      <c r="AC51" s="193"/>
      <c r="AD51" s="194"/>
      <c r="AE51" s="9"/>
      <c r="AF51" s="9"/>
      <c r="AG51" s="274"/>
      <c r="AH51" s="275"/>
      <c r="AI51" s="275"/>
      <c r="AJ51" s="275"/>
      <c r="AK51" s="275"/>
      <c r="AL51" s="275"/>
      <c r="AM51" s="275"/>
      <c r="AN51" s="275"/>
      <c r="AO51" s="275"/>
      <c r="AP51" s="275"/>
      <c r="AQ51" s="275"/>
      <c r="AR51" s="275"/>
      <c r="AS51" s="276"/>
      <c r="AT51" s="9"/>
    </row>
    <row r="52" spans="1:46" ht="15" customHeight="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233">
        <f>MIN(Tasks!$G$12:$G$511)</f>
        <v>0</v>
      </c>
      <c r="AH52" s="234"/>
      <c r="AI52" s="234"/>
      <c r="AJ52" s="234"/>
      <c r="AK52" s="234"/>
      <c r="AL52" s="234"/>
      <c r="AM52" s="239" t="s">
        <v>105</v>
      </c>
      <c r="AN52" s="234">
        <f>MAX(Tasks!$G$12:$G$511)</f>
        <v>0</v>
      </c>
      <c r="AO52" s="234"/>
      <c r="AP52" s="234"/>
      <c r="AQ52" s="234"/>
      <c r="AR52" s="234"/>
      <c r="AS52" s="237"/>
      <c r="AT52" s="9"/>
    </row>
    <row r="53" spans="1:46" ht="15" customHeight="1" x14ac:dyDescent="0.25">
      <c r="A53" s="9"/>
      <c r="B53" s="9"/>
      <c r="C53" s="9"/>
      <c r="D53" s="9"/>
      <c r="E53" s="9"/>
      <c r="F53" s="9"/>
      <c r="G53" s="9"/>
      <c r="H53" s="9"/>
      <c r="I53" s="9"/>
      <c r="J53" s="9"/>
      <c r="K53" s="9"/>
      <c r="L53" s="139" t="s">
        <v>83</v>
      </c>
      <c r="M53" s="139"/>
      <c r="N53" s="139"/>
      <c r="O53" s="139"/>
      <c r="P53" s="9"/>
      <c r="Q53" s="9"/>
      <c r="R53" s="9"/>
      <c r="S53" s="9"/>
      <c r="T53" s="9"/>
      <c r="U53" s="9"/>
      <c r="V53" s="9"/>
      <c r="W53" s="9"/>
      <c r="X53" s="9"/>
      <c r="Y53" s="9"/>
      <c r="Z53" s="9"/>
      <c r="AA53" s="139" t="s">
        <v>108</v>
      </c>
      <c r="AB53" s="139"/>
      <c r="AC53" s="139"/>
      <c r="AD53" s="139"/>
      <c r="AE53" s="9"/>
      <c r="AF53" s="9"/>
      <c r="AG53" s="235"/>
      <c r="AH53" s="236"/>
      <c r="AI53" s="236"/>
      <c r="AJ53" s="236"/>
      <c r="AK53" s="236"/>
      <c r="AL53" s="236"/>
      <c r="AM53" s="240"/>
      <c r="AN53" s="236"/>
      <c r="AO53" s="236"/>
      <c r="AP53" s="236"/>
      <c r="AQ53" s="236"/>
      <c r="AR53" s="236"/>
      <c r="AS53" s="238"/>
      <c r="AT53" s="9"/>
    </row>
    <row r="54" spans="1:46" x14ac:dyDescent="0.25">
      <c r="A54" s="9"/>
      <c r="B54" s="221" t="s">
        <v>95</v>
      </c>
      <c r="C54" s="222"/>
      <c r="D54" s="222"/>
      <c r="E54" s="222"/>
      <c r="F54" s="222"/>
      <c r="G54" s="222"/>
      <c r="H54" s="222"/>
      <c r="I54" s="222"/>
      <c r="J54" s="222"/>
      <c r="K54" s="223"/>
      <c r="L54" s="195">
        <f>'Archived Tasks'!$D$8</f>
        <v>0</v>
      </c>
      <c r="M54" s="196"/>
      <c r="N54" s="196"/>
      <c r="O54" s="197"/>
      <c r="P54" s="9"/>
      <c r="Q54" s="221" t="s">
        <v>95</v>
      </c>
      <c r="R54" s="222"/>
      <c r="S54" s="222"/>
      <c r="T54" s="222"/>
      <c r="U54" s="222"/>
      <c r="V54" s="222"/>
      <c r="W54" s="222"/>
      <c r="X54" s="222"/>
      <c r="Y54" s="222"/>
      <c r="Z54" s="223"/>
      <c r="AA54" s="189">
        <f>SUMIF('Archived Tasks'!$D$12:$D$5011, 'Archived Tasks'!$L$7, 'Archived Tasks'!$E$12:$E$5011)</f>
        <v>0</v>
      </c>
      <c r="AB54" s="190"/>
      <c r="AC54" s="190"/>
      <c r="AD54" s="191"/>
      <c r="AE54" s="9"/>
      <c r="AF54" s="9"/>
      <c r="AG54" s="9"/>
      <c r="AH54" s="9"/>
      <c r="AI54" s="9"/>
      <c r="AJ54" s="9"/>
      <c r="AK54" s="9"/>
      <c r="AL54" s="9"/>
      <c r="AM54" s="9"/>
      <c r="AN54" s="9"/>
      <c r="AO54" s="9"/>
      <c r="AP54" s="9"/>
      <c r="AQ54" s="9"/>
      <c r="AR54" s="9"/>
      <c r="AS54" s="9"/>
      <c r="AT54" s="9"/>
    </row>
    <row r="55" spans="1:46" x14ac:dyDescent="0.25">
      <c r="A55" s="9"/>
      <c r="B55" s="224"/>
      <c r="C55" s="225"/>
      <c r="D55" s="225"/>
      <c r="E55" s="225"/>
      <c r="F55" s="225"/>
      <c r="G55" s="225"/>
      <c r="H55" s="225"/>
      <c r="I55" s="225"/>
      <c r="J55" s="225"/>
      <c r="K55" s="226"/>
      <c r="L55" s="198"/>
      <c r="M55" s="199"/>
      <c r="N55" s="199"/>
      <c r="O55" s="200"/>
      <c r="P55" s="9"/>
      <c r="Q55" s="224"/>
      <c r="R55" s="225"/>
      <c r="S55" s="225"/>
      <c r="T55" s="225"/>
      <c r="U55" s="225"/>
      <c r="V55" s="225"/>
      <c r="W55" s="225"/>
      <c r="X55" s="225"/>
      <c r="Y55" s="225"/>
      <c r="Z55" s="226"/>
      <c r="AA55" s="192"/>
      <c r="AB55" s="193"/>
      <c r="AC55" s="193"/>
      <c r="AD55" s="194"/>
      <c r="AE55" s="9"/>
      <c r="AF55" s="9"/>
      <c r="AG55" s="9"/>
      <c r="AH55" s="9"/>
      <c r="AI55" s="9"/>
      <c r="AJ55" s="9"/>
      <c r="AK55" s="9"/>
      <c r="AL55" s="9"/>
      <c r="AM55" s="9"/>
      <c r="AN55" s="9"/>
      <c r="AO55" s="9"/>
      <c r="AP55" s="9"/>
      <c r="AQ55" s="9"/>
      <c r="AR55" s="9"/>
      <c r="AS55" s="9"/>
      <c r="AT55" s="9"/>
    </row>
    <row r="56" spans="1:46"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row>
    <row r="57" spans="1:46" x14ac:dyDescent="0.25">
      <c r="A57" s="9"/>
      <c r="B57" s="188" t="s">
        <v>99</v>
      </c>
      <c r="C57" s="188"/>
      <c r="D57" s="188"/>
      <c r="E57" s="188"/>
      <c r="F57" s="188"/>
      <c r="G57" s="188"/>
      <c r="H57" s="188"/>
      <c r="I57" s="188"/>
      <c r="J57" s="188"/>
      <c r="K57" s="188"/>
      <c r="L57" s="188"/>
      <c r="M57" s="188"/>
      <c r="N57" s="188"/>
      <c r="O57" s="188"/>
      <c r="P57" s="188"/>
      <c r="Q57" s="188"/>
      <c r="R57" s="188"/>
      <c r="S57" s="188"/>
      <c r="T57" s="188"/>
      <c r="U57" s="188"/>
      <c r="V57" s="188"/>
      <c r="W57" s="9"/>
      <c r="X57" s="9"/>
      <c r="Y57" s="188" t="s">
        <v>100</v>
      </c>
      <c r="Z57" s="188"/>
      <c r="AA57" s="188"/>
      <c r="AB57" s="188"/>
      <c r="AC57" s="188"/>
      <c r="AD57" s="188"/>
      <c r="AE57" s="188"/>
      <c r="AF57" s="188"/>
      <c r="AG57" s="188"/>
      <c r="AH57" s="188"/>
      <c r="AI57" s="188"/>
      <c r="AJ57" s="188"/>
      <c r="AK57" s="188"/>
      <c r="AL57" s="188"/>
      <c r="AM57" s="188"/>
      <c r="AN57" s="188"/>
      <c r="AO57" s="188"/>
      <c r="AP57" s="188"/>
      <c r="AQ57" s="188"/>
      <c r="AR57" s="188"/>
      <c r="AS57" s="188"/>
      <c r="AT57" s="9"/>
    </row>
    <row r="58" spans="1:46" x14ac:dyDescent="0.25">
      <c r="A58" s="9"/>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9"/>
    </row>
    <row r="59" spans="1:46" x14ac:dyDescent="0.25">
      <c r="A59" s="9"/>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9"/>
    </row>
    <row r="60" spans="1:46" x14ac:dyDescent="0.25">
      <c r="A60" s="9"/>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9"/>
    </row>
    <row r="61" spans="1:46" x14ac:dyDescent="0.25">
      <c r="A61" s="9"/>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9"/>
    </row>
    <row r="62" spans="1:46" x14ac:dyDescent="0.25">
      <c r="A62" s="9"/>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9"/>
    </row>
    <row r="63" spans="1:46" x14ac:dyDescent="0.25">
      <c r="A63" s="9"/>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9"/>
    </row>
    <row r="64" spans="1:46" x14ac:dyDescent="0.25">
      <c r="A64" s="9"/>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9"/>
    </row>
    <row r="65" spans="1:55" x14ac:dyDescent="0.25">
      <c r="A65" s="9"/>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9"/>
    </row>
    <row r="66" spans="1:5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row>
    <row r="67" spans="1:5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row>
    <row r="68" spans="1:55" x14ac:dyDescent="0.25">
      <c r="A68" s="9"/>
      <c r="B68" s="278" t="s">
        <v>106</v>
      </c>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9"/>
    </row>
    <row r="69" spans="1:5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row>
    <row r="70" spans="1:55" x14ac:dyDescent="0.25">
      <c r="A70" s="9"/>
      <c r="B70" s="9"/>
      <c r="C70" s="9"/>
      <c r="D70" s="9"/>
      <c r="E70" s="9"/>
      <c r="F70" s="9"/>
      <c r="G70" s="9"/>
      <c r="H70" s="9"/>
      <c r="I70" s="9"/>
      <c r="J70" s="9"/>
      <c r="K70" s="9"/>
      <c r="L70" s="139" t="s">
        <v>83</v>
      </c>
      <c r="M70" s="139"/>
      <c r="N70" s="139"/>
      <c r="O70" s="139"/>
      <c r="P70" s="9"/>
      <c r="Q70" s="9"/>
      <c r="R70" s="9"/>
      <c r="S70" s="9"/>
      <c r="T70" s="9"/>
      <c r="U70" s="9"/>
      <c r="V70" s="9"/>
      <c r="W70" s="9"/>
      <c r="X70" s="9"/>
      <c r="Y70" s="9"/>
      <c r="Z70" s="9"/>
      <c r="AA70" s="139" t="s">
        <v>89</v>
      </c>
      <c r="AB70" s="139"/>
      <c r="AC70" s="139"/>
      <c r="AD70" s="139"/>
      <c r="AE70" s="9"/>
      <c r="AF70" s="9"/>
      <c r="AG70" s="220" t="s">
        <v>124</v>
      </c>
      <c r="AH70" s="220"/>
      <c r="AI70" s="220"/>
      <c r="AJ70" s="220"/>
      <c r="AK70" s="220"/>
      <c r="AL70" s="220"/>
      <c r="AM70" s="220"/>
      <c r="AN70" s="220"/>
      <c r="AO70" s="220"/>
      <c r="AP70" s="220"/>
      <c r="AQ70" s="220"/>
      <c r="AR70" s="220"/>
      <c r="AS70" s="220"/>
      <c r="AT70" s="9"/>
    </row>
    <row r="71" spans="1:55" x14ac:dyDescent="0.25">
      <c r="A71" s="9"/>
      <c r="B71" s="214" t="s">
        <v>91</v>
      </c>
      <c r="C71" s="215"/>
      <c r="D71" s="215"/>
      <c r="E71" s="215"/>
      <c r="F71" s="215"/>
      <c r="G71" s="215"/>
      <c r="H71" s="215"/>
      <c r="I71" s="215"/>
      <c r="J71" s="215"/>
      <c r="K71" s="216"/>
      <c r="L71" s="195">
        <f>COUNTIF('Archived Tasks'!$D$12:$D$5011, 'Archived Tasks'!$L$3)</f>
        <v>0</v>
      </c>
      <c r="M71" s="196"/>
      <c r="N71" s="196"/>
      <c r="O71" s="197"/>
      <c r="P71" s="9"/>
      <c r="Q71" s="214" t="s">
        <v>91</v>
      </c>
      <c r="R71" s="215"/>
      <c r="S71" s="215"/>
      <c r="T71" s="215"/>
      <c r="U71" s="215"/>
      <c r="V71" s="215"/>
      <c r="W71" s="215"/>
      <c r="X71" s="215"/>
      <c r="Y71" s="215"/>
      <c r="Z71" s="216"/>
      <c r="AA71" s="189">
        <f>SUMIF(Tasks!$F$12:$F$511, Tasks!$X$3, Tasks!$G$12:$G$511)</f>
        <v>0</v>
      </c>
      <c r="AB71" s="190"/>
      <c r="AC71" s="190"/>
      <c r="AD71" s="191"/>
      <c r="AE71" s="9"/>
      <c r="AF71" s="9"/>
      <c r="AG71" s="271" t="s">
        <v>125</v>
      </c>
      <c r="AH71" s="272"/>
      <c r="AI71" s="272"/>
      <c r="AJ71" s="272"/>
      <c r="AK71" s="272"/>
      <c r="AL71" s="272"/>
      <c r="AM71" s="272"/>
      <c r="AN71" s="272"/>
      <c r="AO71" s="272"/>
      <c r="AP71" s="272"/>
      <c r="AQ71" s="272"/>
      <c r="AR71" s="272"/>
      <c r="AS71" s="273"/>
      <c r="AT71" s="9"/>
      <c r="BB71" s="76" t="s">
        <v>119</v>
      </c>
      <c r="BC71" s="76" t="s">
        <v>120</v>
      </c>
    </row>
    <row r="72" spans="1:55" x14ac:dyDescent="0.25">
      <c r="A72" s="9"/>
      <c r="B72" s="217"/>
      <c r="C72" s="218"/>
      <c r="D72" s="218"/>
      <c r="E72" s="218"/>
      <c r="F72" s="218"/>
      <c r="G72" s="218"/>
      <c r="H72" s="218"/>
      <c r="I72" s="218"/>
      <c r="J72" s="218"/>
      <c r="K72" s="219"/>
      <c r="L72" s="198"/>
      <c r="M72" s="199"/>
      <c r="N72" s="199"/>
      <c r="O72" s="200"/>
      <c r="P72" s="9"/>
      <c r="Q72" s="217"/>
      <c r="R72" s="218"/>
      <c r="S72" s="218"/>
      <c r="T72" s="218"/>
      <c r="U72" s="218"/>
      <c r="V72" s="218"/>
      <c r="W72" s="218"/>
      <c r="X72" s="218"/>
      <c r="Y72" s="218"/>
      <c r="Z72" s="219"/>
      <c r="AA72" s="192"/>
      <c r="AB72" s="193"/>
      <c r="AC72" s="193"/>
      <c r="AD72" s="194"/>
      <c r="AE72" s="9"/>
      <c r="AF72" s="9"/>
      <c r="AG72" s="274"/>
      <c r="AH72" s="275"/>
      <c r="AI72" s="275"/>
      <c r="AJ72" s="275"/>
      <c r="AK72" s="275"/>
      <c r="AL72" s="275"/>
      <c r="AM72" s="275"/>
      <c r="AN72" s="275"/>
      <c r="AO72" s="275"/>
      <c r="AP72" s="275"/>
      <c r="AQ72" s="275"/>
      <c r="AR72" s="275"/>
      <c r="AS72" s="276"/>
      <c r="AT72" s="9"/>
      <c r="BA72" s="6" t="str">
        <f>$B$71</f>
        <v>Priority 5</v>
      </c>
      <c r="BB72" s="83">
        <f>$L$71</f>
        <v>0</v>
      </c>
      <c r="BC72" s="27">
        <f>$AA$71</f>
        <v>0</v>
      </c>
    </row>
    <row r="73" spans="1:5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189">
        <f>'Archived Tasks'!$F$8</f>
        <v>0</v>
      </c>
      <c r="AH73" s="190"/>
      <c r="AI73" s="190"/>
      <c r="AJ73" s="190"/>
      <c r="AK73" s="190"/>
      <c r="AL73" s="190"/>
      <c r="AM73" s="190"/>
      <c r="AN73" s="190"/>
      <c r="AO73" s="190"/>
      <c r="AP73" s="190"/>
      <c r="AQ73" s="190"/>
      <c r="AR73" s="190"/>
      <c r="AS73" s="191"/>
      <c r="AT73" s="9"/>
      <c r="BA73" s="7" t="str">
        <f>$B$75</f>
        <v>Priority 4</v>
      </c>
      <c r="BB73" s="84">
        <f>$L$75</f>
        <v>0</v>
      </c>
      <c r="BC73" s="29">
        <f>$AA$75</f>
        <v>0</v>
      </c>
    </row>
    <row r="74" spans="1:55" x14ac:dyDescent="0.25">
      <c r="A74" s="9"/>
      <c r="B74" s="9"/>
      <c r="C74" s="9"/>
      <c r="D74" s="9"/>
      <c r="E74" s="9"/>
      <c r="F74" s="9"/>
      <c r="G74" s="9"/>
      <c r="H74" s="9"/>
      <c r="I74" s="9"/>
      <c r="J74" s="9"/>
      <c r="K74" s="9"/>
      <c r="L74" s="139" t="s">
        <v>83</v>
      </c>
      <c r="M74" s="139"/>
      <c r="N74" s="139"/>
      <c r="O74" s="139"/>
      <c r="P74" s="9"/>
      <c r="Q74" s="9"/>
      <c r="R74" s="9"/>
      <c r="S74" s="9"/>
      <c r="T74" s="9"/>
      <c r="U74" s="9"/>
      <c r="V74" s="9"/>
      <c r="W74" s="9"/>
      <c r="X74" s="9"/>
      <c r="Y74" s="9"/>
      <c r="Z74" s="9"/>
      <c r="AA74" s="139" t="s">
        <v>89</v>
      </c>
      <c r="AB74" s="139"/>
      <c r="AC74" s="139"/>
      <c r="AD74" s="139"/>
      <c r="AE74" s="9"/>
      <c r="AF74" s="9"/>
      <c r="AG74" s="192"/>
      <c r="AH74" s="193"/>
      <c r="AI74" s="193"/>
      <c r="AJ74" s="193"/>
      <c r="AK74" s="193"/>
      <c r="AL74" s="193"/>
      <c r="AM74" s="193"/>
      <c r="AN74" s="193"/>
      <c r="AO74" s="193"/>
      <c r="AP74" s="193"/>
      <c r="AQ74" s="193"/>
      <c r="AR74" s="193"/>
      <c r="AS74" s="194"/>
      <c r="AT74" s="9"/>
      <c r="BA74" s="7" t="str">
        <f>$B$79</f>
        <v>Priority 3</v>
      </c>
      <c r="BB74" s="84">
        <f>$L$79</f>
        <v>0</v>
      </c>
      <c r="BC74" s="29">
        <f>$AA$79</f>
        <v>0</v>
      </c>
    </row>
    <row r="75" spans="1:55" x14ac:dyDescent="0.25">
      <c r="A75" s="9"/>
      <c r="B75" s="202" t="s">
        <v>92</v>
      </c>
      <c r="C75" s="203"/>
      <c r="D75" s="203"/>
      <c r="E75" s="203"/>
      <c r="F75" s="203"/>
      <c r="G75" s="203"/>
      <c r="H75" s="203"/>
      <c r="I75" s="203"/>
      <c r="J75" s="203"/>
      <c r="K75" s="204"/>
      <c r="L75" s="195">
        <f>COUNTIF('Archived Tasks'!$D$12:$D$5011, 'Archived Tasks'!$L$4)</f>
        <v>0</v>
      </c>
      <c r="M75" s="196"/>
      <c r="N75" s="196"/>
      <c r="O75" s="197"/>
      <c r="P75" s="9"/>
      <c r="Q75" s="202" t="s">
        <v>92</v>
      </c>
      <c r="R75" s="203"/>
      <c r="S75" s="203"/>
      <c r="T75" s="203"/>
      <c r="U75" s="203"/>
      <c r="V75" s="203"/>
      <c r="W75" s="203"/>
      <c r="X75" s="203"/>
      <c r="Y75" s="203"/>
      <c r="Z75" s="204"/>
      <c r="AA75" s="189">
        <f>SUMIF(Tasks!$F$12:$F$511, Tasks!$X$4, Tasks!$G$12:$G$511)</f>
        <v>0</v>
      </c>
      <c r="AB75" s="190"/>
      <c r="AC75" s="190"/>
      <c r="AD75" s="191"/>
      <c r="AE75" s="9"/>
      <c r="AF75" s="9"/>
      <c r="AG75" s="9"/>
      <c r="AH75" s="9"/>
      <c r="AI75" s="9"/>
      <c r="AJ75" s="9"/>
      <c r="AK75" s="9"/>
      <c r="AL75" s="9"/>
      <c r="AM75" s="9"/>
      <c r="AN75" s="9"/>
      <c r="AO75" s="9"/>
      <c r="AP75" s="9"/>
      <c r="AQ75" s="9"/>
      <c r="AR75" s="9"/>
      <c r="AS75" s="9"/>
      <c r="AT75" s="9"/>
      <c r="BA75" s="7" t="str">
        <f>$B$83</f>
        <v>Priority 2</v>
      </c>
      <c r="BB75" s="84">
        <f>$L$83</f>
        <v>0</v>
      </c>
      <c r="BC75" s="29">
        <f>$AA$83</f>
        <v>0</v>
      </c>
    </row>
    <row r="76" spans="1:55" x14ac:dyDescent="0.25">
      <c r="A76" s="9"/>
      <c r="B76" s="205"/>
      <c r="C76" s="206"/>
      <c r="D76" s="206"/>
      <c r="E76" s="206"/>
      <c r="F76" s="206"/>
      <c r="G76" s="206"/>
      <c r="H76" s="206"/>
      <c r="I76" s="206"/>
      <c r="J76" s="206"/>
      <c r="K76" s="207"/>
      <c r="L76" s="198"/>
      <c r="M76" s="199"/>
      <c r="N76" s="199"/>
      <c r="O76" s="200"/>
      <c r="P76" s="9"/>
      <c r="Q76" s="205"/>
      <c r="R76" s="206"/>
      <c r="S76" s="206"/>
      <c r="T76" s="206"/>
      <c r="U76" s="206"/>
      <c r="V76" s="206"/>
      <c r="W76" s="206"/>
      <c r="X76" s="206"/>
      <c r="Y76" s="206"/>
      <c r="Z76" s="207"/>
      <c r="AA76" s="192"/>
      <c r="AB76" s="193"/>
      <c r="AC76" s="193"/>
      <c r="AD76" s="194"/>
      <c r="AE76" s="9"/>
      <c r="AF76" s="9"/>
      <c r="AG76" s="220" t="s">
        <v>102</v>
      </c>
      <c r="AH76" s="220"/>
      <c r="AI76" s="220"/>
      <c r="AJ76" s="220"/>
      <c r="AK76" s="220"/>
      <c r="AL76" s="220"/>
      <c r="AM76" s="220"/>
      <c r="AN76" s="220"/>
      <c r="AO76" s="220"/>
      <c r="AP76" s="220"/>
      <c r="AQ76" s="220"/>
      <c r="AR76" s="220"/>
      <c r="AS76" s="220"/>
      <c r="AT76" s="9"/>
      <c r="BA76" s="8" t="str">
        <f>$B$87</f>
        <v>Priority 1</v>
      </c>
      <c r="BB76" s="85">
        <f>$L$87</f>
        <v>0</v>
      </c>
      <c r="BC76" s="28">
        <f>$AA$87</f>
        <v>0</v>
      </c>
    </row>
    <row r="77" spans="1:5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271" t="s">
        <v>101</v>
      </c>
      <c r="AH77" s="272"/>
      <c r="AI77" s="272"/>
      <c r="AJ77" s="272"/>
      <c r="AK77" s="272"/>
      <c r="AL77" s="272"/>
      <c r="AM77" s="272"/>
      <c r="AN77" s="272"/>
      <c r="AO77" s="272"/>
      <c r="AP77" s="272"/>
      <c r="AQ77" s="272"/>
      <c r="AR77" s="272"/>
      <c r="AS77" s="273"/>
      <c r="AT77" s="9"/>
    </row>
    <row r="78" spans="1:55" x14ac:dyDescent="0.25">
      <c r="A78" s="9"/>
      <c r="B78" s="9"/>
      <c r="C78" s="9"/>
      <c r="D78" s="9"/>
      <c r="E78" s="9"/>
      <c r="F78" s="9"/>
      <c r="G78" s="9"/>
      <c r="H78" s="9"/>
      <c r="I78" s="9"/>
      <c r="J78" s="9"/>
      <c r="K78" s="9"/>
      <c r="L78" s="139" t="s">
        <v>83</v>
      </c>
      <c r="M78" s="139"/>
      <c r="N78" s="139"/>
      <c r="O78" s="139"/>
      <c r="P78" s="9"/>
      <c r="Q78" s="9"/>
      <c r="R78" s="9"/>
      <c r="S78" s="9"/>
      <c r="T78" s="9"/>
      <c r="U78" s="9"/>
      <c r="V78" s="9"/>
      <c r="W78" s="9"/>
      <c r="X78" s="9"/>
      <c r="Y78" s="9"/>
      <c r="Z78" s="9"/>
      <c r="AA78" s="139" t="s">
        <v>89</v>
      </c>
      <c r="AB78" s="139"/>
      <c r="AC78" s="139"/>
      <c r="AD78" s="139"/>
      <c r="AE78" s="9"/>
      <c r="AF78" s="9"/>
      <c r="AG78" s="274"/>
      <c r="AH78" s="275"/>
      <c r="AI78" s="275"/>
      <c r="AJ78" s="275"/>
      <c r="AK78" s="275"/>
      <c r="AL78" s="275"/>
      <c r="AM78" s="275"/>
      <c r="AN78" s="275"/>
      <c r="AO78" s="275"/>
      <c r="AP78" s="275"/>
      <c r="AQ78" s="275"/>
      <c r="AR78" s="275"/>
      <c r="AS78" s="276"/>
      <c r="AT78" s="9"/>
    </row>
    <row r="79" spans="1:55" x14ac:dyDescent="0.25">
      <c r="A79" s="9"/>
      <c r="B79" s="208" t="s">
        <v>93</v>
      </c>
      <c r="C79" s="209"/>
      <c r="D79" s="209"/>
      <c r="E79" s="209"/>
      <c r="F79" s="209"/>
      <c r="G79" s="209"/>
      <c r="H79" s="209"/>
      <c r="I79" s="209"/>
      <c r="J79" s="209"/>
      <c r="K79" s="210"/>
      <c r="L79" s="195">
        <f>COUNTIF('Archived Tasks'!$D$12:$D$5011, 'Archived Tasks'!$L$5)</f>
        <v>0</v>
      </c>
      <c r="M79" s="196"/>
      <c r="N79" s="196"/>
      <c r="O79" s="197"/>
      <c r="P79" s="9"/>
      <c r="Q79" s="208" t="s">
        <v>93</v>
      </c>
      <c r="R79" s="209"/>
      <c r="S79" s="209"/>
      <c r="T79" s="209"/>
      <c r="U79" s="209"/>
      <c r="V79" s="209"/>
      <c r="W79" s="209"/>
      <c r="X79" s="209"/>
      <c r="Y79" s="209"/>
      <c r="Z79" s="210"/>
      <c r="AA79" s="189">
        <f>SUMIF(Tasks!$F$12:$F$511, Tasks!$X$5, Tasks!$G$12:$G$511)</f>
        <v>0</v>
      </c>
      <c r="AB79" s="190"/>
      <c r="AC79" s="190"/>
      <c r="AD79" s="191"/>
      <c r="AE79" s="9"/>
      <c r="AF79" s="9"/>
      <c r="AG79" s="189" t="str">
        <f>IFERROR(AVERAGE('Archived Tasks'!$E$12:$E$5011), "")</f>
        <v/>
      </c>
      <c r="AH79" s="190"/>
      <c r="AI79" s="190"/>
      <c r="AJ79" s="190"/>
      <c r="AK79" s="190"/>
      <c r="AL79" s="190"/>
      <c r="AM79" s="190"/>
      <c r="AN79" s="190"/>
      <c r="AO79" s="190"/>
      <c r="AP79" s="190"/>
      <c r="AQ79" s="190"/>
      <c r="AR79" s="190"/>
      <c r="AS79" s="191"/>
      <c r="AT79" s="9"/>
    </row>
    <row r="80" spans="1:55" x14ac:dyDescent="0.25">
      <c r="A80" s="9"/>
      <c r="B80" s="211"/>
      <c r="C80" s="212"/>
      <c r="D80" s="212"/>
      <c r="E80" s="212"/>
      <c r="F80" s="212"/>
      <c r="G80" s="212"/>
      <c r="H80" s="212"/>
      <c r="I80" s="212"/>
      <c r="J80" s="212"/>
      <c r="K80" s="213"/>
      <c r="L80" s="198"/>
      <c r="M80" s="199"/>
      <c r="N80" s="199"/>
      <c r="O80" s="200"/>
      <c r="P80" s="9"/>
      <c r="Q80" s="211"/>
      <c r="R80" s="212"/>
      <c r="S80" s="212"/>
      <c r="T80" s="212"/>
      <c r="U80" s="212"/>
      <c r="V80" s="212"/>
      <c r="W80" s="212"/>
      <c r="X80" s="212"/>
      <c r="Y80" s="212"/>
      <c r="Z80" s="213"/>
      <c r="AA80" s="192"/>
      <c r="AB80" s="193"/>
      <c r="AC80" s="193"/>
      <c r="AD80" s="194"/>
      <c r="AE80" s="9"/>
      <c r="AF80" s="9"/>
      <c r="AG80" s="192"/>
      <c r="AH80" s="193"/>
      <c r="AI80" s="193"/>
      <c r="AJ80" s="193"/>
      <c r="AK80" s="193"/>
      <c r="AL80" s="193"/>
      <c r="AM80" s="193"/>
      <c r="AN80" s="193"/>
      <c r="AO80" s="193"/>
      <c r="AP80" s="193"/>
      <c r="AQ80" s="193"/>
      <c r="AR80" s="193"/>
      <c r="AS80" s="194"/>
      <c r="AT80" s="9"/>
    </row>
    <row r="81" spans="1:46"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row>
    <row r="82" spans="1:46" x14ac:dyDescent="0.25">
      <c r="A82" s="9"/>
      <c r="B82" s="9"/>
      <c r="C82" s="9"/>
      <c r="D82" s="9"/>
      <c r="E82" s="9"/>
      <c r="F82" s="9"/>
      <c r="G82" s="9"/>
      <c r="H82" s="9"/>
      <c r="I82" s="9"/>
      <c r="J82" s="9"/>
      <c r="K82" s="9"/>
      <c r="L82" s="139" t="s">
        <v>83</v>
      </c>
      <c r="M82" s="139"/>
      <c r="N82" s="139"/>
      <c r="O82" s="139"/>
      <c r="P82" s="9"/>
      <c r="Q82" s="9"/>
      <c r="R82" s="9"/>
      <c r="S82" s="9"/>
      <c r="T82" s="9"/>
      <c r="U82" s="9"/>
      <c r="V82" s="9"/>
      <c r="W82" s="9"/>
      <c r="X82" s="9"/>
      <c r="Y82" s="9"/>
      <c r="Z82" s="9"/>
      <c r="AA82" s="139" t="s">
        <v>89</v>
      </c>
      <c r="AB82" s="139"/>
      <c r="AC82" s="139"/>
      <c r="AD82" s="139"/>
      <c r="AE82" s="9"/>
      <c r="AF82" s="9"/>
      <c r="AG82" s="220" t="s">
        <v>104</v>
      </c>
      <c r="AH82" s="220"/>
      <c r="AI82" s="220"/>
      <c r="AJ82" s="220"/>
      <c r="AK82" s="220"/>
      <c r="AL82" s="220"/>
      <c r="AM82" s="220"/>
      <c r="AN82" s="220"/>
      <c r="AO82" s="220"/>
      <c r="AP82" s="220"/>
      <c r="AQ82" s="220"/>
      <c r="AR82" s="220"/>
      <c r="AS82" s="220"/>
      <c r="AT82" s="9"/>
    </row>
    <row r="83" spans="1:46" x14ac:dyDescent="0.25">
      <c r="A83" s="9"/>
      <c r="B83" s="227" t="s">
        <v>94</v>
      </c>
      <c r="C83" s="228"/>
      <c r="D83" s="228"/>
      <c r="E83" s="228"/>
      <c r="F83" s="228"/>
      <c r="G83" s="228"/>
      <c r="H83" s="228"/>
      <c r="I83" s="228"/>
      <c r="J83" s="228"/>
      <c r="K83" s="229"/>
      <c r="L83" s="195">
        <f>COUNTIF('Archived Tasks'!$D$12:$D$5011, 'Archived Tasks'!$L$6)</f>
        <v>0</v>
      </c>
      <c r="M83" s="196"/>
      <c r="N83" s="196"/>
      <c r="O83" s="197"/>
      <c r="P83" s="9"/>
      <c r="Q83" s="227" t="s">
        <v>94</v>
      </c>
      <c r="R83" s="228"/>
      <c r="S83" s="228"/>
      <c r="T83" s="228"/>
      <c r="U83" s="228"/>
      <c r="V83" s="228"/>
      <c r="W83" s="228"/>
      <c r="X83" s="228"/>
      <c r="Y83" s="228"/>
      <c r="Z83" s="229"/>
      <c r="AA83" s="189">
        <f>SUMIF(Tasks!$F$12:$F$511, Tasks!$X$6, Tasks!$G$12:$G$511)</f>
        <v>0</v>
      </c>
      <c r="AB83" s="190"/>
      <c r="AC83" s="190"/>
      <c r="AD83" s="191"/>
      <c r="AE83" s="9"/>
      <c r="AF83" s="9"/>
      <c r="AG83" s="271" t="s">
        <v>103</v>
      </c>
      <c r="AH83" s="272"/>
      <c r="AI83" s="272"/>
      <c r="AJ83" s="272"/>
      <c r="AK83" s="272"/>
      <c r="AL83" s="272"/>
      <c r="AM83" s="272"/>
      <c r="AN83" s="272"/>
      <c r="AO83" s="272"/>
      <c r="AP83" s="272"/>
      <c r="AQ83" s="272"/>
      <c r="AR83" s="272"/>
      <c r="AS83" s="273"/>
      <c r="AT83" s="9"/>
    </row>
    <row r="84" spans="1:46" x14ac:dyDescent="0.25">
      <c r="A84" s="9"/>
      <c r="B84" s="230"/>
      <c r="C84" s="231"/>
      <c r="D84" s="231"/>
      <c r="E84" s="231"/>
      <c r="F84" s="231"/>
      <c r="G84" s="231"/>
      <c r="H84" s="231"/>
      <c r="I84" s="231"/>
      <c r="J84" s="231"/>
      <c r="K84" s="232"/>
      <c r="L84" s="198"/>
      <c r="M84" s="199"/>
      <c r="N84" s="199"/>
      <c r="O84" s="200"/>
      <c r="P84" s="9"/>
      <c r="Q84" s="230"/>
      <c r="R84" s="231"/>
      <c r="S84" s="231"/>
      <c r="T84" s="231"/>
      <c r="U84" s="231"/>
      <c r="V84" s="231"/>
      <c r="W84" s="231"/>
      <c r="X84" s="231"/>
      <c r="Y84" s="231"/>
      <c r="Z84" s="232"/>
      <c r="AA84" s="192"/>
      <c r="AB84" s="193"/>
      <c r="AC84" s="193"/>
      <c r="AD84" s="194"/>
      <c r="AE84" s="9"/>
      <c r="AF84" s="9"/>
      <c r="AG84" s="274"/>
      <c r="AH84" s="275"/>
      <c r="AI84" s="275"/>
      <c r="AJ84" s="275"/>
      <c r="AK84" s="275"/>
      <c r="AL84" s="275"/>
      <c r="AM84" s="275"/>
      <c r="AN84" s="275"/>
      <c r="AO84" s="275"/>
      <c r="AP84" s="275"/>
      <c r="AQ84" s="275"/>
      <c r="AR84" s="275"/>
      <c r="AS84" s="276"/>
      <c r="AT84" s="9"/>
    </row>
    <row r="85" spans="1:46"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233">
        <f>MIN('Archived Tasks'!$E$12:$E$5011)</f>
        <v>0</v>
      </c>
      <c r="AH85" s="234"/>
      <c r="AI85" s="234"/>
      <c r="AJ85" s="234"/>
      <c r="AK85" s="234"/>
      <c r="AL85" s="234"/>
      <c r="AM85" s="239" t="s">
        <v>105</v>
      </c>
      <c r="AN85" s="234">
        <f>MAX('Archived Tasks'!$E$12:$E$5011)</f>
        <v>0</v>
      </c>
      <c r="AO85" s="234"/>
      <c r="AP85" s="234"/>
      <c r="AQ85" s="234"/>
      <c r="AR85" s="234"/>
      <c r="AS85" s="237"/>
      <c r="AT85" s="9"/>
    </row>
    <row r="86" spans="1:46" x14ac:dyDescent="0.25">
      <c r="A86" s="9"/>
      <c r="B86" s="9"/>
      <c r="C86" s="9"/>
      <c r="D86" s="9"/>
      <c r="E86" s="9"/>
      <c r="F86" s="9"/>
      <c r="G86" s="9"/>
      <c r="H86" s="9"/>
      <c r="I86" s="9"/>
      <c r="J86" s="9"/>
      <c r="K86" s="9"/>
      <c r="L86" s="139" t="s">
        <v>83</v>
      </c>
      <c r="M86" s="139"/>
      <c r="N86" s="139"/>
      <c r="O86" s="139"/>
      <c r="P86" s="9"/>
      <c r="Q86" s="9"/>
      <c r="R86" s="9"/>
      <c r="S86" s="9"/>
      <c r="T86" s="9"/>
      <c r="U86" s="9"/>
      <c r="V86" s="9"/>
      <c r="W86" s="9"/>
      <c r="X86" s="9"/>
      <c r="Y86" s="9"/>
      <c r="Z86" s="9"/>
      <c r="AA86" s="139" t="s">
        <v>89</v>
      </c>
      <c r="AB86" s="139"/>
      <c r="AC86" s="139"/>
      <c r="AD86" s="139"/>
      <c r="AE86" s="9"/>
      <c r="AF86" s="9"/>
      <c r="AG86" s="235"/>
      <c r="AH86" s="236"/>
      <c r="AI86" s="236"/>
      <c r="AJ86" s="236"/>
      <c r="AK86" s="236"/>
      <c r="AL86" s="236"/>
      <c r="AM86" s="240"/>
      <c r="AN86" s="236"/>
      <c r="AO86" s="236"/>
      <c r="AP86" s="236"/>
      <c r="AQ86" s="236"/>
      <c r="AR86" s="236"/>
      <c r="AS86" s="238"/>
      <c r="AT86" s="9"/>
    </row>
    <row r="87" spans="1:46" x14ac:dyDescent="0.25">
      <c r="A87" s="9"/>
      <c r="B87" s="221" t="s">
        <v>95</v>
      </c>
      <c r="C87" s="222"/>
      <c r="D87" s="222"/>
      <c r="E87" s="222"/>
      <c r="F87" s="222"/>
      <c r="G87" s="222"/>
      <c r="H87" s="222"/>
      <c r="I87" s="222"/>
      <c r="J87" s="222"/>
      <c r="K87" s="223"/>
      <c r="L87" s="195">
        <f>COUNTIF('Archived Tasks'!$D$12:$D$5011, 'Archived Tasks'!$L$7)</f>
        <v>0</v>
      </c>
      <c r="M87" s="196"/>
      <c r="N87" s="196"/>
      <c r="O87" s="197"/>
      <c r="P87" s="9"/>
      <c r="Q87" s="221" t="s">
        <v>95</v>
      </c>
      <c r="R87" s="222"/>
      <c r="S87" s="222"/>
      <c r="T87" s="222"/>
      <c r="U87" s="222"/>
      <c r="V87" s="222"/>
      <c r="W87" s="222"/>
      <c r="X87" s="222"/>
      <c r="Y87" s="222"/>
      <c r="Z87" s="223"/>
      <c r="AA87" s="189">
        <f>SUMIF(Tasks!$F$12:$F$511, Tasks!$X$7, Tasks!$G$12:$G$511)</f>
        <v>0</v>
      </c>
      <c r="AB87" s="190"/>
      <c r="AC87" s="190"/>
      <c r="AD87" s="191"/>
      <c r="AE87" s="9"/>
      <c r="AF87" s="9"/>
      <c r="AG87" s="9"/>
      <c r="AH87" s="9"/>
      <c r="AI87" s="9"/>
      <c r="AJ87" s="9"/>
      <c r="AK87" s="9"/>
      <c r="AL87" s="9"/>
      <c r="AM87" s="9"/>
      <c r="AN87" s="9"/>
      <c r="AO87" s="9"/>
      <c r="AP87" s="9"/>
      <c r="AQ87" s="9"/>
      <c r="AR87" s="9"/>
      <c r="AS87" s="9"/>
      <c r="AT87" s="9"/>
    </row>
    <row r="88" spans="1:46" x14ac:dyDescent="0.25">
      <c r="A88" s="9"/>
      <c r="B88" s="224"/>
      <c r="C88" s="225"/>
      <c r="D88" s="225"/>
      <c r="E88" s="225"/>
      <c r="F88" s="225"/>
      <c r="G88" s="225"/>
      <c r="H88" s="225"/>
      <c r="I88" s="225"/>
      <c r="J88" s="225"/>
      <c r="K88" s="226"/>
      <c r="L88" s="198"/>
      <c r="M88" s="199"/>
      <c r="N88" s="199"/>
      <c r="O88" s="200"/>
      <c r="P88" s="9"/>
      <c r="Q88" s="224"/>
      <c r="R88" s="225"/>
      <c r="S88" s="225"/>
      <c r="T88" s="225"/>
      <c r="U88" s="225"/>
      <c r="V88" s="225"/>
      <c r="W88" s="225"/>
      <c r="X88" s="225"/>
      <c r="Y88" s="225"/>
      <c r="Z88" s="226"/>
      <c r="AA88" s="192"/>
      <c r="AB88" s="193"/>
      <c r="AC88" s="193"/>
      <c r="AD88" s="194"/>
      <c r="AE88" s="9"/>
      <c r="AF88" s="9"/>
      <c r="AG88" s="9"/>
      <c r="AH88" s="9"/>
      <c r="AI88" s="9"/>
      <c r="AJ88" s="9"/>
      <c r="AK88" s="9"/>
      <c r="AL88" s="9"/>
      <c r="AM88" s="9"/>
      <c r="AN88" s="9"/>
      <c r="AO88" s="9"/>
      <c r="AP88" s="9"/>
      <c r="AQ88" s="9"/>
      <c r="AR88" s="9"/>
      <c r="AS88" s="9"/>
      <c r="AT88" s="9"/>
    </row>
    <row r="89" spans="1:46"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row>
    <row r="90" spans="1:46" x14ac:dyDescent="0.25">
      <c r="A90" s="9"/>
      <c r="B90" s="188" t="s">
        <v>99</v>
      </c>
      <c r="C90" s="188"/>
      <c r="D90" s="188"/>
      <c r="E90" s="188"/>
      <c r="F90" s="188"/>
      <c r="G90" s="188"/>
      <c r="H90" s="188"/>
      <c r="I90" s="188"/>
      <c r="J90" s="188"/>
      <c r="K90" s="188"/>
      <c r="L90" s="188"/>
      <c r="M90" s="188"/>
      <c r="N90" s="188"/>
      <c r="O90" s="188"/>
      <c r="P90" s="188"/>
      <c r="Q90" s="188"/>
      <c r="R90" s="188"/>
      <c r="S90" s="188"/>
      <c r="T90" s="188"/>
      <c r="U90" s="188"/>
      <c r="V90" s="188"/>
      <c r="W90" s="9"/>
      <c r="X90" s="9"/>
      <c r="Y90" s="188" t="s">
        <v>100</v>
      </c>
      <c r="Z90" s="188"/>
      <c r="AA90" s="188"/>
      <c r="AB90" s="188"/>
      <c r="AC90" s="188"/>
      <c r="AD90" s="188"/>
      <c r="AE90" s="188"/>
      <c r="AF90" s="188"/>
      <c r="AG90" s="188"/>
      <c r="AH90" s="188"/>
      <c r="AI90" s="188"/>
      <c r="AJ90" s="188"/>
      <c r="AK90" s="188"/>
      <c r="AL90" s="188"/>
      <c r="AM90" s="188"/>
      <c r="AN90" s="188"/>
      <c r="AO90" s="188"/>
      <c r="AP90" s="188"/>
      <c r="AQ90" s="188"/>
      <c r="AR90" s="188"/>
      <c r="AS90" s="188"/>
      <c r="AT90" s="9"/>
    </row>
    <row r="91" spans="1:46" x14ac:dyDescent="0.25">
      <c r="A91" s="9"/>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9"/>
    </row>
    <row r="92" spans="1:46" x14ac:dyDescent="0.25">
      <c r="A92" s="9"/>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9"/>
    </row>
    <row r="93" spans="1:46" x14ac:dyDescent="0.25">
      <c r="A93" s="9"/>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9"/>
    </row>
    <row r="94" spans="1:46" x14ac:dyDescent="0.25">
      <c r="A94" s="9"/>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9"/>
    </row>
    <row r="95" spans="1:46" x14ac:dyDescent="0.25">
      <c r="A95" s="9"/>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9"/>
    </row>
    <row r="96" spans="1:46" x14ac:dyDescent="0.25">
      <c r="A96" s="9"/>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9"/>
    </row>
    <row r="97" spans="1:46" x14ac:dyDescent="0.25">
      <c r="A97" s="9"/>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9"/>
    </row>
    <row r="98" spans="1:46" x14ac:dyDescent="0.25">
      <c r="A98" s="9"/>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9"/>
    </row>
    <row r="99" spans="1:46" x14ac:dyDescent="0.25">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row>
  </sheetData>
  <sheetProtection algorithmName="SHA-512" hashValue="RP3Wdfqq1COKAmY1WGdyNoUnCNZKhXsovppe1ohTyozWmqG4rkuSz8T/IFu1Ivp0+x5wN51ABR/FGsnQ8wY4XQ==" saltValue="PIM881JZaT4elWn0lFWO+Q==" spinCount="100000" sheet="1" objects="1" scenarios="1"/>
  <mergeCells count="116">
    <mergeCell ref="Q13:Z13"/>
    <mergeCell ref="AA13:AD13"/>
    <mergeCell ref="AG85:AL86"/>
    <mergeCell ref="AM85:AM86"/>
    <mergeCell ref="AN85:AS86"/>
    <mergeCell ref="L86:O86"/>
    <mergeCell ref="AA86:AD86"/>
    <mergeCell ref="B87:K88"/>
    <mergeCell ref="L87:O88"/>
    <mergeCell ref="Q87:Z88"/>
    <mergeCell ref="AA87:AD88"/>
    <mergeCell ref="L82:O82"/>
    <mergeCell ref="AA82:AD82"/>
    <mergeCell ref="AG82:AS82"/>
    <mergeCell ref="B83:K84"/>
    <mergeCell ref="L83:O84"/>
    <mergeCell ref="Q83:Z84"/>
    <mergeCell ref="AA83:AD84"/>
    <mergeCell ref="AG83:AS84"/>
    <mergeCell ref="AG77:AS78"/>
    <mergeCell ref="L78:O78"/>
    <mergeCell ref="AA78:AD78"/>
    <mergeCell ref="B79:K80"/>
    <mergeCell ref="L79:O80"/>
    <mergeCell ref="Q79:Z80"/>
    <mergeCell ref="AA79:AD80"/>
    <mergeCell ref="AG79:AS80"/>
    <mergeCell ref="AG73:AS74"/>
    <mergeCell ref="L74:O74"/>
    <mergeCell ref="AA74:AD74"/>
    <mergeCell ref="B75:K76"/>
    <mergeCell ref="L75:O76"/>
    <mergeCell ref="Q75:Z76"/>
    <mergeCell ref="AA75:AD76"/>
    <mergeCell ref="AG76:AS76"/>
    <mergeCell ref="L49:O49"/>
    <mergeCell ref="B50:K51"/>
    <mergeCell ref="L50:O51"/>
    <mergeCell ref="L70:O70"/>
    <mergeCell ref="AA70:AD70"/>
    <mergeCell ref="AG70:AS70"/>
    <mergeCell ref="B71:K72"/>
    <mergeCell ref="L71:O72"/>
    <mergeCell ref="Q71:Z72"/>
    <mergeCell ref="AA71:AD72"/>
    <mergeCell ref="AG71:AS72"/>
    <mergeCell ref="AG50:AS51"/>
    <mergeCell ref="AG52:AL53"/>
    <mergeCell ref="AN52:AS53"/>
    <mergeCell ref="AM52:AM53"/>
    <mergeCell ref="L53:O53"/>
    <mergeCell ref="B54:K55"/>
    <mergeCell ref="L54:O55"/>
    <mergeCell ref="B57:V57"/>
    <mergeCell ref="Y57:AS57"/>
    <mergeCell ref="B68:AS68"/>
    <mergeCell ref="AG49:AS49"/>
    <mergeCell ref="AA49:AD49"/>
    <mergeCell ref="Q50:Z51"/>
    <mergeCell ref="AA50:AD51"/>
    <mergeCell ref="AA53:AD53"/>
    <mergeCell ref="Q54:Z55"/>
    <mergeCell ref="AA54:AD55"/>
    <mergeCell ref="AA41:AD41"/>
    <mergeCell ref="Q42:Z43"/>
    <mergeCell ref="AA42:AD43"/>
    <mergeCell ref="AA45:AD45"/>
    <mergeCell ref="Q46:Z47"/>
    <mergeCell ref="AA46:AD47"/>
    <mergeCell ref="L15:O16"/>
    <mergeCell ref="L41:O41"/>
    <mergeCell ref="B42:K43"/>
    <mergeCell ref="L42:O43"/>
    <mergeCell ref="L45:O45"/>
    <mergeCell ref="B46:K47"/>
    <mergeCell ref="L46:O47"/>
    <mergeCell ref="AA23:AQ23"/>
    <mergeCell ref="B35:O35"/>
    <mergeCell ref="B38:K39"/>
    <mergeCell ref="L37:O37"/>
    <mergeCell ref="L38:O39"/>
    <mergeCell ref="Q35:AD35"/>
    <mergeCell ref="AA37:AD37"/>
    <mergeCell ref="Q38:Z39"/>
    <mergeCell ref="AA38:AD39"/>
    <mergeCell ref="AG38:AS39"/>
    <mergeCell ref="AG40:AS41"/>
    <mergeCell ref="AG37:AS37"/>
    <mergeCell ref="AG43:AS43"/>
    <mergeCell ref="AG44:AS45"/>
    <mergeCell ref="AG46:AS47"/>
    <mergeCell ref="AG15:AP15"/>
    <mergeCell ref="B90:V90"/>
    <mergeCell ref="Y90:AS90"/>
    <mergeCell ref="AA6:AD6"/>
    <mergeCell ref="Q7:Z8"/>
    <mergeCell ref="AA7:AD8"/>
    <mergeCell ref="AA10:AD10"/>
    <mergeCell ref="Q11:Z12"/>
    <mergeCell ref="B2:AS3"/>
    <mergeCell ref="B4:AS4"/>
    <mergeCell ref="B7:K8"/>
    <mergeCell ref="L7:O8"/>
    <mergeCell ref="L6:O6"/>
    <mergeCell ref="L10:O10"/>
    <mergeCell ref="AA11:AD12"/>
    <mergeCell ref="AA14:AD14"/>
    <mergeCell ref="Q15:Z16"/>
    <mergeCell ref="AA15:AD16"/>
    <mergeCell ref="AG16:AH16"/>
    <mergeCell ref="AK16:AL16"/>
    <mergeCell ref="AO16:AP16"/>
    <mergeCell ref="B11:K12"/>
    <mergeCell ref="L11:O12"/>
    <mergeCell ref="L14:O14"/>
    <mergeCell ref="B15:K16"/>
  </mergeCells>
  <pageMargins left="0.7" right="0.7" top="0.75" bottom="0.75"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537AA-B9A1-4D3A-BF51-259BF03D1F44}">
  <sheetPr>
    <tabColor theme="0" tint="-0.499984740745262"/>
  </sheetPr>
  <dimension ref="A1:M5012"/>
  <sheetViews>
    <sheetView zoomScaleNormal="100" workbookViewId="0">
      <pane ySplit="11" topLeftCell="A12"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71.42578125" style="1" customWidth="1"/>
    <col min="4" max="5" width="7.140625" style="1" customWidth="1"/>
    <col min="6" max="6" width="11.42578125" style="1" customWidth="1"/>
    <col min="7" max="7" width="7.140625" style="1" customWidth="1"/>
    <col min="8" max="8" width="2.85546875" style="1" customWidth="1"/>
    <col min="9" max="10" width="9.140625" style="1" hidden="1" customWidth="1"/>
    <col min="11" max="11" width="2.85546875" style="1" hidden="1" customWidth="1"/>
    <col min="12" max="12" width="8.7109375" style="1" hidden="1" customWidth="1"/>
    <col min="13" max="13" width="2.85546875" style="1" hidden="1" customWidth="1"/>
    <col min="14" max="16384" width="9.140625" style="1" hidden="1"/>
  </cols>
  <sheetData>
    <row r="1" spans="1:12" x14ac:dyDescent="0.25">
      <c r="A1" s="9"/>
      <c r="B1" s="9"/>
      <c r="C1" s="9"/>
      <c r="D1" s="9"/>
      <c r="E1" s="9"/>
      <c r="F1" s="9"/>
      <c r="G1" s="9"/>
      <c r="H1" s="9"/>
    </row>
    <row r="2" spans="1:12" x14ac:dyDescent="0.25">
      <c r="A2" s="9"/>
      <c r="B2" s="243" t="s">
        <v>121</v>
      </c>
      <c r="C2" s="244"/>
      <c r="D2" s="9"/>
      <c r="E2" s="9"/>
      <c r="F2" s="9"/>
      <c r="G2" s="9"/>
      <c r="H2" s="9"/>
      <c r="L2" s="6"/>
    </row>
    <row r="3" spans="1:12" x14ac:dyDescent="0.25">
      <c r="A3" s="9"/>
      <c r="B3" s="245"/>
      <c r="C3" s="246"/>
      <c r="D3" s="264" t="s">
        <v>123</v>
      </c>
      <c r="E3" s="9"/>
      <c r="F3" s="9"/>
      <c r="G3" s="9"/>
      <c r="H3" s="9"/>
      <c r="L3" s="79">
        <v>5</v>
      </c>
    </row>
    <row r="4" spans="1:12" x14ac:dyDescent="0.25">
      <c r="A4" s="9"/>
      <c r="B4" s="254" t="str">
        <f>IF('Intro &amp; Setup'!$H$32="", "", 'Intro &amp; Setup'!$H$32)</f>
        <v/>
      </c>
      <c r="C4" s="255"/>
      <c r="D4" s="91">
        <f>COUNTIF($D$12:$D$5011, $L3)</f>
        <v>0</v>
      </c>
      <c r="E4" s="9"/>
      <c r="F4" s="262" t="s">
        <v>119</v>
      </c>
      <c r="G4" s="263"/>
      <c r="H4" s="9"/>
      <c r="L4" s="80">
        <v>4</v>
      </c>
    </row>
    <row r="5" spans="1:12" x14ac:dyDescent="0.25">
      <c r="A5" s="9"/>
      <c r="B5" s="173" t="s">
        <v>126</v>
      </c>
      <c r="C5" s="174"/>
      <c r="D5" s="92">
        <f t="shared" ref="D5:D8" si="0">COUNTIF($D$12:$D$5011, $L4)</f>
        <v>0</v>
      </c>
      <c r="E5" s="9"/>
      <c r="F5" s="251">
        <f>5000-COUNTIF($C$12:$C$5011, "")</f>
        <v>0</v>
      </c>
      <c r="G5" s="252"/>
      <c r="H5" s="9"/>
      <c r="L5" s="80">
        <v>3</v>
      </c>
    </row>
    <row r="6" spans="1:12" x14ac:dyDescent="0.25">
      <c r="A6" s="9"/>
      <c r="B6" s="247"/>
      <c r="C6" s="248"/>
      <c r="D6" s="93">
        <f t="shared" si="0"/>
        <v>0</v>
      </c>
      <c r="E6" s="9"/>
      <c r="F6" s="253" t="s">
        <v>108</v>
      </c>
      <c r="G6" s="253"/>
      <c r="H6" s="9"/>
      <c r="L6" s="80">
        <v>2</v>
      </c>
    </row>
    <row r="7" spans="1:12" x14ac:dyDescent="0.25">
      <c r="A7" s="9"/>
      <c r="B7" s="247"/>
      <c r="C7" s="248"/>
      <c r="D7" s="94">
        <f t="shared" si="0"/>
        <v>0</v>
      </c>
      <c r="E7" s="9"/>
      <c r="F7" s="262" t="s">
        <v>122</v>
      </c>
      <c r="G7" s="263"/>
      <c r="H7" s="9"/>
      <c r="L7" s="81">
        <v>1</v>
      </c>
    </row>
    <row r="8" spans="1:12" x14ac:dyDescent="0.25">
      <c r="A8" s="9"/>
      <c r="B8" s="176"/>
      <c r="C8" s="177"/>
      <c r="D8" s="95">
        <f t="shared" si="0"/>
        <v>0</v>
      </c>
      <c r="E8" s="9"/>
      <c r="F8" s="249">
        <f>SUM($E$12:$E$5011)</f>
        <v>0</v>
      </c>
      <c r="G8" s="250"/>
      <c r="H8" s="9"/>
    </row>
    <row r="9" spans="1:12" x14ac:dyDescent="0.25">
      <c r="A9" s="9"/>
      <c r="B9" s="9"/>
      <c r="C9" s="9"/>
      <c r="D9" s="9"/>
      <c r="E9" s="37" t="s">
        <v>3</v>
      </c>
      <c r="F9" s="9"/>
      <c r="G9" s="9"/>
      <c r="H9" s="9"/>
    </row>
    <row r="10" spans="1:12" x14ac:dyDescent="0.25">
      <c r="A10" s="9"/>
      <c r="B10" s="256" t="s">
        <v>0</v>
      </c>
      <c r="C10" s="257" t="s">
        <v>1</v>
      </c>
      <c r="D10" s="257" t="s">
        <v>2</v>
      </c>
      <c r="E10" s="257" t="s">
        <v>21</v>
      </c>
      <c r="F10" s="257" t="s">
        <v>20</v>
      </c>
      <c r="G10" s="258" t="s">
        <v>4</v>
      </c>
      <c r="H10" s="9"/>
    </row>
    <row r="11" spans="1:12" x14ac:dyDescent="0.25">
      <c r="A11" s="9"/>
      <c r="B11" s="259"/>
      <c r="C11" s="260"/>
      <c r="D11" s="260"/>
      <c r="E11" s="260"/>
      <c r="F11" s="260"/>
      <c r="G11" s="261"/>
      <c r="H11" s="9"/>
    </row>
    <row r="12" spans="1:12" x14ac:dyDescent="0.25">
      <c r="A12" s="9"/>
      <c r="B12" s="30"/>
      <c r="C12" s="10"/>
      <c r="D12" s="111"/>
      <c r="E12" s="17"/>
      <c r="F12" s="38"/>
      <c r="G12" s="21"/>
      <c r="H12" s="9"/>
    </row>
    <row r="13" spans="1:12" x14ac:dyDescent="0.25">
      <c r="A13" s="9"/>
      <c r="B13" s="31"/>
      <c r="C13" s="11"/>
      <c r="D13" s="74"/>
      <c r="E13" s="18"/>
      <c r="F13" s="39"/>
      <c r="G13" s="22"/>
      <c r="H13" s="9"/>
    </row>
    <row r="14" spans="1:12" x14ac:dyDescent="0.25">
      <c r="A14" s="9"/>
      <c r="B14" s="31"/>
      <c r="C14" s="11"/>
      <c r="D14" s="74"/>
      <c r="E14" s="18"/>
      <c r="F14" s="39"/>
      <c r="G14" s="22"/>
      <c r="H14" s="9"/>
    </row>
    <row r="15" spans="1:12" x14ac:dyDescent="0.25">
      <c r="A15" s="9"/>
      <c r="B15" s="31"/>
      <c r="C15" s="11"/>
      <c r="D15" s="74"/>
      <c r="E15" s="18"/>
      <c r="F15" s="39"/>
      <c r="G15" s="22"/>
      <c r="H15" s="9"/>
    </row>
    <row r="16" spans="1:12" x14ac:dyDescent="0.25">
      <c r="A16" s="9"/>
      <c r="B16" s="31"/>
      <c r="C16" s="11"/>
      <c r="D16" s="74"/>
      <c r="E16" s="18"/>
      <c r="F16" s="39"/>
      <c r="G16" s="22"/>
      <c r="H16" s="9"/>
    </row>
    <row r="17" spans="1:8" x14ac:dyDescent="0.25">
      <c r="A17" s="9"/>
      <c r="B17" s="31"/>
      <c r="C17" s="11"/>
      <c r="D17" s="110"/>
      <c r="E17" s="18"/>
      <c r="F17" s="39"/>
      <c r="G17" s="22"/>
      <c r="H17" s="9"/>
    </row>
    <row r="18" spans="1:8" x14ac:dyDescent="0.25">
      <c r="A18" s="9"/>
      <c r="B18" s="31"/>
      <c r="C18" s="11"/>
      <c r="D18" s="74"/>
      <c r="E18" s="18"/>
      <c r="F18" s="39"/>
      <c r="G18" s="22"/>
      <c r="H18" s="9"/>
    </row>
    <row r="19" spans="1:8" x14ac:dyDescent="0.25">
      <c r="A19" s="9"/>
      <c r="B19" s="31"/>
      <c r="C19" s="11"/>
      <c r="D19" s="74"/>
      <c r="E19" s="18"/>
      <c r="F19" s="39"/>
      <c r="G19" s="22"/>
      <c r="H19" s="9"/>
    </row>
    <row r="20" spans="1:8" x14ac:dyDescent="0.25">
      <c r="A20" s="9"/>
      <c r="B20" s="31"/>
      <c r="C20" s="11"/>
      <c r="D20" s="74"/>
      <c r="E20" s="18"/>
      <c r="F20" s="39"/>
      <c r="G20" s="22"/>
      <c r="H20" s="9"/>
    </row>
    <row r="21" spans="1:8" x14ac:dyDescent="0.25">
      <c r="A21" s="9"/>
      <c r="B21" s="31"/>
      <c r="C21" s="11"/>
      <c r="D21" s="74"/>
      <c r="E21" s="18"/>
      <c r="F21" s="39"/>
      <c r="G21" s="22"/>
      <c r="H21" s="9"/>
    </row>
    <row r="22" spans="1:8" x14ac:dyDescent="0.25">
      <c r="A22" s="9"/>
      <c r="B22" s="31"/>
      <c r="C22" s="11"/>
      <c r="D22" s="74"/>
      <c r="E22" s="18"/>
      <c r="F22" s="39"/>
      <c r="G22" s="22"/>
      <c r="H22" s="9"/>
    </row>
    <row r="23" spans="1:8" x14ac:dyDescent="0.25">
      <c r="A23" s="9"/>
      <c r="B23" s="31"/>
      <c r="C23" s="11"/>
      <c r="D23" s="74"/>
      <c r="E23" s="18"/>
      <c r="F23" s="39"/>
      <c r="G23" s="22"/>
      <c r="H23" s="9"/>
    </row>
    <row r="24" spans="1:8" x14ac:dyDescent="0.25">
      <c r="A24" s="9"/>
      <c r="B24" s="31"/>
      <c r="C24" s="11"/>
      <c r="D24" s="74"/>
      <c r="E24" s="18"/>
      <c r="F24" s="39"/>
      <c r="G24" s="22"/>
      <c r="H24" s="9"/>
    </row>
    <row r="25" spans="1:8" x14ac:dyDescent="0.25">
      <c r="A25" s="9"/>
      <c r="B25" s="31"/>
      <c r="C25" s="11"/>
      <c r="D25" s="74"/>
      <c r="E25" s="18"/>
      <c r="F25" s="39"/>
      <c r="G25" s="22"/>
      <c r="H25" s="9"/>
    </row>
    <row r="26" spans="1:8" x14ac:dyDescent="0.25">
      <c r="A26" s="9"/>
      <c r="B26" s="31"/>
      <c r="C26" s="11"/>
      <c r="D26" s="74"/>
      <c r="E26" s="18"/>
      <c r="F26" s="39"/>
      <c r="G26" s="22"/>
      <c r="H26" s="9"/>
    </row>
    <row r="27" spans="1:8" x14ac:dyDescent="0.25">
      <c r="A27" s="9"/>
      <c r="B27" s="31"/>
      <c r="C27" s="11"/>
      <c r="D27" s="74"/>
      <c r="E27" s="18"/>
      <c r="F27" s="39"/>
      <c r="G27" s="22"/>
      <c r="H27" s="9"/>
    </row>
    <row r="28" spans="1:8" x14ac:dyDescent="0.25">
      <c r="A28" s="9"/>
      <c r="B28" s="31"/>
      <c r="C28" s="11"/>
      <c r="D28" s="74"/>
      <c r="E28" s="18"/>
      <c r="F28" s="39"/>
      <c r="G28" s="22"/>
      <c r="H28" s="9"/>
    </row>
    <row r="29" spans="1:8" x14ac:dyDescent="0.25">
      <c r="A29" s="9"/>
      <c r="B29" s="31"/>
      <c r="C29" s="11"/>
      <c r="D29" s="74"/>
      <c r="E29" s="18"/>
      <c r="F29" s="39"/>
      <c r="G29" s="22"/>
      <c r="H29" s="9"/>
    </row>
    <row r="30" spans="1:8" x14ac:dyDescent="0.25">
      <c r="A30" s="9"/>
      <c r="B30" s="31"/>
      <c r="C30" s="11"/>
      <c r="D30" s="74"/>
      <c r="E30" s="18"/>
      <c r="F30" s="39"/>
      <c r="G30" s="22"/>
      <c r="H30" s="9"/>
    </row>
    <row r="31" spans="1:8" x14ac:dyDescent="0.25">
      <c r="A31" s="9"/>
      <c r="B31" s="31"/>
      <c r="C31" s="11"/>
      <c r="D31" s="74"/>
      <c r="E31" s="18"/>
      <c r="F31" s="39"/>
      <c r="G31" s="22"/>
      <c r="H31" s="9"/>
    </row>
    <row r="32" spans="1:8" x14ac:dyDescent="0.25">
      <c r="A32" s="9"/>
      <c r="B32" s="31"/>
      <c r="C32" s="11"/>
      <c r="D32" s="74"/>
      <c r="E32" s="18"/>
      <c r="F32" s="39"/>
      <c r="G32" s="22"/>
      <c r="H32" s="9"/>
    </row>
    <row r="33" spans="1:8" x14ac:dyDescent="0.25">
      <c r="A33" s="9"/>
      <c r="B33" s="31"/>
      <c r="C33" s="11"/>
      <c r="D33" s="74"/>
      <c r="E33" s="18"/>
      <c r="F33" s="39"/>
      <c r="G33" s="22"/>
      <c r="H33" s="9"/>
    </row>
    <row r="34" spans="1:8" x14ac:dyDescent="0.25">
      <c r="A34" s="9"/>
      <c r="B34" s="31"/>
      <c r="C34" s="11"/>
      <c r="D34" s="74"/>
      <c r="E34" s="18"/>
      <c r="F34" s="39"/>
      <c r="G34" s="22"/>
      <c r="H34" s="9"/>
    </row>
    <row r="35" spans="1:8" x14ac:dyDescent="0.25">
      <c r="A35" s="9"/>
      <c r="B35" s="31"/>
      <c r="C35" s="11"/>
      <c r="D35" s="74"/>
      <c r="E35" s="18"/>
      <c r="F35" s="39"/>
      <c r="G35" s="22"/>
      <c r="H35" s="9"/>
    </row>
    <row r="36" spans="1:8" x14ac:dyDescent="0.25">
      <c r="A36" s="9"/>
      <c r="B36" s="31"/>
      <c r="C36" s="11"/>
      <c r="D36" s="74"/>
      <c r="E36" s="18"/>
      <c r="F36" s="39"/>
      <c r="G36" s="22"/>
      <c r="H36" s="9"/>
    </row>
    <row r="37" spans="1:8" x14ac:dyDescent="0.25">
      <c r="A37" s="9"/>
      <c r="B37" s="31"/>
      <c r="C37" s="11"/>
      <c r="D37" s="74"/>
      <c r="E37" s="18"/>
      <c r="F37" s="39"/>
      <c r="G37" s="22"/>
      <c r="H37" s="9"/>
    </row>
    <row r="38" spans="1:8" x14ac:dyDescent="0.25">
      <c r="A38" s="9"/>
      <c r="B38" s="31"/>
      <c r="C38" s="11"/>
      <c r="D38" s="74"/>
      <c r="E38" s="18"/>
      <c r="F38" s="39"/>
      <c r="G38" s="22"/>
      <c r="H38" s="9"/>
    </row>
    <row r="39" spans="1:8" x14ac:dyDescent="0.25">
      <c r="A39" s="9"/>
      <c r="B39" s="31"/>
      <c r="C39" s="11"/>
      <c r="D39" s="74"/>
      <c r="E39" s="18"/>
      <c r="F39" s="39"/>
      <c r="G39" s="22"/>
      <c r="H39" s="9"/>
    </row>
    <row r="40" spans="1:8" x14ac:dyDescent="0.25">
      <c r="A40" s="9"/>
      <c r="B40" s="31"/>
      <c r="C40" s="11"/>
      <c r="D40" s="74"/>
      <c r="E40" s="18"/>
      <c r="F40" s="39"/>
      <c r="G40" s="22"/>
      <c r="H40" s="9"/>
    </row>
    <row r="41" spans="1:8" x14ac:dyDescent="0.25">
      <c r="A41" s="9"/>
      <c r="B41" s="31"/>
      <c r="C41" s="11"/>
      <c r="D41" s="74"/>
      <c r="E41" s="18"/>
      <c r="F41" s="39"/>
      <c r="G41" s="22"/>
      <c r="H41" s="9"/>
    </row>
    <row r="42" spans="1:8" x14ac:dyDescent="0.25">
      <c r="A42" s="9"/>
      <c r="B42" s="31"/>
      <c r="C42" s="11"/>
      <c r="D42" s="74"/>
      <c r="E42" s="18"/>
      <c r="F42" s="39"/>
      <c r="G42" s="22"/>
      <c r="H42" s="9"/>
    </row>
    <row r="43" spans="1:8" x14ac:dyDescent="0.25">
      <c r="A43" s="9"/>
      <c r="B43" s="31"/>
      <c r="C43" s="11"/>
      <c r="D43" s="74"/>
      <c r="E43" s="18"/>
      <c r="F43" s="39"/>
      <c r="G43" s="22"/>
      <c r="H43" s="9"/>
    </row>
    <row r="44" spans="1:8" x14ac:dyDescent="0.25">
      <c r="A44" s="9"/>
      <c r="B44" s="31"/>
      <c r="C44" s="11"/>
      <c r="D44" s="74"/>
      <c r="E44" s="18"/>
      <c r="F44" s="39"/>
      <c r="G44" s="22"/>
      <c r="H44" s="9"/>
    </row>
    <row r="45" spans="1:8" x14ac:dyDescent="0.25">
      <c r="A45" s="9"/>
      <c r="B45" s="31"/>
      <c r="C45" s="11"/>
      <c r="D45" s="74"/>
      <c r="E45" s="18"/>
      <c r="F45" s="39"/>
      <c r="G45" s="22"/>
      <c r="H45" s="9"/>
    </row>
    <row r="46" spans="1:8" x14ac:dyDescent="0.25">
      <c r="A46" s="9"/>
      <c r="B46" s="31"/>
      <c r="C46" s="11"/>
      <c r="D46" s="74"/>
      <c r="E46" s="18"/>
      <c r="F46" s="39"/>
      <c r="G46" s="22"/>
      <c r="H46" s="9"/>
    </row>
    <row r="47" spans="1:8" x14ac:dyDescent="0.25">
      <c r="A47" s="9"/>
      <c r="B47" s="31"/>
      <c r="C47" s="11"/>
      <c r="D47" s="74"/>
      <c r="E47" s="18"/>
      <c r="F47" s="39"/>
      <c r="G47" s="22"/>
      <c r="H47" s="9"/>
    </row>
    <row r="48" spans="1:8" x14ac:dyDescent="0.25">
      <c r="A48" s="9"/>
      <c r="B48" s="31"/>
      <c r="C48" s="11"/>
      <c r="D48" s="74"/>
      <c r="E48" s="18"/>
      <c r="F48" s="39"/>
      <c r="G48" s="22"/>
      <c r="H48" s="9"/>
    </row>
    <row r="49" spans="1:8" x14ac:dyDescent="0.25">
      <c r="A49" s="9"/>
      <c r="B49" s="31"/>
      <c r="C49" s="11"/>
      <c r="D49" s="74"/>
      <c r="E49" s="18"/>
      <c r="F49" s="39"/>
      <c r="G49" s="22"/>
      <c r="H49" s="9"/>
    </row>
    <row r="50" spans="1:8" x14ac:dyDescent="0.25">
      <c r="A50" s="9"/>
      <c r="B50" s="31"/>
      <c r="C50" s="11"/>
      <c r="D50" s="74"/>
      <c r="E50" s="18"/>
      <c r="F50" s="39"/>
      <c r="G50" s="22"/>
      <c r="H50" s="9"/>
    </row>
    <row r="51" spans="1:8" x14ac:dyDescent="0.25">
      <c r="A51" s="9"/>
      <c r="B51" s="31"/>
      <c r="C51" s="11"/>
      <c r="D51" s="74"/>
      <c r="E51" s="18"/>
      <c r="F51" s="39"/>
      <c r="G51" s="22"/>
      <c r="H51" s="9"/>
    </row>
    <row r="52" spans="1:8" x14ac:dyDescent="0.25">
      <c r="A52" s="9"/>
      <c r="B52" s="31"/>
      <c r="C52" s="11"/>
      <c r="D52" s="74"/>
      <c r="E52" s="18"/>
      <c r="F52" s="39"/>
      <c r="G52" s="22"/>
      <c r="H52" s="9"/>
    </row>
    <row r="53" spans="1:8" x14ac:dyDescent="0.25">
      <c r="A53" s="9"/>
      <c r="B53" s="31"/>
      <c r="C53" s="11"/>
      <c r="D53" s="74"/>
      <c r="E53" s="18"/>
      <c r="F53" s="39"/>
      <c r="G53" s="22"/>
      <c r="H53" s="9"/>
    </row>
    <row r="54" spans="1:8" x14ac:dyDescent="0.25">
      <c r="A54" s="9"/>
      <c r="B54" s="31"/>
      <c r="C54" s="11"/>
      <c r="D54" s="74"/>
      <c r="E54" s="18"/>
      <c r="F54" s="39"/>
      <c r="G54" s="22"/>
      <c r="H54" s="9"/>
    </row>
    <row r="55" spans="1:8" x14ac:dyDescent="0.25">
      <c r="A55" s="9"/>
      <c r="B55" s="31"/>
      <c r="C55" s="11"/>
      <c r="D55" s="74"/>
      <c r="E55" s="18"/>
      <c r="F55" s="39"/>
      <c r="G55" s="22"/>
      <c r="H55" s="9"/>
    </row>
    <row r="56" spans="1:8" x14ac:dyDescent="0.25">
      <c r="A56" s="9"/>
      <c r="B56" s="31"/>
      <c r="C56" s="11"/>
      <c r="D56" s="74"/>
      <c r="E56" s="18"/>
      <c r="F56" s="39"/>
      <c r="G56" s="22"/>
      <c r="H56" s="9"/>
    </row>
    <row r="57" spans="1:8" x14ac:dyDescent="0.25">
      <c r="A57" s="9"/>
      <c r="B57" s="31"/>
      <c r="C57" s="11"/>
      <c r="D57" s="74"/>
      <c r="E57" s="18"/>
      <c r="F57" s="39"/>
      <c r="G57" s="22"/>
      <c r="H57" s="9"/>
    </row>
    <row r="58" spans="1:8" x14ac:dyDescent="0.25">
      <c r="A58" s="9"/>
      <c r="B58" s="31"/>
      <c r="C58" s="11"/>
      <c r="D58" s="74"/>
      <c r="E58" s="18"/>
      <c r="F58" s="39"/>
      <c r="G58" s="22"/>
      <c r="H58" s="9"/>
    </row>
    <row r="59" spans="1:8" x14ac:dyDescent="0.25">
      <c r="A59" s="9"/>
      <c r="B59" s="31"/>
      <c r="C59" s="11"/>
      <c r="D59" s="74"/>
      <c r="E59" s="18"/>
      <c r="F59" s="39"/>
      <c r="G59" s="22"/>
      <c r="H59" s="9"/>
    </row>
    <row r="60" spans="1:8" x14ac:dyDescent="0.25">
      <c r="A60" s="9"/>
      <c r="B60" s="31"/>
      <c r="C60" s="11"/>
      <c r="D60" s="74"/>
      <c r="E60" s="18"/>
      <c r="F60" s="39"/>
      <c r="G60" s="22"/>
      <c r="H60" s="9"/>
    </row>
    <row r="61" spans="1:8" x14ac:dyDescent="0.25">
      <c r="A61" s="9"/>
      <c r="B61" s="31"/>
      <c r="C61" s="11"/>
      <c r="D61" s="74"/>
      <c r="E61" s="18"/>
      <c r="F61" s="39"/>
      <c r="G61" s="22"/>
      <c r="H61" s="9"/>
    </row>
    <row r="62" spans="1:8" x14ac:dyDescent="0.25">
      <c r="A62" s="9"/>
      <c r="B62" s="31"/>
      <c r="C62" s="11"/>
      <c r="D62" s="74"/>
      <c r="E62" s="18"/>
      <c r="F62" s="39"/>
      <c r="G62" s="22"/>
      <c r="H62" s="9"/>
    </row>
    <row r="63" spans="1:8" x14ac:dyDescent="0.25">
      <c r="A63" s="9"/>
      <c r="B63" s="31"/>
      <c r="C63" s="11"/>
      <c r="D63" s="74"/>
      <c r="E63" s="18"/>
      <c r="F63" s="39"/>
      <c r="G63" s="22"/>
      <c r="H63" s="9"/>
    </row>
    <row r="64" spans="1:8" x14ac:dyDescent="0.25">
      <c r="A64" s="9"/>
      <c r="B64" s="31"/>
      <c r="C64" s="11"/>
      <c r="D64" s="74"/>
      <c r="E64" s="18"/>
      <c r="F64" s="39"/>
      <c r="G64" s="22"/>
      <c r="H64" s="9"/>
    </row>
    <row r="65" spans="1:8" x14ac:dyDescent="0.25">
      <c r="A65" s="9"/>
      <c r="B65" s="31"/>
      <c r="C65" s="11"/>
      <c r="D65" s="74"/>
      <c r="E65" s="18"/>
      <c r="F65" s="39"/>
      <c r="G65" s="22"/>
      <c r="H65" s="9"/>
    </row>
    <row r="66" spans="1:8" x14ac:dyDescent="0.25">
      <c r="A66" s="9"/>
      <c r="B66" s="31"/>
      <c r="C66" s="11"/>
      <c r="D66" s="74"/>
      <c r="E66" s="18"/>
      <c r="F66" s="39"/>
      <c r="G66" s="22"/>
      <c r="H66" s="9"/>
    </row>
    <row r="67" spans="1:8" x14ac:dyDescent="0.25">
      <c r="A67" s="9"/>
      <c r="B67" s="31"/>
      <c r="C67" s="11"/>
      <c r="D67" s="74"/>
      <c r="E67" s="18"/>
      <c r="F67" s="39"/>
      <c r="G67" s="22"/>
      <c r="H67" s="9"/>
    </row>
    <row r="68" spans="1:8" x14ac:dyDescent="0.25">
      <c r="A68" s="9"/>
      <c r="B68" s="31"/>
      <c r="C68" s="11"/>
      <c r="D68" s="74"/>
      <c r="E68" s="18"/>
      <c r="F68" s="39"/>
      <c r="G68" s="22"/>
      <c r="H68" s="9"/>
    </row>
    <row r="69" spans="1:8" x14ac:dyDescent="0.25">
      <c r="A69" s="9"/>
      <c r="B69" s="31"/>
      <c r="C69" s="11"/>
      <c r="D69" s="74"/>
      <c r="E69" s="18"/>
      <c r="F69" s="39"/>
      <c r="G69" s="22"/>
      <c r="H69" s="9"/>
    </row>
    <row r="70" spans="1:8" x14ac:dyDescent="0.25">
      <c r="A70" s="9"/>
      <c r="B70" s="31"/>
      <c r="C70" s="11"/>
      <c r="D70" s="74"/>
      <c r="E70" s="18"/>
      <c r="F70" s="39"/>
      <c r="G70" s="22"/>
      <c r="H70" s="9"/>
    </row>
    <row r="71" spans="1:8" x14ac:dyDescent="0.25">
      <c r="A71" s="9"/>
      <c r="B71" s="31"/>
      <c r="C71" s="11"/>
      <c r="D71" s="74"/>
      <c r="E71" s="18"/>
      <c r="F71" s="39"/>
      <c r="G71" s="22"/>
      <c r="H71" s="9"/>
    </row>
    <row r="72" spans="1:8" x14ac:dyDescent="0.25">
      <c r="A72" s="9"/>
      <c r="B72" s="31"/>
      <c r="C72" s="11"/>
      <c r="D72" s="74"/>
      <c r="E72" s="18"/>
      <c r="F72" s="39"/>
      <c r="G72" s="22"/>
      <c r="H72" s="9"/>
    </row>
    <row r="73" spans="1:8" x14ac:dyDescent="0.25">
      <c r="A73" s="9"/>
      <c r="B73" s="31"/>
      <c r="C73" s="11"/>
      <c r="D73" s="74"/>
      <c r="E73" s="18"/>
      <c r="F73" s="39"/>
      <c r="G73" s="22"/>
      <c r="H73" s="9"/>
    </row>
    <row r="74" spans="1:8" x14ac:dyDescent="0.25">
      <c r="A74" s="9"/>
      <c r="B74" s="31"/>
      <c r="C74" s="11"/>
      <c r="D74" s="74"/>
      <c r="E74" s="18"/>
      <c r="F74" s="39"/>
      <c r="G74" s="22"/>
      <c r="H74" s="9"/>
    </row>
    <row r="75" spans="1:8" x14ac:dyDescent="0.25">
      <c r="A75" s="9"/>
      <c r="B75" s="31"/>
      <c r="C75" s="11"/>
      <c r="D75" s="74"/>
      <c r="E75" s="18"/>
      <c r="F75" s="39"/>
      <c r="G75" s="22"/>
      <c r="H75" s="9"/>
    </row>
    <row r="76" spans="1:8" x14ac:dyDescent="0.25">
      <c r="A76" s="9"/>
      <c r="B76" s="31"/>
      <c r="C76" s="11"/>
      <c r="D76" s="74"/>
      <c r="E76" s="18"/>
      <c r="F76" s="39"/>
      <c r="G76" s="22"/>
      <c r="H76" s="9"/>
    </row>
    <row r="77" spans="1:8" x14ac:dyDescent="0.25">
      <c r="A77" s="9"/>
      <c r="B77" s="31"/>
      <c r="C77" s="11"/>
      <c r="D77" s="74"/>
      <c r="E77" s="18"/>
      <c r="F77" s="39"/>
      <c r="G77" s="22"/>
      <c r="H77" s="9"/>
    </row>
    <row r="78" spans="1:8" x14ac:dyDescent="0.25">
      <c r="A78" s="9"/>
      <c r="B78" s="31"/>
      <c r="C78" s="11"/>
      <c r="D78" s="74"/>
      <c r="E78" s="18"/>
      <c r="F78" s="39"/>
      <c r="G78" s="22"/>
      <c r="H78" s="9"/>
    </row>
    <row r="79" spans="1:8" x14ac:dyDescent="0.25">
      <c r="A79" s="9"/>
      <c r="B79" s="31"/>
      <c r="C79" s="11"/>
      <c r="D79" s="74"/>
      <c r="E79" s="18"/>
      <c r="F79" s="39"/>
      <c r="G79" s="22"/>
      <c r="H79" s="9"/>
    </row>
    <row r="80" spans="1:8" x14ac:dyDescent="0.25">
      <c r="A80" s="9"/>
      <c r="B80" s="31"/>
      <c r="C80" s="11"/>
      <c r="D80" s="74"/>
      <c r="E80" s="18"/>
      <c r="F80" s="39"/>
      <c r="G80" s="22"/>
      <c r="H80" s="9"/>
    </row>
    <row r="81" spans="1:8" x14ac:dyDescent="0.25">
      <c r="A81" s="9"/>
      <c r="B81" s="31"/>
      <c r="C81" s="11"/>
      <c r="D81" s="74"/>
      <c r="E81" s="18"/>
      <c r="F81" s="39"/>
      <c r="G81" s="22"/>
      <c r="H81" s="9"/>
    </row>
    <row r="82" spans="1:8" x14ac:dyDescent="0.25">
      <c r="A82" s="9"/>
      <c r="B82" s="31"/>
      <c r="C82" s="11"/>
      <c r="D82" s="74"/>
      <c r="E82" s="18"/>
      <c r="F82" s="39"/>
      <c r="G82" s="22"/>
      <c r="H82" s="9"/>
    </row>
    <row r="83" spans="1:8" x14ac:dyDescent="0.25">
      <c r="A83" s="9"/>
      <c r="B83" s="31"/>
      <c r="C83" s="11"/>
      <c r="D83" s="74"/>
      <c r="E83" s="18"/>
      <c r="F83" s="39"/>
      <c r="G83" s="22"/>
      <c r="H83" s="9"/>
    </row>
    <row r="84" spans="1:8" x14ac:dyDescent="0.25">
      <c r="A84" s="9"/>
      <c r="B84" s="31"/>
      <c r="C84" s="11"/>
      <c r="D84" s="74"/>
      <c r="E84" s="18"/>
      <c r="F84" s="39"/>
      <c r="G84" s="22"/>
      <c r="H84" s="9"/>
    </row>
    <row r="85" spans="1:8" x14ac:dyDescent="0.25">
      <c r="A85" s="9"/>
      <c r="B85" s="31"/>
      <c r="C85" s="11"/>
      <c r="D85" s="74"/>
      <c r="E85" s="18"/>
      <c r="F85" s="39"/>
      <c r="G85" s="22"/>
      <c r="H85" s="9"/>
    </row>
    <row r="86" spans="1:8" x14ac:dyDescent="0.25">
      <c r="A86" s="9"/>
      <c r="B86" s="31"/>
      <c r="C86" s="11"/>
      <c r="D86" s="74"/>
      <c r="E86" s="18"/>
      <c r="F86" s="39"/>
      <c r="G86" s="22"/>
      <c r="H86" s="9"/>
    </row>
    <row r="87" spans="1:8" x14ac:dyDescent="0.25">
      <c r="A87" s="9"/>
      <c r="B87" s="31"/>
      <c r="C87" s="11"/>
      <c r="D87" s="74"/>
      <c r="E87" s="18"/>
      <c r="F87" s="39"/>
      <c r="G87" s="22"/>
      <c r="H87" s="9"/>
    </row>
    <row r="88" spans="1:8" x14ac:dyDescent="0.25">
      <c r="A88" s="9"/>
      <c r="B88" s="31"/>
      <c r="C88" s="11"/>
      <c r="D88" s="74"/>
      <c r="E88" s="18"/>
      <c r="F88" s="39"/>
      <c r="G88" s="22"/>
      <c r="H88" s="9"/>
    </row>
    <row r="89" spans="1:8" x14ac:dyDescent="0.25">
      <c r="A89" s="9"/>
      <c r="B89" s="31"/>
      <c r="C89" s="11"/>
      <c r="D89" s="74"/>
      <c r="E89" s="18"/>
      <c r="F89" s="39"/>
      <c r="G89" s="22"/>
      <c r="H89" s="9"/>
    </row>
    <row r="90" spans="1:8" x14ac:dyDescent="0.25">
      <c r="A90" s="9"/>
      <c r="B90" s="31"/>
      <c r="C90" s="11"/>
      <c r="D90" s="74"/>
      <c r="E90" s="18"/>
      <c r="F90" s="39"/>
      <c r="G90" s="22"/>
      <c r="H90" s="9"/>
    </row>
    <row r="91" spans="1:8" x14ac:dyDescent="0.25">
      <c r="A91" s="9"/>
      <c r="B91" s="31"/>
      <c r="C91" s="11"/>
      <c r="D91" s="74"/>
      <c r="E91" s="18"/>
      <c r="F91" s="39"/>
      <c r="G91" s="22"/>
      <c r="H91" s="9"/>
    </row>
    <row r="92" spans="1:8" x14ac:dyDescent="0.25">
      <c r="A92" s="9"/>
      <c r="B92" s="31"/>
      <c r="C92" s="11"/>
      <c r="D92" s="74"/>
      <c r="E92" s="18"/>
      <c r="F92" s="39"/>
      <c r="G92" s="22"/>
      <c r="H92" s="9"/>
    </row>
    <row r="93" spans="1:8" x14ac:dyDescent="0.25">
      <c r="A93" s="9"/>
      <c r="B93" s="31"/>
      <c r="C93" s="11"/>
      <c r="D93" s="74"/>
      <c r="E93" s="18"/>
      <c r="F93" s="39"/>
      <c r="G93" s="22"/>
      <c r="H93" s="9"/>
    </row>
    <row r="94" spans="1:8" x14ac:dyDescent="0.25">
      <c r="A94" s="9"/>
      <c r="B94" s="31"/>
      <c r="C94" s="11"/>
      <c r="D94" s="74"/>
      <c r="E94" s="18"/>
      <c r="F94" s="39"/>
      <c r="G94" s="22"/>
      <c r="H94" s="9"/>
    </row>
    <row r="95" spans="1:8" x14ac:dyDescent="0.25">
      <c r="A95" s="9"/>
      <c r="B95" s="31"/>
      <c r="C95" s="11"/>
      <c r="D95" s="74"/>
      <c r="E95" s="18"/>
      <c r="F95" s="39"/>
      <c r="G95" s="22"/>
      <c r="H95" s="9"/>
    </row>
    <row r="96" spans="1:8" x14ac:dyDescent="0.25">
      <c r="A96" s="9"/>
      <c r="B96" s="31"/>
      <c r="C96" s="11"/>
      <c r="D96" s="74"/>
      <c r="E96" s="18"/>
      <c r="F96" s="39"/>
      <c r="G96" s="22"/>
      <c r="H96" s="9"/>
    </row>
    <row r="97" spans="1:8" x14ac:dyDescent="0.25">
      <c r="A97" s="9"/>
      <c r="B97" s="31"/>
      <c r="C97" s="11"/>
      <c r="D97" s="74"/>
      <c r="E97" s="18"/>
      <c r="F97" s="39"/>
      <c r="G97" s="22"/>
      <c r="H97" s="9"/>
    </row>
    <row r="98" spans="1:8" x14ac:dyDescent="0.25">
      <c r="A98" s="9"/>
      <c r="B98" s="31"/>
      <c r="C98" s="11"/>
      <c r="D98" s="74"/>
      <c r="E98" s="18"/>
      <c r="F98" s="39"/>
      <c r="G98" s="22"/>
      <c r="H98" s="9"/>
    </row>
    <row r="99" spans="1:8" x14ac:dyDescent="0.25">
      <c r="A99" s="9"/>
      <c r="B99" s="31"/>
      <c r="C99" s="11"/>
      <c r="D99" s="74"/>
      <c r="E99" s="18"/>
      <c r="F99" s="39"/>
      <c r="G99" s="22"/>
      <c r="H99" s="9"/>
    </row>
    <row r="100" spans="1:8" x14ac:dyDescent="0.25">
      <c r="A100" s="9"/>
      <c r="B100" s="31"/>
      <c r="C100" s="11"/>
      <c r="D100" s="74"/>
      <c r="E100" s="18"/>
      <c r="F100" s="39"/>
      <c r="G100" s="22"/>
      <c r="H100" s="9"/>
    </row>
    <row r="101" spans="1:8" x14ac:dyDescent="0.25">
      <c r="A101" s="9"/>
      <c r="B101" s="31"/>
      <c r="C101" s="11"/>
      <c r="D101" s="74"/>
      <c r="E101" s="18"/>
      <c r="F101" s="39"/>
      <c r="G101" s="22"/>
      <c r="H101" s="9"/>
    </row>
    <row r="102" spans="1:8" x14ac:dyDescent="0.25">
      <c r="A102" s="9"/>
      <c r="B102" s="31"/>
      <c r="C102" s="11"/>
      <c r="D102" s="74"/>
      <c r="E102" s="18"/>
      <c r="F102" s="39"/>
      <c r="G102" s="22"/>
      <c r="H102" s="9"/>
    </row>
    <row r="103" spans="1:8" x14ac:dyDescent="0.25">
      <c r="A103" s="9"/>
      <c r="B103" s="31"/>
      <c r="C103" s="11"/>
      <c r="D103" s="74"/>
      <c r="E103" s="18"/>
      <c r="F103" s="39"/>
      <c r="G103" s="22"/>
      <c r="H103" s="9"/>
    </row>
    <row r="104" spans="1:8" x14ac:dyDescent="0.25">
      <c r="A104" s="9"/>
      <c r="B104" s="31"/>
      <c r="C104" s="11"/>
      <c r="D104" s="74"/>
      <c r="E104" s="18"/>
      <c r="F104" s="39"/>
      <c r="G104" s="22"/>
      <c r="H104" s="9"/>
    </row>
    <row r="105" spans="1:8" x14ac:dyDescent="0.25">
      <c r="A105" s="9"/>
      <c r="B105" s="31"/>
      <c r="C105" s="11"/>
      <c r="D105" s="74"/>
      <c r="E105" s="18"/>
      <c r="F105" s="39"/>
      <c r="G105" s="22"/>
      <c r="H105" s="9"/>
    </row>
    <row r="106" spans="1:8" x14ac:dyDescent="0.25">
      <c r="A106" s="9"/>
      <c r="B106" s="31"/>
      <c r="C106" s="11"/>
      <c r="D106" s="74"/>
      <c r="E106" s="18"/>
      <c r="F106" s="39"/>
      <c r="G106" s="22"/>
      <c r="H106" s="9"/>
    </row>
    <row r="107" spans="1:8" x14ac:dyDescent="0.25">
      <c r="A107" s="9"/>
      <c r="B107" s="31"/>
      <c r="C107" s="11"/>
      <c r="D107" s="74"/>
      <c r="E107" s="18"/>
      <c r="F107" s="39"/>
      <c r="G107" s="22"/>
      <c r="H107" s="9"/>
    </row>
    <row r="108" spans="1:8" x14ac:dyDescent="0.25">
      <c r="A108" s="9"/>
      <c r="B108" s="31"/>
      <c r="C108" s="11"/>
      <c r="D108" s="74"/>
      <c r="E108" s="18"/>
      <c r="F108" s="39"/>
      <c r="G108" s="22"/>
      <c r="H108" s="9"/>
    </row>
    <row r="109" spans="1:8" x14ac:dyDescent="0.25">
      <c r="A109" s="9"/>
      <c r="B109" s="31"/>
      <c r="C109" s="11"/>
      <c r="D109" s="74"/>
      <c r="E109" s="18"/>
      <c r="F109" s="39"/>
      <c r="G109" s="22"/>
      <c r="H109" s="9"/>
    </row>
    <row r="110" spans="1:8" x14ac:dyDescent="0.25">
      <c r="A110" s="9"/>
      <c r="B110" s="31"/>
      <c r="C110" s="11"/>
      <c r="D110" s="74"/>
      <c r="E110" s="18"/>
      <c r="F110" s="39"/>
      <c r="G110" s="22"/>
      <c r="H110" s="9"/>
    </row>
    <row r="111" spans="1:8" x14ac:dyDescent="0.25">
      <c r="A111" s="9"/>
      <c r="B111" s="31"/>
      <c r="C111" s="11"/>
      <c r="D111" s="74"/>
      <c r="E111" s="18"/>
      <c r="F111" s="39"/>
      <c r="G111" s="22"/>
      <c r="H111" s="9"/>
    </row>
    <row r="112" spans="1:8" x14ac:dyDescent="0.25">
      <c r="A112" s="9"/>
      <c r="B112" s="31"/>
      <c r="C112" s="11"/>
      <c r="D112" s="74"/>
      <c r="E112" s="18"/>
      <c r="F112" s="39"/>
      <c r="G112" s="22"/>
      <c r="H112" s="9"/>
    </row>
    <row r="113" spans="1:8" x14ac:dyDescent="0.25">
      <c r="A113" s="9"/>
      <c r="B113" s="31"/>
      <c r="C113" s="11"/>
      <c r="D113" s="74"/>
      <c r="E113" s="18"/>
      <c r="F113" s="39"/>
      <c r="G113" s="22"/>
      <c r="H113" s="9"/>
    </row>
    <row r="114" spans="1:8" x14ac:dyDescent="0.25">
      <c r="A114" s="9"/>
      <c r="B114" s="31"/>
      <c r="C114" s="11"/>
      <c r="D114" s="74"/>
      <c r="E114" s="18"/>
      <c r="F114" s="39"/>
      <c r="G114" s="22"/>
      <c r="H114" s="9"/>
    </row>
    <row r="115" spans="1:8" x14ac:dyDescent="0.25">
      <c r="A115" s="9"/>
      <c r="B115" s="31"/>
      <c r="C115" s="11"/>
      <c r="D115" s="74"/>
      <c r="E115" s="18"/>
      <c r="F115" s="39"/>
      <c r="G115" s="22"/>
      <c r="H115" s="9"/>
    </row>
    <row r="116" spans="1:8" x14ac:dyDescent="0.25">
      <c r="A116" s="9"/>
      <c r="B116" s="31"/>
      <c r="C116" s="11"/>
      <c r="D116" s="74"/>
      <c r="E116" s="18"/>
      <c r="F116" s="39"/>
      <c r="G116" s="22"/>
      <c r="H116" s="9"/>
    </row>
    <row r="117" spans="1:8" x14ac:dyDescent="0.25">
      <c r="A117" s="9"/>
      <c r="B117" s="31"/>
      <c r="C117" s="11"/>
      <c r="D117" s="74"/>
      <c r="E117" s="18"/>
      <c r="F117" s="39"/>
      <c r="G117" s="22"/>
      <c r="H117" s="9"/>
    </row>
    <row r="118" spans="1:8" x14ac:dyDescent="0.25">
      <c r="A118" s="9"/>
      <c r="B118" s="31"/>
      <c r="C118" s="11"/>
      <c r="D118" s="74"/>
      <c r="E118" s="18"/>
      <c r="F118" s="39"/>
      <c r="G118" s="22"/>
      <c r="H118" s="9"/>
    </row>
    <row r="119" spans="1:8" x14ac:dyDescent="0.25">
      <c r="A119" s="9"/>
      <c r="B119" s="31"/>
      <c r="C119" s="11"/>
      <c r="D119" s="74"/>
      <c r="E119" s="18"/>
      <c r="F119" s="39"/>
      <c r="G119" s="22"/>
      <c r="H119" s="9"/>
    </row>
    <row r="120" spans="1:8" x14ac:dyDescent="0.25">
      <c r="A120" s="9"/>
      <c r="B120" s="31"/>
      <c r="C120" s="11"/>
      <c r="D120" s="74"/>
      <c r="E120" s="18"/>
      <c r="F120" s="39"/>
      <c r="G120" s="22"/>
      <c r="H120" s="9"/>
    </row>
    <row r="121" spans="1:8" x14ac:dyDescent="0.25">
      <c r="A121" s="9"/>
      <c r="B121" s="31"/>
      <c r="C121" s="11"/>
      <c r="D121" s="74"/>
      <c r="E121" s="18"/>
      <c r="F121" s="39"/>
      <c r="G121" s="22"/>
      <c r="H121" s="9"/>
    </row>
    <row r="122" spans="1:8" x14ac:dyDescent="0.25">
      <c r="A122" s="9"/>
      <c r="B122" s="31"/>
      <c r="C122" s="11"/>
      <c r="D122" s="74"/>
      <c r="E122" s="18"/>
      <c r="F122" s="39"/>
      <c r="G122" s="22"/>
      <c r="H122" s="9"/>
    </row>
    <row r="123" spans="1:8" x14ac:dyDescent="0.25">
      <c r="A123" s="9"/>
      <c r="B123" s="31"/>
      <c r="C123" s="11"/>
      <c r="D123" s="74"/>
      <c r="E123" s="18"/>
      <c r="F123" s="39"/>
      <c r="G123" s="22"/>
      <c r="H123" s="9"/>
    </row>
    <row r="124" spans="1:8" x14ac:dyDescent="0.25">
      <c r="A124" s="9"/>
      <c r="B124" s="31"/>
      <c r="C124" s="11"/>
      <c r="D124" s="74"/>
      <c r="E124" s="18"/>
      <c r="F124" s="39"/>
      <c r="G124" s="22"/>
      <c r="H124" s="9"/>
    </row>
    <row r="125" spans="1:8" x14ac:dyDescent="0.25">
      <c r="A125" s="9"/>
      <c r="B125" s="31"/>
      <c r="C125" s="11"/>
      <c r="D125" s="74"/>
      <c r="E125" s="18"/>
      <c r="F125" s="39"/>
      <c r="G125" s="22"/>
      <c r="H125" s="9"/>
    </row>
    <row r="126" spans="1:8" x14ac:dyDescent="0.25">
      <c r="A126" s="9"/>
      <c r="B126" s="31"/>
      <c r="C126" s="11"/>
      <c r="D126" s="74"/>
      <c r="E126" s="18"/>
      <c r="F126" s="39"/>
      <c r="G126" s="22"/>
      <c r="H126" s="9"/>
    </row>
    <row r="127" spans="1:8" x14ac:dyDescent="0.25">
      <c r="A127" s="9"/>
      <c r="B127" s="31"/>
      <c r="C127" s="11"/>
      <c r="D127" s="74"/>
      <c r="E127" s="18"/>
      <c r="F127" s="39"/>
      <c r="G127" s="22"/>
      <c r="H127" s="9"/>
    </row>
    <row r="128" spans="1:8" x14ac:dyDescent="0.25">
      <c r="A128" s="9"/>
      <c r="B128" s="31"/>
      <c r="C128" s="11"/>
      <c r="D128" s="74"/>
      <c r="E128" s="18"/>
      <c r="F128" s="39"/>
      <c r="G128" s="22"/>
      <c r="H128" s="9"/>
    </row>
    <row r="129" spans="1:8" x14ac:dyDescent="0.25">
      <c r="A129" s="9"/>
      <c r="B129" s="31"/>
      <c r="C129" s="11"/>
      <c r="D129" s="74"/>
      <c r="E129" s="18"/>
      <c r="F129" s="39"/>
      <c r="G129" s="22"/>
      <c r="H129" s="9"/>
    </row>
    <row r="130" spans="1:8" x14ac:dyDescent="0.25">
      <c r="A130" s="9"/>
      <c r="B130" s="31"/>
      <c r="C130" s="11"/>
      <c r="D130" s="74"/>
      <c r="E130" s="18"/>
      <c r="F130" s="39"/>
      <c r="G130" s="22"/>
      <c r="H130" s="9"/>
    </row>
    <row r="131" spans="1:8" x14ac:dyDescent="0.25">
      <c r="A131" s="9"/>
      <c r="B131" s="31"/>
      <c r="C131" s="11"/>
      <c r="D131" s="74"/>
      <c r="E131" s="18"/>
      <c r="F131" s="39"/>
      <c r="G131" s="22"/>
      <c r="H131" s="9"/>
    </row>
    <row r="132" spans="1:8" x14ac:dyDescent="0.25">
      <c r="A132" s="9"/>
      <c r="B132" s="31"/>
      <c r="C132" s="11"/>
      <c r="D132" s="74"/>
      <c r="E132" s="18"/>
      <c r="F132" s="39"/>
      <c r="G132" s="22"/>
      <c r="H132" s="9"/>
    </row>
    <row r="133" spans="1:8" x14ac:dyDescent="0.25">
      <c r="A133" s="9"/>
      <c r="B133" s="31"/>
      <c r="C133" s="11"/>
      <c r="D133" s="74"/>
      <c r="E133" s="18"/>
      <c r="F133" s="39"/>
      <c r="G133" s="22"/>
      <c r="H133" s="9"/>
    </row>
    <row r="134" spans="1:8" x14ac:dyDescent="0.25">
      <c r="A134" s="9"/>
      <c r="B134" s="31"/>
      <c r="C134" s="11"/>
      <c r="D134" s="74"/>
      <c r="E134" s="18"/>
      <c r="F134" s="39"/>
      <c r="G134" s="22"/>
      <c r="H134" s="9"/>
    </row>
    <row r="135" spans="1:8" x14ac:dyDescent="0.25">
      <c r="A135" s="9"/>
      <c r="B135" s="31"/>
      <c r="C135" s="11"/>
      <c r="D135" s="74"/>
      <c r="E135" s="18"/>
      <c r="F135" s="39"/>
      <c r="G135" s="22"/>
      <c r="H135" s="9"/>
    </row>
    <row r="136" spans="1:8" x14ac:dyDescent="0.25">
      <c r="A136" s="9"/>
      <c r="B136" s="31"/>
      <c r="C136" s="11"/>
      <c r="D136" s="74"/>
      <c r="E136" s="18"/>
      <c r="F136" s="39"/>
      <c r="G136" s="22"/>
      <c r="H136" s="9"/>
    </row>
    <row r="137" spans="1:8" x14ac:dyDescent="0.25">
      <c r="A137" s="9"/>
      <c r="B137" s="31"/>
      <c r="C137" s="11"/>
      <c r="D137" s="74"/>
      <c r="E137" s="18"/>
      <c r="F137" s="39"/>
      <c r="G137" s="22"/>
      <c r="H137" s="9"/>
    </row>
    <row r="138" spans="1:8" x14ac:dyDescent="0.25">
      <c r="A138" s="9"/>
      <c r="B138" s="31"/>
      <c r="C138" s="11"/>
      <c r="D138" s="74"/>
      <c r="E138" s="18"/>
      <c r="F138" s="39"/>
      <c r="G138" s="22"/>
      <c r="H138" s="9"/>
    </row>
    <row r="139" spans="1:8" x14ac:dyDescent="0.25">
      <c r="A139" s="9"/>
      <c r="B139" s="31"/>
      <c r="C139" s="11"/>
      <c r="D139" s="74"/>
      <c r="E139" s="18"/>
      <c r="F139" s="39"/>
      <c r="G139" s="22"/>
      <c r="H139" s="9"/>
    </row>
    <row r="140" spans="1:8" x14ac:dyDescent="0.25">
      <c r="A140" s="9"/>
      <c r="B140" s="31"/>
      <c r="C140" s="11"/>
      <c r="D140" s="74"/>
      <c r="E140" s="18"/>
      <c r="F140" s="39"/>
      <c r="G140" s="22"/>
      <c r="H140" s="9"/>
    </row>
    <row r="141" spans="1:8" x14ac:dyDescent="0.25">
      <c r="A141" s="9"/>
      <c r="B141" s="31"/>
      <c r="C141" s="11"/>
      <c r="D141" s="74"/>
      <c r="E141" s="18"/>
      <c r="F141" s="39"/>
      <c r="G141" s="22"/>
      <c r="H141" s="9"/>
    </row>
    <row r="142" spans="1:8" x14ac:dyDescent="0.25">
      <c r="A142" s="9"/>
      <c r="B142" s="31"/>
      <c r="C142" s="11"/>
      <c r="D142" s="74"/>
      <c r="E142" s="18"/>
      <c r="F142" s="39"/>
      <c r="G142" s="22"/>
      <c r="H142" s="9"/>
    </row>
    <row r="143" spans="1:8" x14ac:dyDescent="0.25">
      <c r="A143" s="9"/>
      <c r="B143" s="31"/>
      <c r="C143" s="11"/>
      <c r="D143" s="74"/>
      <c r="E143" s="18"/>
      <c r="F143" s="39"/>
      <c r="G143" s="22"/>
      <c r="H143" s="9"/>
    </row>
    <row r="144" spans="1:8" x14ac:dyDescent="0.25">
      <c r="A144" s="9"/>
      <c r="B144" s="31"/>
      <c r="C144" s="11"/>
      <c r="D144" s="74"/>
      <c r="E144" s="18"/>
      <c r="F144" s="39"/>
      <c r="G144" s="22"/>
      <c r="H144" s="9"/>
    </row>
    <row r="145" spans="1:8" x14ac:dyDescent="0.25">
      <c r="A145" s="9"/>
      <c r="B145" s="31"/>
      <c r="C145" s="11"/>
      <c r="D145" s="74"/>
      <c r="E145" s="18"/>
      <c r="F145" s="39"/>
      <c r="G145" s="22"/>
      <c r="H145" s="9"/>
    </row>
    <row r="146" spans="1:8" x14ac:dyDescent="0.25">
      <c r="A146" s="9"/>
      <c r="B146" s="31"/>
      <c r="C146" s="11"/>
      <c r="D146" s="74"/>
      <c r="E146" s="18"/>
      <c r="F146" s="39"/>
      <c r="G146" s="22"/>
      <c r="H146" s="9"/>
    </row>
    <row r="147" spans="1:8" x14ac:dyDescent="0.25">
      <c r="A147" s="9"/>
      <c r="B147" s="31"/>
      <c r="C147" s="11"/>
      <c r="D147" s="74"/>
      <c r="E147" s="18"/>
      <c r="F147" s="39"/>
      <c r="G147" s="22"/>
      <c r="H147" s="9"/>
    </row>
    <row r="148" spans="1:8" x14ac:dyDescent="0.25">
      <c r="A148" s="9"/>
      <c r="B148" s="31"/>
      <c r="C148" s="11"/>
      <c r="D148" s="74"/>
      <c r="E148" s="18"/>
      <c r="F148" s="39"/>
      <c r="G148" s="22"/>
      <c r="H148" s="9"/>
    </row>
    <row r="149" spans="1:8" x14ac:dyDescent="0.25">
      <c r="A149" s="9"/>
      <c r="B149" s="31"/>
      <c r="C149" s="11"/>
      <c r="D149" s="74"/>
      <c r="E149" s="18"/>
      <c r="F149" s="39"/>
      <c r="G149" s="22"/>
      <c r="H149" s="9"/>
    </row>
    <row r="150" spans="1:8" x14ac:dyDescent="0.25">
      <c r="A150" s="9"/>
      <c r="B150" s="31"/>
      <c r="C150" s="11"/>
      <c r="D150" s="74"/>
      <c r="E150" s="18"/>
      <c r="F150" s="39"/>
      <c r="G150" s="22"/>
      <c r="H150" s="9"/>
    </row>
    <row r="151" spans="1:8" x14ac:dyDescent="0.25">
      <c r="A151" s="9"/>
      <c r="B151" s="31"/>
      <c r="C151" s="11"/>
      <c r="D151" s="74"/>
      <c r="E151" s="18"/>
      <c r="F151" s="39"/>
      <c r="G151" s="22"/>
      <c r="H151" s="9"/>
    </row>
    <row r="152" spans="1:8" x14ac:dyDescent="0.25">
      <c r="A152" s="9"/>
      <c r="B152" s="31"/>
      <c r="C152" s="11"/>
      <c r="D152" s="74"/>
      <c r="E152" s="18"/>
      <c r="F152" s="39"/>
      <c r="G152" s="22"/>
      <c r="H152" s="9"/>
    </row>
    <row r="153" spans="1:8" x14ac:dyDescent="0.25">
      <c r="A153" s="9"/>
      <c r="B153" s="31"/>
      <c r="C153" s="11"/>
      <c r="D153" s="74"/>
      <c r="E153" s="18"/>
      <c r="F153" s="39"/>
      <c r="G153" s="22"/>
      <c r="H153" s="9"/>
    </row>
    <row r="154" spans="1:8" x14ac:dyDescent="0.25">
      <c r="A154" s="9"/>
      <c r="B154" s="31"/>
      <c r="C154" s="11"/>
      <c r="D154" s="74"/>
      <c r="E154" s="18"/>
      <c r="F154" s="39"/>
      <c r="G154" s="22"/>
      <c r="H154" s="9"/>
    </row>
    <row r="155" spans="1:8" x14ac:dyDescent="0.25">
      <c r="A155" s="9"/>
      <c r="B155" s="31"/>
      <c r="C155" s="11"/>
      <c r="D155" s="74"/>
      <c r="E155" s="18"/>
      <c r="F155" s="39"/>
      <c r="G155" s="22"/>
      <c r="H155" s="9"/>
    </row>
    <row r="156" spans="1:8" x14ac:dyDescent="0.25">
      <c r="A156" s="9"/>
      <c r="B156" s="31"/>
      <c r="C156" s="11"/>
      <c r="D156" s="74"/>
      <c r="E156" s="18"/>
      <c r="F156" s="39"/>
      <c r="G156" s="22"/>
      <c r="H156" s="9"/>
    </row>
    <row r="157" spans="1:8" x14ac:dyDescent="0.25">
      <c r="A157" s="9"/>
      <c r="B157" s="31"/>
      <c r="C157" s="11"/>
      <c r="D157" s="74"/>
      <c r="E157" s="18"/>
      <c r="F157" s="39"/>
      <c r="G157" s="22"/>
      <c r="H157" s="9"/>
    </row>
    <row r="158" spans="1:8" x14ac:dyDescent="0.25">
      <c r="A158" s="9"/>
      <c r="B158" s="31"/>
      <c r="C158" s="11"/>
      <c r="D158" s="74"/>
      <c r="E158" s="18"/>
      <c r="F158" s="39"/>
      <c r="G158" s="22"/>
      <c r="H158" s="9"/>
    </row>
    <row r="159" spans="1:8" x14ac:dyDescent="0.25">
      <c r="A159" s="9"/>
      <c r="B159" s="31"/>
      <c r="C159" s="11"/>
      <c r="D159" s="74"/>
      <c r="E159" s="18"/>
      <c r="F159" s="39"/>
      <c r="G159" s="22"/>
      <c r="H159" s="9"/>
    </row>
    <row r="160" spans="1:8" x14ac:dyDescent="0.25">
      <c r="A160" s="9"/>
      <c r="B160" s="31"/>
      <c r="C160" s="11"/>
      <c r="D160" s="74"/>
      <c r="E160" s="18"/>
      <c r="F160" s="39"/>
      <c r="G160" s="22"/>
      <c r="H160" s="9"/>
    </row>
    <row r="161" spans="1:8" x14ac:dyDescent="0.25">
      <c r="A161" s="9"/>
      <c r="B161" s="31"/>
      <c r="C161" s="11"/>
      <c r="D161" s="74"/>
      <c r="E161" s="18"/>
      <c r="F161" s="39"/>
      <c r="G161" s="22"/>
      <c r="H161" s="9"/>
    </row>
    <row r="162" spans="1:8" x14ac:dyDescent="0.25">
      <c r="A162" s="9"/>
      <c r="B162" s="31"/>
      <c r="C162" s="11"/>
      <c r="D162" s="74"/>
      <c r="E162" s="18"/>
      <c r="F162" s="39"/>
      <c r="G162" s="22"/>
      <c r="H162" s="9"/>
    </row>
    <row r="163" spans="1:8" x14ac:dyDescent="0.25">
      <c r="A163" s="9"/>
      <c r="B163" s="31"/>
      <c r="C163" s="11"/>
      <c r="D163" s="74"/>
      <c r="E163" s="18"/>
      <c r="F163" s="39"/>
      <c r="G163" s="22"/>
      <c r="H163" s="9"/>
    </row>
    <row r="164" spans="1:8" x14ac:dyDescent="0.25">
      <c r="A164" s="9"/>
      <c r="B164" s="31"/>
      <c r="C164" s="11"/>
      <c r="D164" s="74"/>
      <c r="E164" s="18"/>
      <c r="F164" s="39"/>
      <c r="G164" s="22"/>
      <c r="H164" s="9"/>
    </row>
    <row r="165" spans="1:8" x14ac:dyDescent="0.25">
      <c r="A165" s="9"/>
      <c r="B165" s="31"/>
      <c r="C165" s="11"/>
      <c r="D165" s="74"/>
      <c r="E165" s="18"/>
      <c r="F165" s="39"/>
      <c r="G165" s="22"/>
      <c r="H165" s="9"/>
    </row>
    <row r="166" spans="1:8" x14ac:dyDescent="0.25">
      <c r="A166" s="9"/>
      <c r="B166" s="31"/>
      <c r="C166" s="11"/>
      <c r="D166" s="74"/>
      <c r="E166" s="18"/>
      <c r="F166" s="39"/>
      <c r="G166" s="22"/>
      <c r="H166" s="9"/>
    </row>
    <row r="167" spans="1:8" x14ac:dyDescent="0.25">
      <c r="A167" s="9"/>
      <c r="B167" s="31"/>
      <c r="C167" s="11"/>
      <c r="D167" s="74"/>
      <c r="E167" s="18"/>
      <c r="F167" s="39"/>
      <c r="G167" s="22"/>
      <c r="H167" s="9"/>
    </row>
    <row r="168" spans="1:8" x14ac:dyDescent="0.25">
      <c r="A168" s="9"/>
      <c r="B168" s="31"/>
      <c r="C168" s="11"/>
      <c r="D168" s="74"/>
      <c r="E168" s="18"/>
      <c r="F168" s="39"/>
      <c r="G168" s="22"/>
      <c r="H168" s="9"/>
    </row>
    <row r="169" spans="1:8" x14ac:dyDescent="0.25">
      <c r="A169" s="9"/>
      <c r="B169" s="31"/>
      <c r="C169" s="11"/>
      <c r="D169" s="74"/>
      <c r="E169" s="18"/>
      <c r="F169" s="39"/>
      <c r="G169" s="22"/>
      <c r="H169" s="9"/>
    </row>
    <row r="170" spans="1:8" x14ac:dyDescent="0.25">
      <c r="A170" s="9"/>
      <c r="B170" s="31"/>
      <c r="C170" s="11"/>
      <c r="D170" s="74"/>
      <c r="E170" s="18"/>
      <c r="F170" s="39"/>
      <c r="G170" s="22"/>
      <c r="H170" s="9"/>
    </row>
    <row r="171" spans="1:8" x14ac:dyDescent="0.25">
      <c r="A171" s="9"/>
      <c r="B171" s="31"/>
      <c r="C171" s="11"/>
      <c r="D171" s="74"/>
      <c r="E171" s="18"/>
      <c r="F171" s="39"/>
      <c r="G171" s="22"/>
      <c r="H171" s="9"/>
    </row>
    <row r="172" spans="1:8" x14ac:dyDescent="0.25">
      <c r="A172" s="9"/>
      <c r="B172" s="31"/>
      <c r="C172" s="11"/>
      <c r="D172" s="74"/>
      <c r="E172" s="18"/>
      <c r="F172" s="39"/>
      <c r="G172" s="22"/>
      <c r="H172" s="9"/>
    </row>
    <row r="173" spans="1:8" x14ac:dyDescent="0.25">
      <c r="A173" s="9"/>
      <c r="B173" s="31"/>
      <c r="C173" s="11"/>
      <c r="D173" s="74"/>
      <c r="E173" s="18"/>
      <c r="F173" s="39"/>
      <c r="G173" s="22"/>
      <c r="H173" s="9"/>
    </row>
    <row r="174" spans="1:8" x14ac:dyDescent="0.25">
      <c r="A174" s="9"/>
      <c r="B174" s="31"/>
      <c r="C174" s="11"/>
      <c r="D174" s="74"/>
      <c r="E174" s="18"/>
      <c r="F174" s="39"/>
      <c r="G174" s="22"/>
      <c r="H174" s="9"/>
    </row>
    <row r="175" spans="1:8" x14ac:dyDescent="0.25">
      <c r="A175" s="9"/>
      <c r="B175" s="31"/>
      <c r="C175" s="11"/>
      <c r="D175" s="74"/>
      <c r="E175" s="18"/>
      <c r="F175" s="39"/>
      <c r="G175" s="22"/>
      <c r="H175" s="9"/>
    </row>
    <row r="176" spans="1:8" x14ac:dyDescent="0.25">
      <c r="A176" s="9"/>
      <c r="B176" s="31"/>
      <c r="C176" s="11"/>
      <c r="D176" s="74"/>
      <c r="E176" s="18"/>
      <c r="F176" s="39"/>
      <c r="G176" s="22"/>
      <c r="H176" s="9"/>
    </row>
    <row r="177" spans="1:8" x14ac:dyDescent="0.25">
      <c r="A177" s="9"/>
      <c r="B177" s="31"/>
      <c r="C177" s="11"/>
      <c r="D177" s="74"/>
      <c r="E177" s="18"/>
      <c r="F177" s="39"/>
      <c r="G177" s="22"/>
      <c r="H177" s="9"/>
    </row>
    <row r="178" spans="1:8" x14ac:dyDescent="0.25">
      <c r="A178" s="9"/>
      <c r="B178" s="31"/>
      <c r="C178" s="11"/>
      <c r="D178" s="74"/>
      <c r="E178" s="18"/>
      <c r="F178" s="39"/>
      <c r="G178" s="22"/>
      <c r="H178" s="9"/>
    </row>
    <row r="179" spans="1:8" x14ac:dyDescent="0.25">
      <c r="A179" s="9"/>
      <c r="B179" s="31"/>
      <c r="C179" s="11"/>
      <c r="D179" s="74"/>
      <c r="E179" s="18"/>
      <c r="F179" s="39"/>
      <c r="G179" s="22"/>
      <c r="H179" s="9"/>
    </row>
    <row r="180" spans="1:8" x14ac:dyDescent="0.25">
      <c r="A180" s="9"/>
      <c r="B180" s="31"/>
      <c r="C180" s="11"/>
      <c r="D180" s="74"/>
      <c r="E180" s="18"/>
      <c r="F180" s="39"/>
      <c r="G180" s="22"/>
      <c r="H180" s="9"/>
    </row>
    <row r="181" spans="1:8" x14ac:dyDescent="0.25">
      <c r="A181" s="9"/>
      <c r="B181" s="31"/>
      <c r="C181" s="11"/>
      <c r="D181" s="74"/>
      <c r="E181" s="18"/>
      <c r="F181" s="39"/>
      <c r="G181" s="22"/>
      <c r="H181" s="9"/>
    </row>
    <row r="182" spans="1:8" x14ac:dyDescent="0.25">
      <c r="A182" s="9"/>
      <c r="B182" s="31"/>
      <c r="C182" s="11"/>
      <c r="D182" s="74"/>
      <c r="E182" s="18"/>
      <c r="F182" s="39"/>
      <c r="G182" s="22"/>
      <c r="H182" s="9"/>
    </row>
    <row r="183" spans="1:8" x14ac:dyDescent="0.25">
      <c r="A183" s="9"/>
      <c r="B183" s="31"/>
      <c r="C183" s="11"/>
      <c r="D183" s="74"/>
      <c r="E183" s="18"/>
      <c r="F183" s="39"/>
      <c r="G183" s="22"/>
      <c r="H183" s="9"/>
    </row>
    <row r="184" spans="1:8" x14ac:dyDescent="0.25">
      <c r="A184" s="9"/>
      <c r="B184" s="31"/>
      <c r="C184" s="11"/>
      <c r="D184" s="74"/>
      <c r="E184" s="18"/>
      <c r="F184" s="39"/>
      <c r="G184" s="22"/>
      <c r="H184" s="9"/>
    </row>
    <row r="185" spans="1:8" x14ac:dyDescent="0.25">
      <c r="A185" s="9"/>
      <c r="B185" s="31"/>
      <c r="C185" s="11"/>
      <c r="D185" s="74"/>
      <c r="E185" s="18"/>
      <c r="F185" s="39"/>
      <c r="G185" s="22"/>
      <c r="H185" s="9"/>
    </row>
    <row r="186" spans="1:8" x14ac:dyDescent="0.25">
      <c r="A186" s="9"/>
      <c r="B186" s="31"/>
      <c r="C186" s="11"/>
      <c r="D186" s="74"/>
      <c r="E186" s="18"/>
      <c r="F186" s="39"/>
      <c r="G186" s="22"/>
      <c r="H186" s="9"/>
    </row>
    <row r="187" spans="1:8" x14ac:dyDescent="0.25">
      <c r="A187" s="9"/>
      <c r="B187" s="31"/>
      <c r="C187" s="11"/>
      <c r="D187" s="74"/>
      <c r="E187" s="18"/>
      <c r="F187" s="39"/>
      <c r="G187" s="22"/>
      <c r="H187" s="9"/>
    </row>
    <row r="188" spans="1:8" x14ac:dyDescent="0.25">
      <c r="A188" s="9"/>
      <c r="B188" s="31"/>
      <c r="C188" s="11"/>
      <c r="D188" s="74"/>
      <c r="E188" s="18"/>
      <c r="F188" s="39"/>
      <c r="G188" s="22"/>
      <c r="H188" s="9"/>
    </row>
    <row r="189" spans="1:8" x14ac:dyDescent="0.25">
      <c r="A189" s="9"/>
      <c r="B189" s="31"/>
      <c r="C189" s="11"/>
      <c r="D189" s="74"/>
      <c r="E189" s="18"/>
      <c r="F189" s="39"/>
      <c r="G189" s="22"/>
      <c r="H189" s="9"/>
    </row>
    <row r="190" spans="1:8" x14ac:dyDescent="0.25">
      <c r="A190" s="9"/>
      <c r="B190" s="31"/>
      <c r="C190" s="11"/>
      <c r="D190" s="74"/>
      <c r="E190" s="18"/>
      <c r="F190" s="39"/>
      <c r="G190" s="22"/>
      <c r="H190" s="9"/>
    </row>
    <row r="191" spans="1:8" x14ac:dyDescent="0.25">
      <c r="A191" s="9"/>
      <c r="B191" s="31"/>
      <c r="C191" s="11"/>
      <c r="D191" s="74"/>
      <c r="E191" s="18"/>
      <c r="F191" s="39"/>
      <c r="G191" s="22"/>
      <c r="H191" s="9"/>
    </row>
    <row r="192" spans="1:8" x14ac:dyDescent="0.25">
      <c r="A192" s="9"/>
      <c r="B192" s="31"/>
      <c r="C192" s="11"/>
      <c r="D192" s="74"/>
      <c r="E192" s="18"/>
      <c r="F192" s="39"/>
      <c r="G192" s="22"/>
      <c r="H192" s="9"/>
    </row>
    <row r="193" spans="1:8" x14ac:dyDescent="0.25">
      <c r="A193" s="9"/>
      <c r="B193" s="31"/>
      <c r="C193" s="11"/>
      <c r="D193" s="74"/>
      <c r="E193" s="18"/>
      <c r="F193" s="39"/>
      <c r="G193" s="22"/>
      <c r="H193" s="9"/>
    </row>
    <row r="194" spans="1:8" x14ac:dyDescent="0.25">
      <c r="A194" s="9"/>
      <c r="B194" s="31"/>
      <c r="C194" s="11"/>
      <c r="D194" s="74"/>
      <c r="E194" s="18"/>
      <c r="F194" s="39"/>
      <c r="G194" s="22"/>
      <c r="H194" s="9"/>
    </row>
    <row r="195" spans="1:8" x14ac:dyDescent="0.25">
      <c r="A195" s="9"/>
      <c r="B195" s="31"/>
      <c r="C195" s="11"/>
      <c r="D195" s="74"/>
      <c r="E195" s="18"/>
      <c r="F195" s="39"/>
      <c r="G195" s="22"/>
      <c r="H195" s="9"/>
    </row>
    <row r="196" spans="1:8" x14ac:dyDescent="0.25">
      <c r="A196" s="9"/>
      <c r="B196" s="31"/>
      <c r="C196" s="11"/>
      <c r="D196" s="74"/>
      <c r="E196" s="18"/>
      <c r="F196" s="39"/>
      <c r="G196" s="22"/>
      <c r="H196" s="9"/>
    </row>
    <row r="197" spans="1:8" x14ac:dyDescent="0.25">
      <c r="A197" s="9"/>
      <c r="B197" s="31"/>
      <c r="C197" s="11"/>
      <c r="D197" s="74"/>
      <c r="E197" s="18"/>
      <c r="F197" s="39"/>
      <c r="G197" s="22"/>
      <c r="H197" s="9"/>
    </row>
    <row r="198" spans="1:8" x14ac:dyDescent="0.25">
      <c r="A198" s="9"/>
      <c r="B198" s="31"/>
      <c r="C198" s="11"/>
      <c r="D198" s="74"/>
      <c r="E198" s="18"/>
      <c r="F198" s="39"/>
      <c r="G198" s="22"/>
      <c r="H198" s="9"/>
    </row>
    <row r="199" spans="1:8" x14ac:dyDescent="0.25">
      <c r="A199" s="9"/>
      <c r="B199" s="31"/>
      <c r="C199" s="11"/>
      <c r="D199" s="74"/>
      <c r="E199" s="18"/>
      <c r="F199" s="39"/>
      <c r="G199" s="22"/>
      <c r="H199" s="9"/>
    </row>
    <row r="200" spans="1:8" x14ac:dyDescent="0.25">
      <c r="A200" s="9"/>
      <c r="B200" s="31"/>
      <c r="C200" s="11"/>
      <c r="D200" s="74"/>
      <c r="E200" s="18"/>
      <c r="F200" s="39"/>
      <c r="G200" s="22"/>
      <c r="H200" s="9"/>
    </row>
    <row r="201" spans="1:8" x14ac:dyDescent="0.25">
      <c r="A201" s="9"/>
      <c r="B201" s="31"/>
      <c r="C201" s="11"/>
      <c r="D201" s="74"/>
      <c r="E201" s="18"/>
      <c r="F201" s="39"/>
      <c r="G201" s="22"/>
      <c r="H201" s="9"/>
    </row>
    <row r="202" spans="1:8" x14ac:dyDescent="0.25">
      <c r="A202" s="9"/>
      <c r="B202" s="31"/>
      <c r="C202" s="11"/>
      <c r="D202" s="74"/>
      <c r="E202" s="18"/>
      <c r="F202" s="39"/>
      <c r="G202" s="22"/>
      <c r="H202" s="9"/>
    </row>
    <row r="203" spans="1:8" x14ac:dyDescent="0.25">
      <c r="A203" s="9"/>
      <c r="B203" s="31"/>
      <c r="C203" s="11"/>
      <c r="D203" s="74"/>
      <c r="E203" s="18"/>
      <c r="F203" s="39"/>
      <c r="G203" s="22"/>
      <c r="H203" s="9"/>
    </row>
    <row r="204" spans="1:8" x14ac:dyDescent="0.25">
      <c r="A204" s="9"/>
      <c r="B204" s="31"/>
      <c r="C204" s="11"/>
      <c r="D204" s="74"/>
      <c r="E204" s="18"/>
      <c r="F204" s="39"/>
      <c r="G204" s="22"/>
      <c r="H204" s="9"/>
    </row>
    <row r="205" spans="1:8" x14ac:dyDescent="0.25">
      <c r="A205" s="9"/>
      <c r="B205" s="31"/>
      <c r="C205" s="11"/>
      <c r="D205" s="74"/>
      <c r="E205" s="18"/>
      <c r="F205" s="39"/>
      <c r="G205" s="22"/>
      <c r="H205" s="9"/>
    </row>
    <row r="206" spans="1:8" x14ac:dyDescent="0.25">
      <c r="A206" s="9"/>
      <c r="B206" s="31"/>
      <c r="C206" s="11"/>
      <c r="D206" s="74"/>
      <c r="E206" s="18"/>
      <c r="F206" s="39"/>
      <c r="G206" s="22"/>
      <c r="H206" s="9"/>
    </row>
    <row r="207" spans="1:8" x14ac:dyDescent="0.25">
      <c r="A207" s="9"/>
      <c r="B207" s="31"/>
      <c r="C207" s="11"/>
      <c r="D207" s="74"/>
      <c r="E207" s="18"/>
      <c r="F207" s="39"/>
      <c r="G207" s="22"/>
      <c r="H207" s="9"/>
    </row>
    <row r="208" spans="1:8" x14ac:dyDescent="0.25">
      <c r="A208" s="9"/>
      <c r="B208" s="31"/>
      <c r="C208" s="11"/>
      <c r="D208" s="74"/>
      <c r="E208" s="18"/>
      <c r="F208" s="39"/>
      <c r="G208" s="22"/>
      <c r="H208" s="9"/>
    </row>
    <row r="209" spans="1:8" x14ac:dyDescent="0.25">
      <c r="A209" s="9"/>
      <c r="B209" s="31"/>
      <c r="C209" s="11"/>
      <c r="D209" s="74"/>
      <c r="E209" s="18"/>
      <c r="F209" s="39"/>
      <c r="G209" s="22"/>
      <c r="H209" s="9"/>
    </row>
    <row r="210" spans="1:8" x14ac:dyDescent="0.25">
      <c r="A210" s="9"/>
      <c r="B210" s="31"/>
      <c r="C210" s="11"/>
      <c r="D210" s="74"/>
      <c r="E210" s="18"/>
      <c r="F210" s="39"/>
      <c r="G210" s="22"/>
      <c r="H210" s="9"/>
    </row>
    <row r="211" spans="1:8" x14ac:dyDescent="0.25">
      <c r="A211" s="9"/>
      <c r="B211" s="31"/>
      <c r="C211" s="11"/>
      <c r="D211" s="74"/>
      <c r="E211" s="18"/>
      <c r="F211" s="39"/>
      <c r="G211" s="22"/>
      <c r="H211" s="9"/>
    </row>
    <row r="212" spans="1:8" x14ac:dyDescent="0.25">
      <c r="A212" s="9"/>
      <c r="B212" s="31"/>
      <c r="C212" s="11"/>
      <c r="D212" s="74"/>
      <c r="E212" s="18"/>
      <c r="F212" s="39"/>
      <c r="G212" s="22"/>
      <c r="H212" s="9"/>
    </row>
    <row r="213" spans="1:8" x14ac:dyDescent="0.25">
      <c r="A213" s="9"/>
      <c r="B213" s="31"/>
      <c r="C213" s="11"/>
      <c r="D213" s="74"/>
      <c r="E213" s="18"/>
      <c r="F213" s="39"/>
      <c r="G213" s="22"/>
      <c r="H213" s="9"/>
    </row>
    <row r="214" spans="1:8" x14ac:dyDescent="0.25">
      <c r="A214" s="9"/>
      <c r="B214" s="31"/>
      <c r="C214" s="11"/>
      <c r="D214" s="74"/>
      <c r="E214" s="18"/>
      <c r="F214" s="39"/>
      <c r="G214" s="22"/>
      <c r="H214" s="9"/>
    </row>
    <row r="215" spans="1:8" x14ac:dyDescent="0.25">
      <c r="A215" s="9"/>
      <c r="B215" s="31"/>
      <c r="C215" s="11"/>
      <c r="D215" s="74"/>
      <c r="E215" s="18"/>
      <c r="F215" s="39"/>
      <c r="G215" s="22"/>
      <c r="H215" s="9"/>
    </row>
    <row r="216" spans="1:8" x14ac:dyDescent="0.25">
      <c r="A216" s="9"/>
      <c r="B216" s="31"/>
      <c r="C216" s="11"/>
      <c r="D216" s="74"/>
      <c r="E216" s="18"/>
      <c r="F216" s="39"/>
      <c r="G216" s="22"/>
      <c r="H216" s="9"/>
    </row>
    <row r="217" spans="1:8" x14ac:dyDescent="0.25">
      <c r="A217" s="9"/>
      <c r="B217" s="31"/>
      <c r="C217" s="11"/>
      <c r="D217" s="74"/>
      <c r="E217" s="18"/>
      <c r="F217" s="39"/>
      <c r="G217" s="22"/>
      <c r="H217" s="9"/>
    </row>
    <row r="218" spans="1:8" x14ac:dyDescent="0.25">
      <c r="A218" s="9"/>
      <c r="B218" s="31"/>
      <c r="C218" s="11"/>
      <c r="D218" s="74"/>
      <c r="E218" s="18"/>
      <c r="F218" s="39"/>
      <c r="G218" s="22"/>
      <c r="H218" s="9"/>
    </row>
    <row r="219" spans="1:8" x14ac:dyDescent="0.25">
      <c r="A219" s="9"/>
      <c r="B219" s="31"/>
      <c r="C219" s="11"/>
      <c r="D219" s="74"/>
      <c r="E219" s="18"/>
      <c r="F219" s="39"/>
      <c r="G219" s="22"/>
      <c r="H219" s="9"/>
    </row>
    <row r="220" spans="1:8" x14ac:dyDescent="0.25">
      <c r="A220" s="9"/>
      <c r="B220" s="31"/>
      <c r="C220" s="11"/>
      <c r="D220" s="74"/>
      <c r="E220" s="18"/>
      <c r="F220" s="39"/>
      <c r="G220" s="22"/>
      <c r="H220" s="9"/>
    </row>
    <row r="221" spans="1:8" x14ac:dyDescent="0.25">
      <c r="A221" s="9"/>
      <c r="B221" s="31"/>
      <c r="C221" s="11"/>
      <c r="D221" s="74"/>
      <c r="E221" s="18"/>
      <c r="F221" s="39"/>
      <c r="G221" s="22"/>
      <c r="H221" s="9"/>
    </row>
    <row r="222" spans="1:8" x14ac:dyDescent="0.25">
      <c r="A222" s="9"/>
      <c r="B222" s="31"/>
      <c r="C222" s="11"/>
      <c r="D222" s="74"/>
      <c r="E222" s="18"/>
      <c r="F222" s="39"/>
      <c r="G222" s="22"/>
      <c r="H222" s="9"/>
    </row>
    <row r="223" spans="1:8" x14ac:dyDescent="0.25">
      <c r="A223" s="9"/>
      <c r="B223" s="31"/>
      <c r="C223" s="11"/>
      <c r="D223" s="74"/>
      <c r="E223" s="18"/>
      <c r="F223" s="39"/>
      <c r="G223" s="22"/>
      <c r="H223" s="9"/>
    </row>
    <row r="224" spans="1:8" x14ac:dyDescent="0.25">
      <c r="A224" s="9"/>
      <c r="B224" s="31"/>
      <c r="C224" s="11"/>
      <c r="D224" s="74"/>
      <c r="E224" s="18"/>
      <c r="F224" s="39"/>
      <c r="G224" s="22"/>
      <c r="H224" s="9"/>
    </row>
    <row r="225" spans="1:8" x14ac:dyDescent="0.25">
      <c r="A225" s="9"/>
      <c r="B225" s="31"/>
      <c r="C225" s="11"/>
      <c r="D225" s="74"/>
      <c r="E225" s="18"/>
      <c r="F225" s="39"/>
      <c r="G225" s="22"/>
      <c r="H225" s="9"/>
    </row>
    <row r="226" spans="1:8" x14ac:dyDescent="0.25">
      <c r="A226" s="9"/>
      <c r="B226" s="31"/>
      <c r="C226" s="11"/>
      <c r="D226" s="74"/>
      <c r="E226" s="18"/>
      <c r="F226" s="39"/>
      <c r="G226" s="22"/>
      <c r="H226" s="9"/>
    </row>
    <row r="227" spans="1:8" x14ac:dyDescent="0.25">
      <c r="A227" s="9"/>
      <c r="B227" s="31"/>
      <c r="C227" s="11"/>
      <c r="D227" s="74"/>
      <c r="E227" s="18"/>
      <c r="F227" s="39"/>
      <c r="G227" s="22"/>
      <c r="H227" s="9"/>
    </row>
    <row r="228" spans="1:8" x14ac:dyDescent="0.25">
      <c r="A228" s="9"/>
      <c r="B228" s="31"/>
      <c r="C228" s="11"/>
      <c r="D228" s="74"/>
      <c r="E228" s="18"/>
      <c r="F228" s="39"/>
      <c r="G228" s="22"/>
      <c r="H228" s="9"/>
    </row>
    <row r="229" spans="1:8" x14ac:dyDescent="0.25">
      <c r="A229" s="9"/>
      <c r="B229" s="31"/>
      <c r="C229" s="11"/>
      <c r="D229" s="74"/>
      <c r="E229" s="18"/>
      <c r="F229" s="39"/>
      <c r="G229" s="22"/>
      <c r="H229" s="9"/>
    </row>
    <row r="230" spans="1:8" x14ac:dyDescent="0.25">
      <c r="A230" s="9"/>
      <c r="B230" s="31"/>
      <c r="C230" s="11"/>
      <c r="D230" s="74"/>
      <c r="E230" s="18"/>
      <c r="F230" s="39"/>
      <c r="G230" s="22"/>
      <c r="H230" s="9"/>
    </row>
    <row r="231" spans="1:8" x14ac:dyDescent="0.25">
      <c r="A231" s="9"/>
      <c r="B231" s="31"/>
      <c r="C231" s="11"/>
      <c r="D231" s="74"/>
      <c r="E231" s="18"/>
      <c r="F231" s="39"/>
      <c r="G231" s="22"/>
      <c r="H231" s="9"/>
    </row>
    <row r="232" spans="1:8" x14ac:dyDescent="0.25">
      <c r="A232" s="9"/>
      <c r="B232" s="31"/>
      <c r="C232" s="11"/>
      <c r="D232" s="74"/>
      <c r="E232" s="18"/>
      <c r="F232" s="39"/>
      <c r="G232" s="22"/>
      <c r="H232" s="9"/>
    </row>
    <row r="233" spans="1:8" x14ac:dyDescent="0.25">
      <c r="A233" s="9"/>
      <c r="B233" s="31"/>
      <c r="C233" s="11"/>
      <c r="D233" s="74"/>
      <c r="E233" s="18"/>
      <c r="F233" s="39"/>
      <c r="G233" s="22"/>
      <c r="H233" s="9"/>
    </row>
    <row r="234" spans="1:8" x14ac:dyDescent="0.25">
      <c r="A234" s="9"/>
      <c r="B234" s="31"/>
      <c r="C234" s="11"/>
      <c r="D234" s="74"/>
      <c r="E234" s="18"/>
      <c r="F234" s="39"/>
      <c r="G234" s="22"/>
      <c r="H234" s="9"/>
    </row>
    <row r="235" spans="1:8" x14ac:dyDescent="0.25">
      <c r="A235" s="9"/>
      <c r="B235" s="31"/>
      <c r="C235" s="11"/>
      <c r="D235" s="74"/>
      <c r="E235" s="18"/>
      <c r="F235" s="39"/>
      <c r="G235" s="22"/>
      <c r="H235" s="9"/>
    </row>
    <row r="236" spans="1:8" x14ac:dyDescent="0.25">
      <c r="A236" s="9"/>
      <c r="B236" s="31"/>
      <c r="C236" s="11"/>
      <c r="D236" s="74"/>
      <c r="E236" s="18"/>
      <c r="F236" s="39"/>
      <c r="G236" s="22"/>
      <c r="H236" s="9"/>
    </row>
    <row r="237" spans="1:8" x14ac:dyDescent="0.25">
      <c r="A237" s="9"/>
      <c r="B237" s="31"/>
      <c r="C237" s="11"/>
      <c r="D237" s="74"/>
      <c r="E237" s="18"/>
      <c r="F237" s="39"/>
      <c r="G237" s="22"/>
      <c r="H237" s="9"/>
    </row>
    <row r="238" spans="1:8" x14ac:dyDescent="0.25">
      <c r="A238" s="9"/>
      <c r="B238" s="31"/>
      <c r="C238" s="11"/>
      <c r="D238" s="74"/>
      <c r="E238" s="18"/>
      <c r="F238" s="39"/>
      <c r="G238" s="22"/>
      <c r="H238" s="9"/>
    </row>
    <row r="239" spans="1:8" x14ac:dyDescent="0.25">
      <c r="A239" s="9"/>
      <c r="B239" s="31"/>
      <c r="C239" s="11"/>
      <c r="D239" s="74"/>
      <c r="E239" s="18"/>
      <c r="F239" s="39"/>
      <c r="G239" s="22"/>
      <c r="H239" s="9"/>
    </row>
    <row r="240" spans="1:8" x14ac:dyDescent="0.25">
      <c r="A240" s="9"/>
      <c r="B240" s="31"/>
      <c r="C240" s="11"/>
      <c r="D240" s="74"/>
      <c r="E240" s="18"/>
      <c r="F240" s="39"/>
      <c r="G240" s="22"/>
      <c r="H240" s="9"/>
    </row>
    <row r="241" spans="1:8" x14ac:dyDescent="0.25">
      <c r="A241" s="9"/>
      <c r="B241" s="31"/>
      <c r="C241" s="11"/>
      <c r="D241" s="74"/>
      <c r="E241" s="18"/>
      <c r="F241" s="39"/>
      <c r="G241" s="22"/>
      <c r="H241" s="9"/>
    </row>
    <row r="242" spans="1:8" x14ac:dyDescent="0.25">
      <c r="A242" s="9"/>
      <c r="B242" s="31"/>
      <c r="C242" s="11"/>
      <c r="D242" s="74"/>
      <c r="E242" s="18"/>
      <c r="F242" s="39"/>
      <c r="G242" s="22"/>
      <c r="H242" s="9"/>
    </row>
    <row r="243" spans="1:8" x14ac:dyDescent="0.25">
      <c r="A243" s="9"/>
      <c r="B243" s="31"/>
      <c r="C243" s="11"/>
      <c r="D243" s="74"/>
      <c r="E243" s="18"/>
      <c r="F243" s="39"/>
      <c r="G243" s="22"/>
      <c r="H243" s="9"/>
    </row>
    <row r="244" spans="1:8" x14ac:dyDescent="0.25">
      <c r="A244" s="9"/>
      <c r="B244" s="31"/>
      <c r="C244" s="11"/>
      <c r="D244" s="74"/>
      <c r="E244" s="18"/>
      <c r="F244" s="39"/>
      <c r="G244" s="22"/>
      <c r="H244" s="9"/>
    </row>
    <row r="245" spans="1:8" x14ac:dyDescent="0.25">
      <c r="A245" s="9"/>
      <c r="B245" s="31"/>
      <c r="C245" s="11"/>
      <c r="D245" s="74"/>
      <c r="E245" s="18"/>
      <c r="F245" s="39"/>
      <c r="G245" s="22"/>
      <c r="H245" s="9"/>
    </row>
    <row r="246" spans="1:8" x14ac:dyDescent="0.25">
      <c r="A246" s="9"/>
      <c r="B246" s="31"/>
      <c r="C246" s="11"/>
      <c r="D246" s="74"/>
      <c r="E246" s="18"/>
      <c r="F246" s="39"/>
      <c r="G246" s="22"/>
      <c r="H246" s="9"/>
    </row>
    <row r="247" spans="1:8" x14ac:dyDescent="0.25">
      <c r="A247" s="9"/>
      <c r="B247" s="31"/>
      <c r="C247" s="11"/>
      <c r="D247" s="74"/>
      <c r="E247" s="18"/>
      <c r="F247" s="39"/>
      <c r="G247" s="22"/>
      <c r="H247" s="9"/>
    </row>
    <row r="248" spans="1:8" x14ac:dyDescent="0.25">
      <c r="A248" s="9"/>
      <c r="B248" s="31"/>
      <c r="C248" s="11"/>
      <c r="D248" s="74"/>
      <c r="E248" s="18"/>
      <c r="F248" s="39"/>
      <c r="G248" s="22"/>
      <c r="H248" s="9"/>
    </row>
    <row r="249" spans="1:8" x14ac:dyDescent="0.25">
      <c r="A249" s="9"/>
      <c r="B249" s="31"/>
      <c r="C249" s="11"/>
      <c r="D249" s="74"/>
      <c r="E249" s="18"/>
      <c r="F249" s="39"/>
      <c r="G249" s="22"/>
      <c r="H249" s="9"/>
    </row>
    <row r="250" spans="1:8" x14ac:dyDescent="0.25">
      <c r="A250" s="9"/>
      <c r="B250" s="31"/>
      <c r="C250" s="11"/>
      <c r="D250" s="74"/>
      <c r="E250" s="18"/>
      <c r="F250" s="39"/>
      <c r="G250" s="22"/>
      <c r="H250" s="9"/>
    </row>
    <row r="251" spans="1:8" x14ac:dyDescent="0.25">
      <c r="A251" s="9"/>
      <c r="B251" s="31"/>
      <c r="C251" s="11"/>
      <c r="D251" s="74"/>
      <c r="E251" s="18"/>
      <c r="F251" s="39"/>
      <c r="G251" s="22"/>
      <c r="H251" s="9"/>
    </row>
    <row r="252" spans="1:8" x14ac:dyDescent="0.25">
      <c r="A252" s="9"/>
      <c r="B252" s="31"/>
      <c r="C252" s="11"/>
      <c r="D252" s="74"/>
      <c r="E252" s="18"/>
      <c r="F252" s="39"/>
      <c r="G252" s="22"/>
      <c r="H252" s="9"/>
    </row>
    <row r="253" spans="1:8" x14ac:dyDescent="0.25">
      <c r="A253" s="9"/>
      <c r="B253" s="31"/>
      <c r="C253" s="11"/>
      <c r="D253" s="74"/>
      <c r="E253" s="18"/>
      <c r="F253" s="39"/>
      <c r="G253" s="22"/>
      <c r="H253" s="9"/>
    </row>
    <row r="254" spans="1:8" x14ac:dyDescent="0.25">
      <c r="A254" s="9"/>
      <c r="B254" s="31"/>
      <c r="C254" s="11"/>
      <c r="D254" s="74"/>
      <c r="E254" s="18"/>
      <c r="F254" s="39"/>
      <c r="G254" s="22"/>
      <c r="H254" s="9"/>
    </row>
    <row r="255" spans="1:8" x14ac:dyDescent="0.25">
      <c r="A255" s="9"/>
      <c r="B255" s="31"/>
      <c r="C255" s="11"/>
      <c r="D255" s="74"/>
      <c r="E255" s="18"/>
      <c r="F255" s="39"/>
      <c r="G255" s="22"/>
      <c r="H255" s="9"/>
    </row>
    <row r="256" spans="1:8" x14ac:dyDescent="0.25">
      <c r="A256" s="9"/>
      <c r="B256" s="31"/>
      <c r="C256" s="11"/>
      <c r="D256" s="74"/>
      <c r="E256" s="18"/>
      <c r="F256" s="39"/>
      <c r="G256" s="22"/>
      <c r="H256" s="9"/>
    </row>
    <row r="257" spans="1:8" x14ac:dyDescent="0.25">
      <c r="A257" s="9"/>
      <c r="B257" s="31"/>
      <c r="C257" s="11"/>
      <c r="D257" s="74"/>
      <c r="E257" s="18"/>
      <c r="F257" s="39"/>
      <c r="G257" s="22"/>
      <c r="H257" s="9"/>
    </row>
    <row r="258" spans="1:8" x14ac:dyDescent="0.25">
      <c r="A258" s="9"/>
      <c r="B258" s="31"/>
      <c r="C258" s="11"/>
      <c r="D258" s="74"/>
      <c r="E258" s="18"/>
      <c r="F258" s="39"/>
      <c r="G258" s="22"/>
      <c r="H258" s="9"/>
    </row>
    <row r="259" spans="1:8" x14ac:dyDescent="0.25">
      <c r="A259" s="9"/>
      <c r="B259" s="31"/>
      <c r="C259" s="11"/>
      <c r="D259" s="74"/>
      <c r="E259" s="18"/>
      <c r="F259" s="39"/>
      <c r="G259" s="22"/>
      <c r="H259" s="9"/>
    </row>
    <row r="260" spans="1:8" x14ac:dyDescent="0.25">
      <c r="A260" s="9"/>
      <c r="B260" s="31"/>
      <c r="C260" s="11"/>
      <c r="D260" s="74"/>
      <c r="E260" s="18"/>
      <c r="F260" s="39"/>
      <c r="G260" s="22"/>
      <c r="H260" s="9"/>
    </row>
    <row r="261" spans="1:8" x14ac:dyDescent="0.25">
      <c r="A261" s="9"/>
      <c r="B261" s="31"/>
      <c r="C261" s="11"/>
      <c r="D261" s="74"/>
      <c r="E261" s="18"/>
      <c r="F261" s="39"/>
      <c r="G261" s="22"/>
      <c r="H261" s="9"/>
    </row>
    <row r="262" spans="1:8" x14ac:dyDescent="0.25">
      <c r="A262" s="9"/>
      <c r="B262" s="31"/>
      <c r="C262" s="11"/>
      <c r="D262" s="74"/>
      <c r="E262" s="18"/>
      <c r="F262" s="39"/>
      <c r="G262" s="22"/>
      <c r="H262" s="9"/>
    </row>
    <row r="263" spans="1:8" x14ac:dyDescent="0.25">
      <c r="A263" s="9"/>
      <c r="B263" s="31"/>
      <c r="C263" s="11"/>
      <c r="D263" s="74"/>
      <c r="E263" s="18"/>
      <c r="F263" s="39"/>
      <c r="G263" s="22"/>
      <c r="H263" s="9"/>
    </row>
    <row r="264" spans="1:8" x14ac:dyDescent="0.25">
      <c r="A264" s="9"/>
      <c r="B264" s="31"/>
      <c r="C264" s="11"/>
      <c r="D264" s="74"/>
      <c r="E264" s="18"/>
      <c r="F264" s="39"/>
      <c r="G264" s="22"/>
      <c r="H264" s="9"/>
    </row>
    <row r="265" spans="1:8" x14ac:dyDescent="0.25">
      <c r="A265" s="9"/>
      <c r="B265" s="31"/>
      <c r="C265" s="11"/>
      <c r="D265" s="74"/>
      <c r="E265" s="18"/>
      <c r="F265" s="39"/>
      <c r="G265" s="22"/>
      <c r="H265" s="9"/>
    </row>
    <row r="266" spans="1:8" x14ac:dyDescent="0.25">
      <c r="A266" s="9"/>
      <c r="B266" s="31"/>
      <c r="C266" s="11"/>
      <c r="D266" s="74"/>
      <c r="E266" s="18"/>
      <c r="F266" s="39"/>
      <c r="G266" s="22"/>
      <c r="H266" s="9"/>
    </row>
    <row r="267" spans="1:8" x14ac:dyDescent="0.25">
      <c r="A267" s="9"/>
      <c r="B267" s="31"/>
      <c r="C267" s="11"/>
      <c r="D267" s="74"/>
      <c r="E267" s="18"/>
      <c r="F267" s="39"/>
      <c r="G267" s="22"/>
      <c r="H267" s="9"/>
    </row>
    <row r="268" spans="1:8" x14ac:dyDescent="0.25">
      <c r="A268" s="9"/>
      <c r="B268" s="31"/>
      <c r="C268" s="11"/>
      <c r="D268" s="74"/>
      <c r="E268" s="18"/>
      <c r="F268" s="39"/>
      <c r="G268" s="22"/>
      <c r="H268" s="9"/>
    </row>
    <row r="269" spans="1:8" x14ac:dyDescent="0.25">
      <c r="A269" s="9"/>
      <c r="B269" s="31"/>
      <c r="C269" s="11"/>
      <c r="D269" s="74"/>
      <c r="E269" s="18"/>
      <c r="F269" s="39"/>
      <c r="G269" s="22"/>
      <c r="H269" s="9"/>
    </row>
    <row r="270" spans="1:8" x14ac:dyDescent="0.25">
      <c r="A270" s="9"/>
      <c r="B270" s="31"/>
      <c r="C270" s="11"/>
      <c r="D270" s="74"/>
      <c r="E270" s="18"/>
      <c r="F270" s="39"/>
      <c r="G270" s="22"/>
      <c r="H270" s="9"/>
    </row>
    <row r="271" spans="1:8" x14ac:dyDescent="0.25">
      <c r="A271" s="9"/>
      <c r="B271" s="31"/>
      <c r="C271" s="11"/>
      <c r="D271" s="74"/>
      <c r="E271" s="18"/>
      <c r="F271" s="39"/>
      <c r="G271" s="22"/>
      <c r="H271" s="9"/>
    </row>
    <row r="272" spans="1:8" x14ac:dyDescent="0.25">
      <c r="A272" s="9"/>
      <c r="B272" s="31"/>
      <c r="C272" s="11"/>
      <c r="D272" s="74"/>
      <c r="E272" s="18"/>
      <c r="F272" s="39"/>
      <c r="G272" s="22"/>
      <c r="H272" s="9"/>
    </row>
    <row r="273" spans="1:8" x14ac:dyDescent="0.25">
      <c r="A273" s="9"/>
      <c r="B273" s="31"/>
      <c r="C273" s="11"/>
      <c r="D273" s="74"/>
      <c r="E273" s="18"/>
      <c r="F273" s="39"/>
      <c r="G273" s="22"/>
      <c r="H273" s="9"/>
    </row>
    <row r="274" spans="1:8" x14ac:dyDescent="0.25">
      <c r="A274" s="9"/>
      <c r="B274" s="31"/>
      <c r="C274" s="11"/>
      <c r="D274" s="74"/>
      <c r="E274" s="18"/>
      <c r="F274" s="39"/>
      <c r="G274" s="22"/>
      <c r="H274" s="9"/>
    </row>
    <row r="275" spans="1:8" x14ac:dyDescent="0.25">
      <c r="A275" s="9"/>
      <c r="B275" s="31"/>
      <c r="C275" s="11"/>
      <c r="D275" s="74"/>
      <c r="E275" s="18"/>
      <c r="F275" s="39"/>
      <c r="G275" s="22"/>
      <c r="H275" s="9"/>
    </row>
    <row r="276" spans="1:8" x14ac:dyDescent="0.25">
      <c r="A276" s="9"/>
      <c r="B276" s="31"/>
      <c r="C276" s="11"/>
      <c r="D276" s="74"/>
      <c r="E276" s="18"/>
      <c r="F276" s="39"/>
      <c r="G276" s="22"/>
      <c r="H276" s="9"/>
    </row>
    <row r="277" spans="1:8" x14ac:dyDescent="0.25">
      <c r="A277" s="9"/>
      <c r="B277" s="31"/>
      <c r="C277" s="11"/>
      <c r="D277" s="74"/>
      <c r="E277" s="18"/>
      <c r="F277" s="39"/>
      <c r="G277" s="22"/>
      <c r="H277" s="9"/>
    </row>
    <row r="278" spans="1:8" x14ac:dyDescent="0.25">
      <c r="A278" s="9"/>
      <c r="B278" s="31"/>
      <c r="C278" s="11"/>
      <c r="D278" s="74"/>
      <c r="E278" s="18"/>
      <c r="F278" s="39"/>
      <c r="G278" s="22"/>
      <c r="H278" s="9"/>
    </row>
    <row r="279" spans="1:8" x14ac:dyDescent="0.25">
      <c r="A279" s="9"/>
      <c r="B279" s="31"/>
      <c r="C279" s="11"/>
      <c r="D279" s="74"/>
      <c r="E279" s="18"/>
      <c r="F279" s="39"/>
      <c r="G279" s="22"/>
      <c r="H279" s="9"/>
    </row>
    <row r="280" spans="1:8" x14ac:dyDescent="0.25">
      <c r="A280" s="9"/>
      <c r="B280" s="31"/>
      <c r="C280" s="11"/>
      <c r="D280" s="74"/>
      <c r="E280" s="18"/>
      <c r="F280" s="39"/>
      <c r="G280" s="22"/>
      <c r="H280" s="9"/>
    </row>
    <row r="281" spans="1:8" x14ac:dyDescent="0.25">
      <c r="A281" s="9"/>
      <c r="B281" s="31"/>
      <c r="C281" s="11"/>
      <c r="D281" s="74"/>
      <c r="E281" s="18"/>
      <c r="F281" s="39"/>
      <c r="G281" s="22"/>
      <c r="H281" s="9"/>
    </row>
    <row r="282" spans="1:8" x14ac:dyDescent="0.25">
      <c r="A282" s="9"/>
      <c r="B282" s="31"/>
      <c r="C282" s="11"/>
      <c r="D282" s="74"/>
      <c r="E282" s="18"/>
      <c r="F282" s="39"/>
      <c r="G282" s="22"/>
      <c r="H282" s="9"/>
    </row>
    <row r="283" spans="1:8" x14ac:dyDescent="0.25">
      <c r="A283" s="9"/>
      <c r="B283" s="31"/>
      <c r="C283" s="11"/>
      <c r="D283" s="74"/>
      <c r="E283" s="18"/>
      <c r="F283" s="39"/>
      <c r="G283" s="22"/>
      <c r="H283" s="9"/>
    </row>
    <row r="284" spans="1:8" x14ac:dyDescent="0.25">
      <c r="A284" s="9"/>
      <c r="B284" s="31"/>
      <c r="C284" s="11"/>
      <c r="D284" s="74"/>
      <c r="E284" s="18"/>
      <c r="F284" s="39"/>
      <c r="G284" s="22"/>
      <c r="H284" s="9"/>
    </row>
    <row r="285" spans="1:8" x14ac:dyDescent="0.25">
      <c r="A285" s="9"/>
      <c r="B285" s="31"/>
      <c r="C285" s="11"/>
      <c r="D285" s="74"/>
      <c r="E285" s="18"/>
      <c r="F285" s="39"/>
      <c r="G285" s="22"/>
      <c r="H285" s="9"/>
    </row>
    <row r="286" spans="1:8" x14ac:dyDescent="0.25">
      <c r="A286" s="9"/>
      <c r="B286" s="31"/>
      <c r="C286" s="11"/>
      <c r="D286" s="74"/>
      <c r="E286" s="18"/>
      <c r="F286" s="39"/>
      <c r="G286" s="22"/>
      <c r="H286" s="9"/>
    </row>
    <row r="287" spans="1:8" x14ac:dyDescent="0.25">
      <c r="A287" s="9"/>
      <c r="B287" s="31"/>
      <c r="C287" s="11"/>
      <c r="D287" s="74"/>
      <c r="E287" s="18"/>
      <c r="F287" s="39"/>
      <c r="G287" s="22"/>
      <c r="H287" s="9"/>
    </row>
    <row r="288" spans="1:8" x14ac:dyDescent="0.25">
      <c r="A288" s="9"/>
      <c r="B288" s="31"/>
      <c r="C288" s="11"/>
      <c r="D288" s="74"/>
      <c r="E288" s="18"/>
      <c r="F288" s="39"/>
      <c r="G288" s="22"/>
      <c r="H288" s="9"/>
    </row>
    <row r="289" spans="1:8" x14ac:dyDescent="0.25">
      <c r="A289" s="9"/>
      <c r="B289" s="31"/>
      <c r="C289" s="11"/>
      <c r="D289" s="74"/>
      <c r="E289" s="18"/>
      <c r="F289" s="39"/>
      <c r="G289" s="22"/>
      <c r="H289" s="9"/>
    </row>
    <row r="290" spans="1:8" x14ac:dyDescent="0.25">
      <c r="A290" s="9"/>
      <c r="B290" s="31"/>
      <c r="C290" s="11"/>
      <c r="D290" s="74"/>
      <c r="E290" s="18"/>
      <c r="F290" s="39"/>
      <c r="G290" s="22"/>
      <c r="H290" s="9"/>
    </row>
    <row r="291" spans="1:8" x14ac:dyDescent="0.25">
      <c r="A291" s="9"/>
      <c r="B291" s="31"/>
      <c r="C291" s="11"/>
      <c r="D291" s="74"/>
      <c r="E291" s="18"/>
      <c r="F291" s="39"/>
      <c r="G291" s="22"/>
      <c r="H291" s="9"/>
    </row>
    <row r="292" spans="1:8" x14ac:dyDescent="0.25">
      <c r="A292" s="9"/>
      <c r="B292" s="31"/>
      <c r="C292" s="11"/>
      <c r="D292" s="74"/>
      <c r="E292" s="18"/>
      <c r="F292" s="39"/>
      <c r="G292" s="22"/>
      <c r="H292" s="9"/>
    </row>
    <row r="293" spans="1:8" x14ac:dyDescent="0.25">
      <c r="A293" s="9"/>
      <c r="B293" s="31"/>
      <c r="C293" s="11"/>
      <c r="D293" s="74"/>
      <c r="E293" s="18"/>
      <c r="F293" s="39"/>
      <c r="G293" s="22"/>
      <c r="H293" s="9"/>
    </row>
    <row r="294" spans="1:8" x14ac:dyDescent="0.25">
      <c r="A294" s="9"/>
      <c r="B294" s="31"/>
      <c r="C294" s="11"/>
      <c r="D294" s="74"/>
      <c r="E294" s="18"/>
      <c r="F294" s="39"/>
      <c r="G294" s="22"/>
      <c r="H294" s="9"/>
    </row>
    <row r="295" spans="1:8" x14ac:dyDescent="0.25">
      <c r="A295" s="9"/>
      <c r="B295" s="31"/>
      <c r="C295" s="11"/>
      <c r="D295" s="74"/>
      <c r="E295" s="18"/>
      <c r="F295" s="39"/>
      <c r="G295" s="22"/>
      <c r="H295" s="9"/>
    </row>
    <row r="296" spans="1:8" x14ac:dyDescent="0.25">
      <c r="A296" s="9"/>
      <c r="B296" s="31"/>
      <c r="C296" s="11"/>
      <c r="D296" s="74"/>
      <c r="E296" s="18"/>
      <c r="F296" s="39"/>
      <c r="G296" s="22"/>
      <c r="H296" s="9"/>
    </row>
    <row r="297" spans="1:8" x14ac:dyDescent="0.25">
      <c r="A297" s="9"/>
      <c r="B297" s="31"/>
      <c r="C297" s="11"/>
      <c r="D297" s="74"/>
      <c r="E297" s="18"/>
      <c r="F297" s="39"/>
      <c r="G297" s="22"/>
      <c r="H297" s="9"/>
    </row>
    <row r="298" spans="1:8" x14ac:dyDescent="0.25">
      <c r="A298" s="9"/>
      <c r="B298" s="31"/>
      <c r="C298" s="11"/>
      <c r="D298" s="74"/>
      <c r="E298" s="18"/>
      <c r="F298" s="39"/>
      <c r="G298" s="22"/>
      <c r="H298" s="9"/>
    </row>
    <row r="299" spans="1:8" x14ac:dyDescent="0.25">
      <c r="A299" s="9"/>
      <c r="B299" s="31"/>
      <c r="C299" s="11"/>
      <c r="D299" s="74"/>
      <c r="E299" s="18"/>
      <c r="F299" s="39"/>
      <c r="G299" s="22"/>
      <c r="H299" s="9"/>
    </row>
    <row r="300" spans="1:8" x14ac:dyDescent="0.25">
      <c r="A300" s="9"/>
      <c r="B300" s="31"/>
      <c r="C300" s="11"/>
      <c r="D300" s="74"/>
      <c r="E300" s="18"/>
      <c r="F300" s="39"/>
      <c r="G300" s="22"/>
      <c r="H300" s="9"/>
    </row>
    <row r="301" spans="1:8" x14ac:dyDescent="0.25">
      <c r="A301" s="9"/>
      <c r="B301" s="31"/>
      <c r="C301" s="11"/>
      <c r="D301" s="74"/>
      <c r="E301" s="18"/>
      <c r="F301" s="39"/>
      <c r="G301" s="22"/>
      <c r="H301" s="9"/>
    </row>
    <row r="302" spans="1:8" x14ac:dyDescent="0.25">
      <c r="A302" s="9"/>
      <c r="B302" s="31"/>
      <c r="C302" s="11"/>
      <c r="D302" s="74"/>
      <c r="E302" s="18"/>
      <c r="F302" s="39"/>
      <c r="G302" s="22"/>
      <c r="H302" s="9"/>
    </row>
    <row r="303" spans="1:8" x14ac:dyDescent="0.25">
      <c r="A303" s="9"/>
      <c r="B303" s="31"/>
      <c r="C303" s="11"/>
      <c r="D303" s="74"/>
      <c r="E303" s="18"/>
      <c r="F303" s="39"/>
      <c r="G303" s="22"/>
      <c r="H303" s="9"/>
    </row>
    <row r="304" spans="1:8" x14ac:dyDescent="0.25">
      <c r="A304" s="9"/>
      <c r="B304" s="31"/>
      <c r="C304" s="11"/>
      <c r="D304" s="74"/>
      <c r="E304" s="18"/>
      <c r="F304" s="39"/>
      <c r="G304" s="22"/>
      <c r="H304" s="9"/>
    </row>
    <row r="305" spans="1:8" x14ac:dyDescent="0.25">
      <c r="A305" s="9"/>
      <c r="B305" s="31"/>
      <c r="C305" s="11"/>
      <c r="D305" s="74"/>
      <c r="E305" s="18"/>
      <c r="F305" s="39"/>
      <c r="G305" s="22"/>
      <c r="H305" s="9"/>
    </row>
    <row r="306" spans="1:8" x14ac:dyDescent="0.25">
      <c r="A306" s="9"/>
      <c r="B306" s="31"/>
      <c r="C306" s="11"/>
      <c r="D306" s="74"/>
      <c r="E306" s="18"/>
      <c r="F306" s="39"/>
      <c r="G306" s="22"/>
      <c r="H306" s="9"/>
    </row>
    <row r="307" spans="1:8" x14ac:dyDescent="0.25">
      <c r="A307" s="9"/>
      <c r="B307" s="31"/>
      <c r="C307" s="11"/>
      <c r="D307" s="74"/>
      <c r="E307" s="18"/>
      <c r="F307" s="39"/>
      <c r="G307" s="22"/>
      <c r="H307" s="9"/>
    </row>
    <row r="308" spans="1:8" x14ac:dyDescent="0.25">
      <c r="A308" s="9"/>
      <c r="B308" s="31"/>
      <c r="C308" s="11"/>
      <c r="D308" s="74"/>
      <c r="E308" s="18"/>
      <c r="F308" s="39"/>
      <c r="G308" s="22"/>
      <c r="H308" s="9"/>
    </row>
    <row r="309" spans="1:8" x14ac:dyDescent="0.25">
      <c r="A309" s="9"/>
      <c r="B309" s="31"/>
      <c r="C309" s="11"/>
      <c r="D309" s="74"/>
      <c r="E309" s="18"/>
      <c r="F309" s="39"/>
      <c r="G309" s="22"/>
      <c r="H309" s="9"/>
    </row>
    <row r="310" spans="1:8" x14ac:dyDescent="0.25">
      <c r="A310" s="9"/>
      <c r="B310" s="31"/>
      <c r="C310" s="11"/>
      <c r="D310" s="74"/>
      <c r="E310" s="18"/>
      <c r="F310" s="39"/>
      <c r="G310" s="22"/>
      <c r="H310" s="9"/>
    </row>
    <row r="311" spans="1:8" x14ac:dyDescent="0.25">
      <c r="A311" s="9"/>
      <c r="B311" s="31"/>
      <c r="C311" s="11"/>
      <c r="D311" s="74"/>
      <c r="E311" s="18"/>
      <c r="F311" s="39"/>
      <c r="G311" s="22"/>
      <c r="H311" s="9"/>
    </row>
    <row r="312" spans="1:8" x14ac:dyDescent="0.25">
      <c r="A312" s="9"/>
      <c r="B312" s="31"/>
      <c r="C312" s="11"/>
      <c r="D312" s="74"/>
      <c r="E312" s="18"/>
      <c r="F312" s="39"/>
      <c r="G312" s="22"/>
      <c r="H312" s="9"/>
    </row>
    <row r="313" spans="1:8" x14ac:dyDescent="0.25">
      <c r="A313" s="9"/>
      <c r="B313" s="31"/>
      <c r="C313" s="11"/>
      <c r="D313" s="74"/>
      <c r="E313" s="18"/>
      <c r="F313" s="39"/>
      <c r="G313" s="22"/>
      <c r="H313" s="9"/>
    </row>
    <row r="314" spans="1:8" x14ac:dyDescent="0.25">
      <c r="A314" s="9"/>
      <c r="B314" s="31"/>
      <c r="C314" s="11"/>
      <c r="D314" s="74"/>
      <c r="E314" s="18"/>
      <c r="F314" s="39"/>
      <c r="G314" s="22"/>
      <c r="H314" s="9"/>
    </row>
    <row r="315" spans="1:8" x14ac:dyDescent="0.25">
      <c r="A315" s="9"/>
      <c r="B315" s="31"/>
      <c r="C315" s="11"/>
      <c r="D315" s="74"/>
      <c r="E315" s="18"/>
      <c r="F315" s="39"/>
      <c r="G315" s="22"/>
      <c r="H315" s="9"/>
    </row>
    <row r="316" spans="1:8" x14ac:dyDescent="0.25">
      <c r="A316" s="9"/>
      <c r="B316" s="31"/>
      <c r="C316" s="11"/>
      <c r="D316" s="74"/>
      <c r="E316" s="18"/>
      <c r="F316" s="39"/>
      <c r="G316" s="22"/>
      <c r="H316" s="9"/>
    </row>
    <row r="317" spans="1:8" x14ac:dyDescent="0.25">
      <c r="A317" s="9"/>
      <c r="B317" s="31"/>
      <c r="C317" s="11"/>
      <c r="D317" s="74"/>
      <c r="E317" s="18"/>
      <c r="F317" s="39"/>
      <c r="G317" s="22"/>
      <c r="H317" s="9"/>
    </row>
    <row r="318" spans="1:8" x14ac:dyDescent="0.25">
      <c r="A318" s="9"/>
      <c r="B318" s="31"/>
      <c r="C318" s="11"/>
      <c r="D318" s="74"/>
      <c r="E318" s="18"/>
      <c r="F318" s="39"/>
      <c r="G318" s="22"/>
      <c r="H318" s="9"/>
    </row>
    <row r="319" spans="1:8" x14ac:dyDescent="0.25">
      <c r="A319" s="9"/>
      <c r="B319" s="31"/>
      <c r="C319" s="11"/>
      <c r="D319" s="74"/>
      <c r="E319" s="18"/>
      <c r="F319" s="39"/>
      <c r="G319" s="22"/>
      <c r="H319" s="9"/>
    </row>
    <row r="320" spans="1:8" x14ac:dyDescent="0.25">
      <c r="A320" s="9"/>
      <c r="B320" s="31"/>
      <c r="C320" s="11"/>
      <c r="D320" s="74"/>
      <c r="E320" s="18"/>
      <c r="F320" s="39"/>
      <c r="G320" s="22"/>
      <c r="H320" s="9"/>
    </row>
    <row r="321" spans="1:8" x14ac:dyDescent="0.25">
      <c r="A321" s="9"/>
      <c r="B321" s="31"/>
      <c r="C321" s="11"/>
      <c r="D321" s="74"/>
      <c r="E321" s="18"/>
      <c r="F321" s="39"/>
      <c r="G321" s="22"/>
      <c r="H321" s="9"/>
    </row>
    <row r="322" spans="1:8" x14ac:dyDescent="0.25">
      <c r="A322" s="9"/>
      <c r="B322" s="31"/>
      <c r="C322" s="11"/>
      <c r="D322" s="74"/>
      <c r="E322" s="18"/>
      <c r="F322" s="39"/>
      <c r="G322" s="22"/>
      <c r="H322" s="9"/>
    </row>
    <row r="323" spans="1:8" x14ac:dyDescent="0.25">
      <c r="A323" s="9"/>
      <c r="B323" s="31"/>
      <c r="C323" s="11"/>
      <c r="D323" s="74"/>
      <c r="E323" s="18"/>
      <c r="F323" s="39"/>
      <c r="G323" s="22"/>
      <c r="H323" s="9"/>
    </row>
    <row r="324" spans="1:8" x14ac:dyDescent="0.25">
      <c r="A324" s="9"/>
      <c r="B324" s="31"/>
      <c r="C324" s="11"/>
      <c r="D324" s="74"/>
      <c r="E324" s="18"/>
      <c r="F324" s="39"/>
      <c r="G324" s="22"/>
      <c r="H324" s="9"/>
    </row>
    <row r="325" spans="1:8" x14ac:dyDescent="0.25">
      <c r="A325" s="9"/>
      <c r="B325" s="31"/>
      <c r="C325" s="11"/>
      <c r="D325" s="74"/>
      <c r="E325" s="18"/>
      <c r="F325" s="39"/>
      <c r="G325" s="22"/>
      <c r="H325" s="9"/>
    </row>
    <row r="326" spans="1:8" x14ac:dyDescent="0.25">
      <c r="A326" s="9"/>
      <c r="B326" s="31"/>
      <c r="C326" s="11"/>
      <c r="D326" s="74"/>
      <c r="E326" s="18"/>
      <c r="F326" s="39"/>
      <c r="G326" s="22"/>
      <c r="H326" s="9"/>
    </row>
    <row r="327" spans="1:8" x14ac:dyDescent="0.25">
      <c r="A327" s="9"/>
      <c r="B327" s="31"/>
      <c r="C327" s="11"/>
      <c r="D327" s="74"/>
      <c r="E327" s="18"/>
      <c r="F327" s="39"/>
      <c r="G327" s="22"/>
      <c r="H327" s="9"/>
    </row>
    <row r="328" spans="1:8" x14ac:dyDescent="0.25">
      <c r="A328" s="9"/>
      <c r="B328" s="31"/>
      <c r="C328" s="11"/>
      <c r="D328" s="74"/>
      <c r="E328" s="18"/>
      <c r="F328" s="39"/>
      <c r="G328" s="22"/>
      <c r="H328" s="9"/>
    </row>
    <row r="329" spans="1:8" x14ac:dyDescent="0.25">
      <c r="A329" s="9"/>
      <c r="B329" s="31"/>
      <c r="C329" s="11"/>
      <c r="D329" s="74"/>
      <c r="E329" s="18"/>
      <c r="F329" s="39"/>
      <c r="G329" s="22"/>
      <c r="H329" s="9"/>
    </row>
    <row r="330" spans="1:8" x14ac:dyDescent="0.25">
      <c r="A330" s="9"/>
      <c r="B330" s="31"/>
      <c r="C330" s="11"/>
      <c r="D330" s="74"/>
      <c r="E330" s="18"/>
      <c r="F330" s="39"/>
      <c r="G330" s="22"/>
      <c r="H330" s="9"/>
    </row>
    <row r="331" spans="1:8" x14ac:dyDescent="0.25">
      <c r="A331" s="9"/>
      <c r="B331" s="31"/>
      <c r="C331" s="11"/>
      <c r="D331" s="74"/>
      <c r="E331" s="18"/>
      <c r="F331" s="39"/>
      <c r="G331" s="22"/>
      <c r="H331" s="9"/>
    </row>
    <row r="332" spans="1:8" x14ac:dyDescent="0.25">
      <c r="A332" s="9"/>
      <c r="B332" s="31"/>
      <c r="C332" s="11"/>
      <c r="D332" s="74"/>
      <c r="E332" s="18"/>
      <c r="F332" s="39"/>
      <c r="G332" s="22"/>
      <c r="H332" s="9"/>
    </row>
    <row r="333" spans="1:8" x14ac:dyDescent="0.25">
      <c r="A333" s="9"/>
      <c r="B333" s="31"/>
      <c r="C333" s="11"/>
      <c r="D333" s="74"/>
      <c r="E333" s="18"/>
      <c r="F333" s="39"/>
      <c r="G333" s="22"/>
      <c r="H333" s="9"/>
    </row>
    <row r="334" spans="1:8" x14ac:dyDescent="0.25">
      <c r="A334" s="9"/>
      <c r="B334" s="31"/>
      <c r="C334" s="11"/>
      <c r="D334" s="74"/>
      <c r="E334" s="18"/>
      <c r="F334" s="39"/>
      <c r="G334" s="22"/>
      <c r="H334" s="9"/>
    </row>
    <row r="335" spans="1:8" x14ac:dyDescent="0.25">
      <c r="A335" s="9"/>
      <c r="B335" s="31"/>
      <c r="C335" s="11"/>
      <c r="D335" s="74"/>
      <c r="E335" s="18"/>
      <c r="F335" s="39"/>
      <c r="G335" s="22"/>
      <c r="H335" s="9"/>
    </row>
    <row r="336" spans="1:8" x14ac:dyDescent="0.25">
      <c r="A336" s="9"/>
      <c r="B336" s="31"/>
      <c r="C336" s="11"/>
      <c r="D336" s="74"/>
      <c r="E336" s="18"/>
      <c r="F336" s="39"/>
      <c r="G336" s="22"/>
      <c r="H336" s="9"/>
    </row>
    <row r="337" spans="1:8" x14ac:dyDescent="0.25">
      <c r="A337" s="9"/>
      <c r="B337" s="31"/>
      <c r="C337" s="11"/>
      <c r="D337" s="74"/>
      <c r="E337" s="18"/>
      <c r="F337" s="39"/>
      <c r="G337" s="22"/>
      <c r="H337" s="9"/>
    </row>
    <row r="338" spans="1:8" x14ac:dyDescent="0.25">
      <c r="A338" s="9"/>
      <c r="B338" s="31"/>
      <c r="C338" s="11"/>
      <c r="D338" s="74"/>
      <c r="E338" s="18"/>
      <c r="F338" s="39"/>
      <c r="G338" s="22"/>
      <c r="H338" s="9"/>
    </row>
    <row r="339" spans="1:8" x14ac:dyDescent="0.25">
      <c r="A339" s="9"/>
      <c r="B339" s="31"/>
      <c r="C339" s="11"/>
      <c r="D339" s="74"/>
      <c r="E339" s="18"/>
      <c r="F339" s="39"/>
      <c r="G339" s="22"/>
      <c r="H339" s="9"/>
    </row>
    <row r="340" spans="1:8" x14ac:dyDescent="0.25">
      <c r="A340" s="9"/>
      <c r="B340" s="31"/>
      <c r="C340" s="11"/>
      <c r="D340" s="74"/>
      <c r="E340" s="18"/>
      <c r="F340" s="39"/>
      <c r="G340" s="22"/>
      <c r="H340" s="9"/>
    </row>
    <row r="341" spans="1:8" x14ac:dyDescent="0.25">
      <c r="A341" s="9"/>
      <c r="B341" s="31"/>
      <c r="C341" s="11"/>
      <c r="D341" s="74"/>
      <c r="E341" s="18"/>
      <c r="F341" s="39"/>
      <c r="G341" s="22"/>
      <c r="H341" s="9"/>
    </row>
    <row r="342" spans="1:8" x14ac:dyDescent="0.25">
      <c r="A342" s="9"/>
      <c r="B342" s="31"/>
      <c r="C342" s="11"/>
      <c r="D342" s="74"/>
      <c r="E342" s="18"/>
      <c r="F342" s="39"/>
      <c r="G342" s="22"/>
      <c r="H342" s="9"/>
    </row>
    <row r="343" spans="1:8" x14ac:dyDescent="0.25">
      <c r="A343" s="9"/>
      <c r="B343" s="31"/>
      <c r="C343" s="11"/>
      <c r="D343" s="74"/>
      <c r="E343" s="18"/>
      <c r="F343" s="39"/>
      <c r="G343" s="22"/>
      <c r="H343" s="9"/>
    </row>
    <row r="344" spans="1:8" x14ac:dyDescent="0.25">
      <c r="A344" s="9"/>
      <c r="B344" s="31"/>
      <c r="C344" s="11"/>
      <c r="D344" s="74"/>
      <c r="E344" s="18"/>
      <c r="F344" s="39"/>
      <c r="G344" s="22"/>
      <c r="H344" s="9"/>
    </row>
    <row r="345" spans="1:8" x14ac:dyDescent="0.25">
      <c r="A345" s="9"/>
      <c r="B345" s="31"/>
      <c r="C345" s="11"/>
      <c r="D345" s="74"/>
      <c r="E345" s="18"/>
      <c r="F345" s="39"/>
      <c r="G345" s="22"/>
      <c r="H345" s="9"/>
    </row>
    <row r="346" spans="1:8" x14ac:dyDescent="0.25">
      <c r="A346" s="9"/>
      <c r="B346" s="31"/>
      <c r="C346" s="11"/>
      <c r="D346" s="74"/>
      <c r="E346" s="18"/>
      <c r="F346" s="39"/>
      <c r="G346" s="22"/>
      <c r="H346" s="9"/>
    </row>
    <row r="347" spans="1:8" x14ac:dyDescent="0.25">
      <c r="A347" s="9"/>
      <c r="B347" s="31"/>
      <c r="C347" s="11"/>
      <c r="D347" s="74"/>
      <c r="E347" s="18"/>
      <c r="F347" s="39"/>
      <c r="G347" s="22"/>
      <c r="H347" s="9"/>
    </row>
    <row r="348" spans="1:8" x14ac:dyDescent="0.25">
      <c r="A348" s="9"/>
      <c r="B348" s="31"/>
      <c r="C348" s="11"/>
      <c r="D348" s="74"/>
      <c r="E348" s="18"/>
      <c r="F348" s="39"/>
      <c r="G348" s="22"/>
      <c r="H348" s="9"/>
    </row>
    <row r="349" spans="1:8" x14ac:dyDescent="0.25">
      <c r="A349" s="9"/>
      <c r="B349" s="31"/>
      <c r="C349" s="11"/>
      <c r="D349" s="74"/>
      <c r="E349" s="18"/>
      <c r="F349" s="39"/>
      <c r="G349" s="22"/>
      <c r="H349" s="9"/>
    </row>
    <row r="350" spans="1:8" x14ac:dyDescent="0.25">
      <c r="A350" s="9"/>
      <c r="B350" s="31"/>
      <c r="C350" s="11"/>
      <c r="D350" s="74"/>
      <c r="E350" s="18"/>
      <c r="F350" s="39"/>
      <c r="G350" s="22"/>
      <c r="H350" s="9"/>
    </row>
    <row r="351" spans="1:8" x14ac:dyDescent="0.25">
      <c r="A351" s="9"/>
      <c r="B351" s="31"/>
      <c r="C351" s="11"/>
      <c r="D351" s="74"/>
      <c r="E351" s="18"/>
      <c r="F351" s="39"/>
      <c r="G351" s="22"/>
      <c r="H351" s="9"/>
    </row>
    <row r="352" spans="1:8" x14ac:dyDescent="0.25">
      <c r="A352" s="9"/>
      <c r="B352" s="31"/>
      <c r="C352" s="11"/>
      <c r="D352" s="74"/>
      <c r="E352" s="18"/>
      <c r="F352" s="39"/>
      <c r="G352" s="22"/>
      <c r="H352" s="9"/>
    </row>
    <row r="353" spans="1:8" x14ac:dyDescent="0.25">
      <c r="A353" s="9"/>
      <c r="B353" s="31"/>
      <c r="C353" s="11"/>
      <c r="D353" s="74"/>
      <c r="E353" s="18"/>
      <c r="F353" s="39"/>
      <c r="G353" s="22"/>
      <c r="H353" s="9"/>
    </row>
    <row r="354" spans="1:8" x14ac:dyDescent="0.25">
      <c r="A354" s="9"/>
      <c r="B354" s="31"/>
      <c r="C354" s="11"/>
      <c r="D354" s="74"/>
      <c r="E354" s="18"/>
      <c r="F354" s="39"/>
      <c r="G354" s="22"/>
      <c r="H354" s="9"/>
    </row>
    <row r="355" spans="1:8" x14ac:dyDescent="0.25">
      <c r="A355" s="9"/>
      <c r="B355" s="31"/>
      <c r="C355" s="11"/>
      <c r="D355" s="74"/>
      <c r="E355" s="18"/>
      <c r="F355" s="39"/>
      <c r="G355" s="22"/>
      <c r="H355" s="9"/>
    </row>
    <row r="356" spans="1:8" x14ac:dyDescent="0.25">
      <c r="A356" s="9"/>
      <c r="B356" s="31"/>
      <c r="C356" s="11"/>
      <c r="D356" s="74"/>
      <c r="E356" s="18"/>
      <c r="F356" s="39"/>
      <c r="G356" s="22"/>
      <c r="H356" s="9"/>
    </row>
    <row r="357" spans="1:8" x14ac:dyDescent="0.25">
      <c r="A357" s="9"/>
      <c r="B357" s="31"/>
      <c r="C357" s="11"/>
      <c r="D357" s="74"/>
      <c r="E357" s="18"/>
      <c r="F357" s="39"/>
      <c r="G357" s="22"/>
      <c r="H357" s="9"/>
    </row>
    <row r="358" spans="1:8" x14ac:dyDescent="0.25">
      <c r="A358" s="9"/>
      <c r="B358" s="31"/>
      <c r="C358" s="11"/>
      <c r="D358" s="74"/>
      <c r="E358" s="18"/>
      <c r="F358" s="39"/>
      <c r="G358" s="22"/>
      <c r="H358" s="9"/>
    </row>
    <row r="359" spans="1:8" x14ac:dyDescent="0.25">
      <c r="A359" s="9"/>
      <c r="B359" s="31"/>
      <c r="C359" s="11"/>
      <c r="D359" s="74"/>
      <c r="E359" s="18"/>
      <c r="F359" s="39"/>
      <c r="G359" s="22"/>
      <c r="H359" s="9"/>
    </row>
    <row r="360" spans="1:8" x14ac:dyDescent="0.25">
      <c r="A360" s="9"/>
      <c r="B360" s="31"/>
      <c r="C360" s="11"/>
      <c r="D360" s="74"/>
      <c r="E360" s="18"/>
      <c r="F360" s="39"/>
      <c r="G360" s="22"/>
      <c r="H360" s="9"/>
    </row>
    <row r="361" spans="1:8" x14ac:dyDescent="0.25">
      <c r="A361" s="9"/>
      <c r="B361" s="31"/>
      <c r="C361" s="11"/>
      <c r="D361" s="74"/>
      <c r="E361" s="18"/>
      <c r="F361" s="39"/>
      <c r="G361" s="22"/>
      <c r="H361" s="9"/>
    </row>
    <row r="362" spans="1:8" x14ac:dyDescent="0.25">
      <c r="A362" s="9"/>
      <c r="B362" s="31"/>
      <c r="C362" s="11"/>
      <c r="D362" s="74"/>
      <c r="E362" s="18"/>
      <c r="F362" s="39"/>
      <c r="G362" s="22"/>
      <c r="H362" s="9"/>
    </row>
    <row r="363" spans="1:8" x14ac:dyDescent="0.25">
      <c r="A363" s="9"/>
      <c r="B363" s="31"/>
      <c r="C363" s="11"/>
      <c r="D363" s="74"/>
      <c r="E363" s="18"/>
      <c r="F363" s="39"/>
      <c r="G363" s="22"/>
      <c r="H363" s="9"/>
    </row>
    <row r="364" spans="1:8" x14ac:dyDescent="0.25">
      <c r="A364" s="9"/>
      <c r="B364" s="31"/>
      <c r="C364" s="11"/>
      <c r="D364" s="74"/>
      <c r="E364" s="18"/>
      <c r="F364" s="39"/>
      <c r="G364" s="22"/>
      <c r="H364" s="9"/>
    </row>
    <row r="365" spans="1:8" x14ac:dyDescent="0.25">
      <c r="A365" s="9"/>
      <c r="B365" s="31"/>
      <c r="C365" s="11"/>
      <c r="D365" s="74"/>
      <c r="E365" s="18"/>
      <c r="F365" s="39"/>
      <c r="G365" s="22"/>
      <c r="H365" s="9"/>
    </row>
    <row r="366" spans="1:8" x14ac:dyDescent="0.25">
      <c r="A366" s="9"/>
      <c r="B366" s="31"/>
      <c r="C366" s="11"/>
      <c r="D366" s="74"/>
      <c r="E366" s="18"/>
      <c r="F366" s="39"/>
      <c r="G366" s="22"/>
      <c r="H366" s="9"/>
    </row>
    <row r="367" spans="1:8" x14ac:dyDescent="0.25">
      <c r="A367" s="9"/>
      <c r="B367" s="31"/>
      <c r="C367" s="11"/>
      <c r="D367" s="74"/>
      <c r="E367" s="18"/>
      <c r="F367" s="39"/>
      <c r="G367" s="22"/>
      <c r="H367" s="9"/>
    </row>
    <row r="368" spans="1:8" x14ac:dyDescent="0.25">
      <c r="A368" s="9"/>
      <c r="B368" s="31"/>
      <c r="C368" s="11"/>
      <c r="D368" s="74"/>
      <c r="E368" s="18"/>
      <c r="F368" s="39"/>
      <c r="G368" s="22"/>
      <c r="H368" s="9"/>
    </row>
    <row r="369" spans="1:8" x14ac:dyDescent="0.25">
      <c r="A369" s="9"/>
      <c r="B369" s="31"/>
      <c r="C369" s="11"/>
      <c r="D369" s="74"/>
      <c r="E369" s="18"/>
      <c r="F369" s="39"/>
      <c r="G369" s="22"/>
      <c r="H369" s="9"/>
    </row>
    <row r="370" spans="1:8" x14ac:dyDescent="0.25">
      <c r="A370" s="9"/>
      <c r="B370" s="31"/>
      <c r="C370" s="11"/>
      <c r="D370" s="74"/>
      <c r="E370" s="18"/>
      <c r="F370" s="39"/>
      <c r="G370" s="22"/>
      <c r="H370" s="9"/>
    </row>
    <row r="371" spans="1:8" x14ac:dyDescent="0.25">
      <c r="A371" s="9"/>
      <c r="B371" s="31"/>
      <c r="C371" s="11"/>
      <c r="D371" s="74"/>
      <c r="E371" s="18"/>
      <c r="F371" s="39"/>
      <c r="G371" s="22"/>
      <c r="H371" s="9"/>
    </row>
    <row r="372" spans="1:8" x14ac:dyDescent="0.25">
      <c r="A372" s="9"/>
      <c r="B372" s="31"/>
      <c r="C372" s="11"/>
      <c r="D372" s="74"/>
      <c r="E372" s="18"/>
      <c r="F372" s="39"/>
      <c r="G372" s="22"/>
      <c r="H372" s="9"/>
    </row>
    <row r="373" spans="1:8" x14ac:dyDescent="0.25">
      <c r="A373" s="9"/>
      <c r="B373" s="31"/>
      <c r="C373" s="11"/>
      <c r="D373" s="74"/>
      <c r="E373" s="18"/>
      <c r="F373" s="39"/>
      <c r="G373" s="22"/>
      <c r="H373" s="9"/>
    </row>
    <row r="374" spans="1:8" x14ac:dyDescent="0.25">
      <c r="A374" s="9"/>
      <c r="B374" s="31"/>
      <c r="C374" s="11"/>
      <c r="D374" s="74"/>
      <c r="E374" s="18"/>
      <c r="F374" s="39"/>
      <c r="G374" s="22"/>
      <c r="H374" s="9"/>
    </row>
    <row r="375" spans="1:8" x14ac:dyDescent="0.25">
      <c r="A375" s="9"/>
      <c r="B375" s="31"/>
      <c r="C375" s="11"/>
      <c r="D375" s="74"/>
      <c r="E375" s="18"/>
      <c r="F375" s="39"/>
      <c r="G375" s="22"/>
      <c r="H375" s="9"/>
    </row>
    <row r="376" spans="1:8" x14ac:dyDescent="0.25">
      <c r="A376" s="9"/>
      <c r="B376" s="31"/>
      <c r="C376" s="11"/>
      <c r="D376" s="74"/>
      <c r="E376" s="18"/>
      <c r="F376" s="39"/>
      <c r="G376" s="22"/>
      <c r="H376" s="9"/>
    </row>
    <row r="377" spans="1:8" x14ac:dyDescent="0.25">
      <c r="A377" s="9"/>
      <c r="B377" s="31"/>
      <c r="C377" s="11"/>
      <c r="D377" s="74"/>
      <c r="E377" s="18"/>
      <c r="F377" s="39"/>
      <c r="G377" s="22"/>
      <c r="H377" s="9"/>
    </row>
    <row r="378" spans="1:8" x14ac:dyDescent="0.25">
      <c r="A378" s="9"/>
      <c r="B378" s="31"/>
      <c r="C378" s="11"/>
      <c r="D378" s="74"/>
      <c r="E378" s="18"/>
      <c r="F378" s="39"/>
      <c r="G378" s="22"/>
      <c r="H378" s="9"/>
    </row>
    <row r="379" spans="1:8" x14ac:dyDescent="0.25">
      <c r="A379" s="9"/>
      <c r="B379" s="31"/>
      <c r="C379" s="11"/>
      <c r="D379" s="74"/>
      <c r="E379" s="18"/>
      <c r="F379" s="39"/>
      <c r="G379" s="22"/>
      <c r="H379" s="9"/>
    </row>
    <row r="380" spans="1:8" x14ac:dyDescent="0.25">
      <c r="A380" s="9"/>
      <c r="B380" s="31"/>
      <c r="C380" s="11"/>
      <c r="D380" s="74"/>
      <c r="E380" s="18"/>
      <c r="F380" s="39"/>
      <c r="G380" s="22"/>
      <c r="H380" s="9"/>
    </row>
    <row r="381" spans="1:8" x14ac:dyDescent="0.25">
      <c r="A381" s="9"/>
      <c r="B381" s="31"/>
      <c r="C381" s="11"/>
      <c r="D381" s="74"/>
      <c r="E381" s="18"/>
      <c r="F381" s="39"/>
      <c r="G381" s="22"/>
      <c r="H381" s="9"/>
    </row>
    <row r="382" spans="1:8" x14ac:dyDescent="0.25">
      <c r="A382" s="9"/>
      <c r="B382" s="31"/>
      <c r="C382" s="11"/>
      <c r="D382" s="74"/>
      <c r="E382" s="18"/>
      <c r="F382" s="39"/>
      <c r="G382" s="22"/>
      <c r="H382" s="9"/>
    </row>
    <row r="383" spans="1:8" x14ac:dyDescent="0.25">
      <c r="A383" s="9"/>
      <c r="B383" s="31"/>
      <c r="C383" s="11"/>
      <c r="D383" s="74"/>
      <c r="E383" s="18"/>
      <c r="F383" s="39"/>
      <c r="G383" s="22"/>
      <c r="H383" s="9"/>
    </row>
    <row r="384" spans="1:8" x14ac:dyDescent="0.25">
      <c r="A384" s="9"/>
      <c r="B384" s="31"/>
      <c r="C384" s="11"/>
      <c r="D384" s="74"/>
      <c r="E384" s="18"/>
      <c r="F384" s="39"/>
      <c r="G384" s="22"/>
      <c r="H384" s="9"/>
    </row>
    <row r="385" spans="1:8" x14ac:dyDescent="0.25">
      <c r="A385" s="9"/>
      <c r="B385" s="31"/>
      <c r="C385" s="11"/>
      <c r="D385" s="74"/>
      <c r="E385" s="18"/>
      <c r="F385" s="39"/>
      <c r="G385" s="22"/>
      <c r="H385" s="9"/>
    </row>
    <row r="386" spans="1:8" x14ac:dyDescent="0.25">
      <c r="A386" s="9"/>
      <c r="B386" s="31"/>
      <c r="C386" s="11"/>
      <c r="D386" s="74"/>
      <c r="E386" s="18"/>
      <c r="F386" s="39"/>
      <c r="G386" s="22"/>
      <c r="H386" s="9"/>
    </row>
    <row r="387" spans="1:8" x14ac:dyDescent="0.25">
      <c r="A387" s="9"/>
      <c r="B387" s="31"/>
      <c r="C387" s="11"/>
      <c r="D387" s="74"/>
      <c r="E387" s="18"/>
      <c r="F387" s="39"/>
      <c r="G387" s="22"/>
      <c r="H387" s="9"/>
    </row>
    <row r="388" spans="1:8" x14ac:dyDescent="0.25">
      <c r="A388" s="9"/>
      <c r="B388" s="31"/>
      <c r="C388" s="11"/>
      <c r="D388" s="74"/>
      <c r="E388" s="18"/>
      <c r="F388" s="39"/>
      <c r="G388" s="22"/>
      <c r="H388" s="9"/>
    </row>
    <row r="389" spans="1:8" x14ac:dyDescent="0.25">
      <c r="A389" s="9"/>
      <c r="B389" s="31"/>
      <c r="C389" s="11"/>
      <c r="D389" s="74"/>
      <c r="E389" s="18"/>
      <c r="F389" s="39"/>
      <c r="G389" s="22"/>
      <c r="H389" s="9"/>
    </row>
    <row r="390" spans="1:8" x14ac:dyDescent="0.25">
      <c r="A390" s="9"/>
      <c r="B390" s="31"/>
      <c r="C390" s="11"/>
      <c r="D390" s="74"/>
      <c r="E390" s="18"/>
      <c r="F390" s="39"/>
      <c r="G390" s="22"/>
      <c r="H390" s="9"/>
    </row>
    <row r="391" spans="1:8" x14ac:dyDescent="0.25">
      <c r="A391" s="9"/>
      <c r="B391" s="31"/>
      <c r="C391" s="11"/>
      <c r="D391" s="74"/>
      <c r="E391" s="18"/>
      <c r="F391" s="39"/>
      <c r="G391" s="22"/>
      <c r="H391" s="9"/>
    </row>
    <row r="392" spans="1:8" x14ac:dyDescent="0.25">
      <c r="A392" s="9"/>
      <c r="B392" s="31"/>
      <c r="C392" s="11"/>
      <c r="D392" s="74"/>
      <c r="E392" s="18"/>
      <c r="F392" s="39"/>
      <c r="G392" s="22"/>
      <c r="H392" s="9"/>
    </row>
    <row r="393" spans="1:8" x14ac:dyDescent="0.25">
      <c r="A393" s="9"/>
      <c r="B393" s="31"/>
      <c r="C393" s="11"/>
      <c r="D393" s="74"/>
      <c r="E393" s="18"/>
      <c r="F393" s="39"/>
      <c r="G393" s="22"/>
      <c r="H393" s="9"/>
    </row>
    <row r="394" spans="1:8" x14ac:dyDescent="0.25">
      <c r="A394" s="9"/>
      <c r="B394" s="31"/>
      <c r="C394" s="11"/>
      <c r="D394" s="74"/>
      <c r="E394" s="18"/>
      <c r="F394" s="39"/>
      <c r="G394" s="22"/>
      <c r="H394" s="9"/>
    </row>
    <row r="395" spans="1:8" x14ac:dyDescent="0.25">
      <c r="A395" s="9"/>
      <c r="B395" s="31"/>
      <c r="C395" s="11"/>
      <c r="D395" s="74"/>
      <c r="E395" s="18"/>
      <c r="F395" s="39"/>
      <c r="G395" s="22"/>
      <c r="H395" s="9"/>
    </row>
    <row r="396" spans="1:8" x14ac:dyDescent="0.25">
      <c r="A396" s="9"/>
      <c r="B396" s="31"/>
      <c r="C396" s="11"/>
      <c r="D396" s="74"/>
      <c r="E396" s="18"/>
      <c r="F396" s="39"/>
      <c r="G396" s="22"/>
      <c r="H396" s="9"/>
    </row>
    <row r="397" spans="1:8" x14ac:dyDescent="0.25">
      <c r="A397" s="9"/>
      <c r="B397" s="31"/>
      <c r="C397" s="11"/>
      <c r="D397" s="74"/>
      <c r="E397" s="18"/>
      <c r="F397" s="39"/>
      <c r="G397" s="22"/>
      <c r="H397" s="9"/>
    </row>
    <row r="398" spans="1:8" x14ac:dyDescent="0.25">
      <c r="A398" s="9"/>
      <c r="B398" s="31"/>
      <c r="C398" s="11"/>
      <c r="D398" s="74"/>
      <c r="E398" s="18"/>
      <c r="F398" s="39"/>
      <c r="G398" s="22"/>
      <c r="H398" s="9"/>
    </row>
    <row r="399" spans="1:8" x14ac:dyDescent="0.25">
      <c r="A399" s="9"/>
      <c r="B399" s="31"/>
      <c r="C399" s="11"/>
      <c r="D399" s="74"/>
      <c r="E399" s="18"/>
      <c r="F399" s="39"/>
      <c r="G399" s="22"/>
      <c r="H399" s="9"/>
    </row>
    <row r="400" spans="1:8" x14ac:dyDescent="0.25">
      <c r="A400" s="9"/>
      <c r="B400" s="31"/>
      <c r="C400" s="11"/>
      <c r="D400" s="74"/>
      <c r="E400" s="18"/>
      <c r="F400" s="39"/>
      <c r="G400" s="22"/>
      <c r="H400" s="9"/>
    </row>
    <row r="401" spans="1:8" x14ac:dyDescent="0.25">
      <c r="A401" s="9"/>
      <c r="B401" s="31"/>
      <c r="C401" s="11"/>
      <c r="D401" s="74"/>
      <c r="E401" s="18"/>
      <c r="F401" s="39"/>
      <c r="G401" s="22"/>
      <c r="H401" s="9"/>
    </row>
    <row r="402" spans="1:8" x14ac:dyDescent="0.25">
      <c r="A402" s="9"/>
      <c r="B402" s="31"/>
      <c r="C402" s="11"/>
      <c r="D402" s="74"/>
      <c r="E402" s="18"/>
      <c r="F402" s="39"/>
      <c r="G402" s="22"/>
      <c r="H402" s="9"/>
    </row>
    <row r="403" spans="1:8" x14ac:dyDescent="0.25">
      <c r="A403" s="9"/>
      <c r="B403" s="31"/>
      <c r="C403" s="11"/>
      <c r="D403" s="74"/>
      <c r="E403" s="18"/>
      <c r="F403" s="39"/>
      <c r="G403" s="22"/>
      <c r="H403" s="9"/>
    </row>
    <row r="404" spans="1:8" x14ac:dyDescent="0.25">
      <c r="A404" s="9"/>
      <c r="B404" s="31"/>
      <c r="C404" s="11"/>
      <c r="D404" s="74"/>
      <c r="E404" s="18"/>
      <c r="F404" s="39"/>
      <c r="G404" s="22"/>
      <c r="H404" s="9"/>
    </row>
    <row r="405" spans="1:8" x14ac:dyDescent="0.25">
      <c r="A405" s="9"/>
      <c r="B405" s="31"/>
      <c r="C405" s="11"/>
      <c r="D405" s="74"/>
      <c r="E405" s="18"/>
      <c r="F405" s="39"/>
      <c r="G405" s="22"/>
      <c r="H405" s="9"/>
    </row>
    <row r="406" spans="1:8" x14ac:dyDescent="0.25">
      <c r="A406" s="9"/>
      <c r="B406" s="31"/>
      <c r="C406" s="11"/>
      <c r="D406" s="74"/>
      <c r="E406" s="18"/>
      <c r="F406" s="39"/>
      <c r="G406" s="22"/>
      <c r="H406" s="9"/>
    </row>
    <row r="407" spans="1:8" x14ac:dyDescent="0.25">
      <c r="A407" s="9"/>
      <c r="B407" s="31"/>
      <c r="C407" s="11"/>
      <c r="D407" s="74"/>
      <c r="E407" s="18"/>
      <c r="F407" s="39"/>
      <c r="G407" s="22"/>
      <c r="H407" s="9"/>
    </row>
    <row r="408" spans="1:8" x14ac:dyDescent="0.25">
      <c r="A408" s="9"/>
      <c r="B408" s="31"/>
      <c r="C408" s="11"/>
      <c r="D408" s="74"/>
      <c r="E408" s="18"/>
      <c r="F408" s="39"/>
      <c r="G408" s="22"/>
      <c r="H408" s="9"/>
    </row>
    <row r="409" spans="1:8" x14ac:dyDescent="0.25">
      <c r="A409" s="9"/>
      <c r="B409" s="31"/>
      <c r="C409" s="11"/>
      <c r="D409" s="74"/>
      <c r="E409" s="18"/>
      <c r="F409" s="39"/>
      <c r="G409" s="22"/>
      <c r="H409" s="9"/>
    </row>
    <row r="410" spans="1:8" x14ac:dyDescent="0.25">
      <c r="A410" s="9"/>
      <c r="B410" s="31"/>
      <c r="C410" s="11"/>
      <c r="D410" s="74"/>
      <c r="E410" s="18"/>
      <c r="F410" s="39"/>
      <c r="G410" s="22"/>
      <c r="H410" s="9"/>
    </row>
    <row r="411" spans="1:8" x14ac:dyDescent="0.25">
      <c r="A411" s="9"/>
      <c r="B411" s="31"/>
      <c r="C411" s="11"/>
      <c r="D411" s="74"/>
      <c r="E411" s="18"/>
      <c r="F411" s="39"/>
      <c r="G411" s="22"/>
      <c r="H411" s="9"/>
    </row>
    <row r="412" spans="1:8" x14ac:dyDescent="0.25">
      <c r="A412" s="9"/>
      <c r="B412" s="31"/>
      <c r="C412" s="11"/>
      <c r="D412" s="74"/>
      <c r="E412" s="18"/>
      <c r="F412" s="39"/>
      <c r="G412" s="22"/>
      <c r="H412" s="9"/>
    </row>
    <row r="413" spans="1:8" x14ac:dyDescent="0.25">
      <c r="A413" s="9"/>
      <c r="B413" s="31"/>
      <c r="C413" s="11"/>
      <c r="D413" s="74"/>
      <c r="E413" s="18"/>
      <c r="F413" s="39"/>
      <c r="G413" s="22"/>
      <c r="H413" s="9"/>
    </row>
    <row r="414" spans="1:8" x14ac:dyDescent="0.25">
      <c r="A414" s="9"/>
      <c r="B414" s="31"/>
      <c r="C414" s="11"/>
      <c r="D414" s="74"/>
      <c r="E414" s="18"/>
      <c r="F414" s="39"/>
      <c r="G414" s="22"/>
      <c r="H414" s="9"/>
    </row>
    <row r="415" spans="1:8" x14ac:dyDescent="0.25">
      <c r="A415" s="9"/>
      <c r="B415" s="31"/>
      <c r="C415" s="11"/>
      <c r="D415" s="74"/>
      <c r="E415" s="18"/>
      <c r="F415" s="39"/>
      <c r="G415" s="22"/>
      <c r="H415" s="9"/>
    </row>
    <row r="416" spans="1:8" x14ac:dyDescent="0.25">
      <c r="A416" s="9"/>
      <c r="B416" s="31"/>
      <c r="C416" s="11"/>
      <c r="D416" s="74"/>
      <c r="E416" s="18"/>
      <c r="F416" s="39"/>
      <c r="G416" s="22"/>
      <c r="H416" s="9"/>
    </row>
    <row r="417" spans="1:8" x14ac:dyDescent="0.25">
      <c r="A417" s="9"/>
      <c r="B417" s="31"/>
      <c r="C417" s="11"/>
      <c r="D417" s="74"/>
      <c r="E417" s="18"/>
      <c r="F417" s="39"/>
      <c r="G417" s="22"/>
      <c r="H417" s="9"/>
    </row>
    <row r="418" spans="1:8" x14ac:dyDescent="0.25">
      <c r="A418" s="9"/>
      <c r="B418" s="31"/>
      <c r="C418" s="11"/>
      <c r="D418" s="74"/>
      <c r="E418" s="18"/>
      <c r="F418" s="39"/>
      <c r="G418" s="22"/>
      <c r="H418" s="9"/>
    </row>
    <row r="419" spans="1:8" x14ac:dyDescent="0.25">
      <c r="A419" s="9"/>
      <c r="B419" s="31"/>
      <c r="C419" s="11"/>
      <c r="D419" s="74"/>
      <c r="E419" s="18"/>
      <c r="F419" s="39"/>
      <c r="G419" s="22"/>
      <c r="H419" s="9"/>
    </row>
    <row r="420" spans="1:8" x14ac:dyDescent="0.25">
      <c r="A420" s="9"/>
      <c r="B420" s="31"/>
      <c r="C420" s="11"/>
      <c r="D420" s="74"/>
      <c r="E420" s="18"/>
      <c r="F420" s="39"/>
      <c r="G420" s="22"/>
      <c r="H420" s="9"/>
    </row>
    <row r="421" spans="1:8" x14ac:dyDescent="0.25">
      <c r="A421" s="9"/>
      <c r="B421" s="31"/>
      <c r="C421" s="11"/>
      <c r="D421" s="74"/>
      <c r="E421" s="18"/>
      <c r="F421" s="39"/>
      <c r="G421" s="22"/>
      <c r="H421" s="9"/>
    </row>
    <row r="422" spans="1:8" x14ac:dyDescent="0.25">
      <c r="A422" s="9"/>
      <c r="B422" s="31"/>
      <c r="C422" s="11"/>
      <c r="D422" s="74"/>
      <c r="E422" s="18"/>
      <c r="F422" s="39"/>
      <c r="G422" s="22"/>
      <c r="H422" s="9"/>
    </row>
    <row r="423" spans="1:8" x14ac:dyDescent="0.25">
      <c r="A423" s="9"/>
      <c r="B423" s="31"/>
      <c r="C423" s="11"/>
      <c r="D423" s="74"/>
      <c r="E423" s="18"/>
      <c r="F423" s="39"/>
      <c r="G423" s="22"/>
      <c r="H423" s="9"/>
    </row>
    <row r="424" spans="1:8" x14ac:dyDescent="0.25">
      <c r="A424" s="9"/>
      <c r="B424" s="31"/>
      <c r="C424" s="11"/>
      <c r="D424" s="74"/>
      <c r="E424" s="18"/>
      <c r="F424" s="39"/>
      <c r="G424" s="22"/>
      <c r="H424" s="9"/>
    </row>
    <row r="425" spans="1:8" x14ac:dyDescent="0.25">
      <c r="A425" s="9"/>
      <c r="B425" s="31"/>
      <c r="C425" s="11"/>
      <c r="D425" s="74"/>
      <c r="E425" s="18"/>
      <c r="F425" s="39"/>
      <c r="G425" s="22"/>
      <c r="H425" s="9"/>
    </row>
    <row r="426" spans="1:8" x14ac:dyDescent="0.25">
      <c r="A426" s="9"/>
      <c r="B426" s="31"/>
      <c r="C426" s="11"/>
      <c r="D426" s="74"/>
      <c r="E426" s="18"/>
      <c r="F426" s="39"/>
      <c r="G426" s="22"/>
      <c r="H426" s="9"/>
    </row>
    <row r="427" spans="1:8" x14ac:dyDescent="0.25">
      <c r="A427" s="9"/>
      <c r="B427" s="31"/>
      <c r="C427" s="11"/>
      <c r="D427" s="74"/>
      <c r="E427" s="18"/>
      <c r="F427" s="39"/>
      <c r="G427" s="22"/>
      <c r="H427" s="9"/>
    </row>
    <row r="428" spans="1:8" x14ac:dyDescent="0.25">
      <c r="A428" s="9"/>
      <c r="B428" s="31"/>
      <c r="C428" s="11"/>
      <c r="D428" s="74"/>
      <c r="E428" s="18"/>
      <c r="F428" s="39"/>
      <c r="G428" s="22"/>
      <c r="H428" s="9"/>
    </row>
    <row r="429" spans="1:8" x14ac:dyDescent="0.25">
      <c r="A429" s="9"/>
      <c r="B429" s="31"/>
      <c r="C429" s="11"/>
      <c r="D429" s="74"/>
      <c r="E429" s="18"/>
      <c r="F429" s="39"/>
      <c r="G429" s="22"/>
      <c r="H429" s="9"/>
    </row>
    <row r="430" spans="1:8" x14ac:dyDescent="0.25">
      <c r="A430" s="9"/>
      <c r="B430" s="31"/>
      <c r="C430" s="11"/>
      <c r="D430" s="74"/>
      <c r="E430" s="18"/>
      <c r="F430" s="39"/>
      <c r="G430" s="22"/>
      <c r="H430" s="9"/>
    </row>
    <row r="431" spans="1:8" x14ac:dyDescent="0.25">
      <c r="A431" s="9"/>
      <c r="B431" s="31"/>
      <c r="C431" s="11"/>
      <c r="D431" s="74"/>
      <c r="E431" s="18"/>
      <c r="F431" s="39"/>
      <c r="G431" s="22"/>
      <c r="H431" s="9"/>
    </row>
    <row r="432" spans="1:8" x14ac:dyDescent="0.25">
      <c r="A432" s="9"/>
      <c r="B432" s="31"/>
      <c r="C432" s="11"/>
      <c r="D432" s="74"/>
      <c r="E432" s="18"/>
      <c r="F432" s="39"/>
      <c r="G432" s="22"/>
      <c r="H432" s="9"/>
    </row>
    <row r="433" spans="1:8" x14ac:dyDescent="0.25">
      <c r="A433" s="9"/>
      <c r="B433" s="31"/>
      <c r="C433" s="11"/>
      <c r="D433" s="74"/>
      <c r="E433" s="18"/>
      <c r="F433" s="39"/>
      <c r="G433" s="22"/>
      <c r="H433" s="9"/>
    </row>
    <row r="434" spans="1:8" x14ac:dyDescent="0.25">
      <c r="A434" s="9"/>
      <c r="B434" s="31"/>
      <c r="C434" s="11"/>
      <c r="D434" s="74"/>
      <c r="E434" s="18"/>
      <c r="F434" s="39"/>
      <c r="G434" s="22"/>
      <c r="H434" s="9"/>
    </row>
    <row r="435" spans="1:8" x14ac:dyDescent="0.25">
      <c r="A435" s="9"/>
      <c r="B435" s="31"/>
      <c r="C435" s="11"/>
      <c r="D435" s="74"/>
      <c r="E435" s="18"/>
      <c r="F435" s="39"/>
      <c r="G435" s="22"/>
      <c r="H435" s="9"/>
    </row>
    <row r="436" spans="1:8" x14ac:dyDescent="0.25">
      <c r="A436" s="9"/>
      <c r="B436" s="31"/>
      <c r="C436" s="11"/>
      <c r="D436" s="74"/>
      <c r="E436" s="18"/>
      <c r="F436" s="39"/>
      <c r="G436" s="22"/>
      <c r="H436" s="9"/>
    </row>
    <row r="437" spans="1:8" x14ac:dyDescent="0.25">
      <c r="A437" s="9"/>
      <c r="B437" s="31"/>
      <c r="C437" s="11"/>
      <c r="D437" s="74"/>
      <c r="E437" s="18"/>
      <c r="F437" s="39"/>
      <c r="G437" s="22"/>
      <c r="H437" s="9"/>
    </row>
    <row r="438" spans="1:8" x14ac:dyDescent="0.25">
      <c r="A438" s="9"/>
      <c r="B438" s="31"/>
      <c r="C438" s="11"/>
      <c r="D438" s="74"/>
      <c r="E438" s="18"/>
      <c r="F438" s="39"/>
      <c r="G438" s="22"/>
      <c r="H438" s="9"/>
    </row>
    <row r="439" spans="1:8" x14ac:dyDescent="0.25">
      <c r="A439" s="9"/>
      <c r="B439" s="31"/>
      <c r="C439" s="11"/>
      <c r="D439" s="74"/>
      <c r="E439" s="18"/>
      <c r="F439" s="39"/>
      <c r="G439" s="22"/>
      <c r="H439" s="9"/>
    </row>
    <row r="440" spans="1:8" x14ac:dyDescent="0.25">
      <c r="A440" s="9"/>
      <c r="B440" s="31"/>
      <c r="C440" s="11"/>
      <c r="D440" s="74"/>
      <c r="E440" s="18"/>
      <c r="F440" s="39"/>
      <c r="G440" s="22"/>
      <c r="H440" s="9"/>
    </row>
    <row r="441" spans="1:8" x14ac:dyDescent="0.25">
      <c r="A441" s="9"/>
      <c r="B441" s="31"/>
      <c r="C441" s="11"/>
      <c r="D441" s="74"/>
      <c r="E441" s="18"/>
      <c r="F441" s="39"/>
      <c r="G441" s="22"/>
      <c r="H441" s="9"/>
    </row>
    <row r="442" spans="1:8" x14ac:dyDescent="0.25">
      <c r="A442" s="9"/>
      <c r="B442" s="31"/>
      <c r="C442" s="11"/>
      <c r="D442" s="74"/>
      <c r="E442" s="18"/>
      <c r="F442" s="39"/>
      <c r="G442" s="22"/>
      <c r="H442" s="9"/>
    </row>
    <row r="443" spans="1:8" x14ac:dyDescent="0.25">
      <c r="A443" s="9"/>
      <c r="B443" s="31"/>
      <c r="C443" s="11"/>
      <c r="D443" s="74"/>
      <c r="E443" s="18"/>
      <c r="F443" s="39"/>
      <c r="G443" s="22"/>
      <c r="H443" s="9"/>
    </row>
    <row r="444" spans="1:8" x14ac:dyDescent="0.25">
      <c r="A444" s="9"/>
      <c r="B444" s="31"/>
      <c r="C444" s="11"/>
      <c r="D444" s="74"/>
      <c r="E444" s="18"/>
      <c r="F444" s="39"/>
      <c r="G444" s="22"/>
      <c r="H444" s="9"/>
    </row>
    <row r="445" spans="1:8" x14ac:dyDescent="0.25">
      <c r="A445" s="9"/>
      <c r="B445" s="31"/>
      <c r="C445" s="11"/>
      <c r="D445" s="74"/>
      <c r="E445" s="18"/>
      <c r="F445" s="39"/>
      <c r="G445" s="22"/>
      <c r="H445" s="9"/>
    </row>
    <row r="446" spans="1:8" x14ac:dyDescent="0.25">
      <c r="A446" s="9"/>
      <c r="B446" s="31"/>
      <c r="C446" s="11"/>
      <c r="D446" s="74"/>
      <c r="E446" s="18"/>
      <c r="F446" s="39"/>
      <c r="G446" s="22"/>
      <c r="H446" s="9"/>
    </row>
    <row r="447" spans="1:8" x14ac:dyDescent="0.25">
      <c r="A447" s="9"/>
      <c r="B447" s="31"/>
      <c r="C447" s="11"/>
      <c r="D447" s="74"/>
      <c r="E447" s="18"/>
      <c r="F447" s="39"/>
      <c r="G447" s="22"/>
      <c r="H447" s="9"/>
    </row>
    <row r="448" spans="1:8" x14ac:dyDescent="0.25">
      <c r="A448" s="9"/>
      <c r="B448" s="31"/>
      <c r="C448" s="11"/>
      <c r="D448" s="74"/>
      <c r="E448" s="18"/>
      <c r="F448" s="39"/>
      <c r="G448" s="22"/>
      <c r="H448" s="9"/>
    </row>
    <row r="449" spans="1:8" x14ac:dyDescent="0.25">
      <c r="A449" s="9"/>
      <c r="B449" s="31"/>
      <c r="C449" s="11"/>
      <c r="D449" s="74"/>
      <c r="E449" s="18"/>
      <c r="F449" s="39"/>
      <c r="G449" s="22"/>
      <c r="H449" s="9"/>
    </row>
    <row r="450" spans="1:8" x14ac:dyDescent="0.25">
      <c r="A450" s="9"/>
      <c r="B450" s="31"/>
      <c r="C450" s="11"/>
      <c r="D450" s="74"/>
      <c r="E450" s="18"/>
      <c r="F450" s="39"/>
      <c r="G450" s="22"/>
      <c r="H450" s="9"/>
    </row>
    <row r="451" spans="1:8" x14ac:dyDescent="0.25">
      <c r="A451" s="9"/>
      <c r="B451" s="31"/>
      <c r="C451" s="11"/>
      <c r="D451" s="74"/>
      <c r="E451" s="18"/>
      <c r="F451" s="39"/>
      <c r="G451" s="22"/>
      <c r="H451" s="9"/>
    </row>
    <row r="452" spans="1:8" x14ac:dyDescent="0.25">
      <c r="A452" s="9"/>
      <c r="B452" s="31"/>
      <c r="C452" s="11"/>
      <c r="D452" s="74"/>
      <c r="E452" s="18"/>
      <c r="F452" s="39"/>
      <c r="G452" s="22"/>
      <c r="H452" s="9"/>
    </row>
    <row r="453" spans="1:8" x14ac:dyDescent="0.25">
      <c r="A453" s="9"/>
      <c r="B453" s="31"/>
      <c r="C453" s="11"/>
      <c r="D453" s="74"/>
      <c r="E453" s="18"/>
      <c r="F453" s="39"/>
      <c r="G453" s="22"/>
      <c r="H453" s="9"/>
    </row>
    <row r="454" spans="1:8" x14ac:dyDescent="0.25">
      <c r="A454" s="9"/>
      <c r="B454" s="31"/>
      <c r="C454" s="11"/>
      <c r="D454" s="74"/>
      <c r="E454" s="18"/>
      <c r="F454" s="39"/>
      <c r="G454" s="22"/>
      <c r="H454" s="9"/>
    </row>
    <row r="455" spans="1:8" x14ac:dyDescent="0.25">
      <c r="A455" s="9"/>
      <c r="B455" s="31"/>
      <c r="C455" s="11"/>
      <c r="D455" s="74"/>
      <c r="E455" s="18"/>
      <c r="F455" s="39"/>
      <c r="G455" s="22"/>
      <c r="H455" s="9"/>
    </row>
    <row r="456" spans="1:8" x14ac:dyDescent="0.25">
      <c r="A456" s="9"/>
      <c r="B456" s="31"/>
      <c r="C456" s="11"/>
      <c r="D456" s="74"/>
      <c r="E456" s="18"/>
      <c r="F456" s="39"/>
      <c r="G456" s="22"/>
      <c r="H456" s="9"/>
    </row>
    <row r="457" spans="1:8" x14ac:dyDescent="0.25">
      <c r="A457" s="9"/>
      <c r="B457" s="31"/>
      <c r="C457" s="11"/>
      <c r="D457" s="74"/>
      <c r="E457" s="18"/>
      <c r="F457" s="39"/>
      <c r="G457" s="22"/>
      <c r="H457" s="9"/>
    </row>
    <row r="458" spans="1:8" x14ac:dyDescent="0.25">
      <c r="A458" s="9"/>
      <c r="B458" s="31"/>
      <c r="C458" s="11"/>
      <c r="D458" s="74"/>
      <c r="E458" s="18"/>
      <c r="F458" s="39"/>
      <c r="G458" s="22"/>
      <c r="H458" s="9"/>
    </row>
    <row r="459" spans="1:8" x14ac:dyDescent="0.25">
      <c r="A459" s="9"/>
      <c r="B459" s="31"/>
      <c r="C459" s="11"/>
      <c r="D459" s="74"/>
      <c r="E459" s="18"/>
      <c r="F459" s="39"/>
      <c r="G459" s="22"/>
      <c r="H459" s="9"/>
    </row>
    <row r="460" spans="1:8" x14ac:dyDescent="0.25">
      <c r="A460" s="9"/>
      <c r="B460" s="31"/>
      <c r="C460" s="11"/>
      <c r="D460" s="74"/>
      <c r="E460" s="18"/>
      <c r="F460" s="39"/>
      <c r="G460" s="22"/>
      <c r="H460" s="9"/>
    </row>
    <row r="461" spans="1:8" x14ac:dyDescent="0.25">
      <c r="A461" s="9"/>
      <c r="B461" s="31"/>
      <c r="C461" s="11"/>
      <c r="D461" s="74"/>
      <c r="E461" s="18"/>
      <c r="F461" s="39"/>
      <c r="G461" s="22"/>
      <c r="H461" s="9"/>
    </row>
    <row r="462" spans="1:8" x14ac:dyDescent="0.25">
      <c r="A462" s="9"/>
      <c r="B462" s="31"/>
      <c r="C462" s="11"/>
      <c r="D462" s="74"/>
      <c r="E462" s="18"/>
      <c r="F462" s="39"/>
      <c r="G462" s="22"/>
      <c r="H462" s="9"/>
    </row>
    <row r="463" spans="1:8" x14ac:dyDescent="0.25">
      <c r="A463" s="9"/>
      <c r="B463" s="31"/>
      <c r="C463" s="11"/>
      <c r="D463" s="74"/>
      <c r="E463" s="18"/>
      <c r="F463" s="39"/>
      <c r="G463" s="22"/>
      <c r="H463" s="9"/>
    </row>
    <row r="464" spans="1:8" x14ac:dyDescent="0.25">
      <c r="A464" s="9"/>
      <c r="B464" s="31"/>
      <c r="C464" s="11"/>
      <c r="D464" s="74"/>
      <c r="E464" s="18"/>
      <c r="F464" s="39"/>
      <c r="G464" s="22"/>
      <c r="H464" s="9"/>
    </row>
    <row r="465" spans="1:8" x14ac:dyDescent="0.25">
      <c r="A465" s="9"/>
      <c r="B465" s="31"/>
      <c r="C465" s="11"/>
      <c r="D465" s="74"/>
      <c r="E465" s="18"/>
      <c r="F465" s="39"/>
      <c r="G465" s="22"/>
      <c r="H465" s="9"/>
    </row>
    <row r="466" spans="1:8" x14ac:dyDescent="0.25">
      <c r="A466" s="9"/>
      <c r="B466" s="31"/>
      <c r="C466" s="11"/>
      <c r="D466" s="74"/>
      <c r="E466" s="18"/>
      <c r="F466" s="39"/>
      <c r="G466" s="22"/>
      <c r="H466" s="9"/>
    </row>
    <row r="467" spans="1:8" x14ac:dyDescent="0.25">
      <c r="A467" s="9"/>
      <c r="B467" s="31"/>
      <c r="C467" s="11"/>
      <c r="D467" s="74"/>
      <c r="E467" s="18"/>
      <c r="F467" s="39"/>
      <c r="G467" s="22"/>
      <c r="H467" s="9"/>
    </row>
    <row r="468" spans="1:8" x14ac:dyDescent="0.25">
      <c r="A468" s="9"/>
      <c r="B468" s="31"/>
      <c r="C468" s="11"/>
      <c r="D468" s="74"/>
      <c r="E468" s="18"/>
      <c r="F468" s="39"/>
      <c r="G468" s="22"/>
      <c r="H468" s="9"/>
    </row>
    <row r="469" spans="1:8" x14ac:dyDescent="0.25">
      <c r="A469" s="9"/>
      <c r="B469" s="31"/>
      <c r="C469" s="11"/>
      <c r="D469" s="74"/>
      <c r="E469" s="18"/>
      <c r="F469" s="39"/>
      <c r="G469" s="22"/>
      <c r="H469" s="9"/>
    </row>
    <row r="470" spans="1:8" x14ac:dyDescent="0.25">
      <c r="A470" s="9"/>
      <c r="B470" s="31"/>
      <c r="C470" s="11"/>
      <c r="D470" s="74"/>
      <c r="E470" s="18"/>
      <c r="F470" s="39"/>
      <c r="G470" s="22"/>
      <c r="H470" s="9"/>
    </row>
    <row r="471" spans="1:8" x14ac:dyDescent="0.25">
      <c r="A471" s="9"/>
      <c r="B471" s="31"/>
      <c r="C471" s="11"/>
      <c r="D471" s="74"/>
      <c r="E471" s="18"/>
      <c r="F471" s="39"/>
      <c r="G471" s="22"/>
      <c r="H471" s="9"/>
    </row>
    <row r="472" spans="1:8" x14ac:dyDescent="0.25">
      <c r="A472" s="9"/>
      <c r="B472" s="31"/>
      <c r="C472" s="11"/>
      <c r="D472" s="74"/>
      <c r="E472" s="18"/>
      <c r="F472" s="39"/>
      <c r="G472" s="22"/>
      <c r="H472" s="9"/>
    </row>
    <row r="473" spans="1:8" x14ac:dyDescent="0.25">
      <c r="A473" s="9"/>
      <c r="B473" s="31"/>
      <c r="C473" s="11"/>
      <c r="D473" s="74"/>
      <c r="E473" s="18"/>
      <c r="F473" s="39"/>
      <c r="G473" s="22"/>
      <c r="H473" s="9"/>
    </row>
    <row r="474" spans="1:8" x14ac:dyDescent="0.25">
      <c r="A474" s="9"/>
      <c r="B474" s="31"/>
      <c r="C474" s="11"/>
      <c r="D474" s="74"/>
      <c r="E474" s="18"/>
      <c r="F474" s="39"/>
      <c r="G474" s="22"/>
      <c r="H474" s="9"/>
    </row>
    <row r="475" spans="1:8" x14ac:dyDescent="0.25">
      <c r="A475" s="9"/>
      <c r="B475" s="31"/>
      <c r="C475" s="11"/>
      <c r="D475" s="74"/>
      <c r="E475" s="18"/>
      <c r="F475" s="39"/>
      <c r="G475" s="22"/>
      <c r="H475" s="9"/>
    </row>
    <row r="476" spans="1:8" x14ac:dyDescent="0.25">
      <c r="A476" s="9"/>
      <c r="B476" s="31"/>
      <c r="C476" s="11"/>
      <c r="D476" s="74"/>
      <c r="E476" s="18"/>
      <c r="F476" s="39"/>
      <c r="G476" s="22"/>
      <c r="H476" s="9"/>
    </row>
    <row r="477" spans="1:8" x14ac:dyDescent="0.25">
      <c r="A477" s="9"/>
      <c r="B477" s="31"/>
      <c r="C477" s="11"/>
      <c r="D477" s="74"/>
      <c r="E477" s="18"/>
      <c r="F477" s="39"/>
      <c r="G477" s="22"/>
      <c r="H477" s="9"/>
    </row>
    <row r="478" spans="1:8" x14ac:dyDescent="0.25">
      <c r="A478" s="9"/>
      <c r="B478" s="31"/>
      <c r="C478" s="11"/>
      <c r="D478" s="74"/>
      <c r="E478" s="18"/>
      <c r="F478" s="39"/>
      <c r="G478" s="22"/>
      <c r="H478" s="9"/>
    </row>
    <row r="479" spans="1:8" x14ac:dyDescent="0.25">
      <c r="A479" s="9"/>
      <c r="B479" s="31"/>
      <c r="C479" s="11"/>
      <c r="D479" s="74"/>
      <c r="E479" s="18"/>
      <c r="F479" s="39"/>
      <c r="G479" s="22"/>
      <c r="H479" s="9"/>
    </row>
    <row r="480" spans="1:8" x14ac:dyDescent="0.25">
      <c r="A480" s="9"/>
      <c r="B480" s="31"/>
      <c r="C480" s="11"/>
      <c r="D480" s="74"/>
      <c r="E480" s="18"/>
      <c r="F480" s="39"/>
      <c r="G480" s="22"/>
      <c r="H480" s="9"/>
    </row>
    <row r="481" spans="1:8" x14ac:dyDescent="0.25">
      <c r="A481" s="9"/>
      <c r="B481" s="31"/>
      <c r="C481" s="11"/>
      <c r="D481" s="74"/>
      <c r="E481" s="18"/>
      <c r="F481" s="39"/>
      <c r="G481" s="22"/>
      <c r="H481" s="9"/>
    </row>
    <row r="482" spans="1:8" x14ac:dyDescent="0.25">
      <c r="A482" s="9"/>
      <c r="B482" s="31"/>
      <c r="C482" s="11"/>
      <c r="D482" s="74"/>
      <c r="E482" s="18"/>
      <c r="F482" s="39"/>
      <c r="G482" s="22"/>
      <c r="H482" s="9"/>
    </row>
    <row r="483" spans="1:8" x14ac:dyDescent="0.25">
      <c r="A483" s="9"/>
      <c r="B483" s="31"/>
      <c r="C483" s="11"/>
      <c r="D483" s="74"/>
      <c r="E483" s="18"/>
      <c r="F483" s="39"/>
      <c r="G483" s="22"/>
      <c r="H483" s="9"/>
    </row>
    <row r="484" spans="1:8" x14ac:dyDescent="0.25">
      <c r="A484" s="9"/>
      <c r="B484" s="31"/>
      <c r="C484" s="11"/>
      <c r="D484" s="74"/>
      <c r="E484" s="18"/>
      <c r="F484" s="39"/>
      <c r="G484" s="22"/>
      <c r="H484" s="9"/>
    </row>
    <row r="485" spans="1:8" x14ac:dyDescent="0.25">
      <c r="A485" s="9"/>
      <c r="B485" s="31"/>
      <c r="C485" s="11"/>
      <c r="D485" s="74"/>
      <c r="E485" s="18"/>
      <c r="F485" s="39"/>
      <c r="G485" s="22"/>
      <c r="H485" s="9"/>
    </row>
    <row r="486" spans="1:8" x14ac:dyDescent="0.25">
      <c r="A486" s="9"/>
      <c r="B486" s="31"/>
      <c r="C486" s="11"/>
      <c r="D486" s="74"/>
      <c r="E486" s="18"/>
      <c r="F486" s="39"/>
      <c r="G486" s="22"/>
      <c r="H486" s="9"/>
    </row>
    <row r="487" spans="1:8" x14ac:dyDescent="0.25">
      <c r="A487" s="9"/>
      <c r="B487" s="31"/>
      <c r="C487" s="11"/>
      <c r="D487" s="74"/>
      <c r="E487" s="18"/>
      <c r="F487" s="39"/>
      <c r="G487" s="22"/>
      <c r="H487" s="9"/>
    </row>
    <row r="488" spans="1:8" x14ac:dyDescent="0.25">
      <c r="A488" s="9"/>
      <c r="B488" s="31"/>
      <c r="C488" s="11"/>
      <c r="D488" s="74"/>
      <c r="E488" s="18"/>
      <c r="F488" s="39"/>
      <c r="G488" s="22"/>
      <c r="H488" s="9"/>
    </row>
    <row r="489" spans="1:8" x14ac:dyDescent="0.25">
      <c r="A489" s="9"/>
      <c r="B489" s="31"/>
      <c r="C489" s="11"/>
      <c r="D489" s="74"/>
      <c r="E489" s="18"/>
      <c r="F489" s="39"/>
      <c r="G489" s="22"/>
      <c r="H489" s="9"/>
    </row>
    <row r="490" spans="1:8" x14ac:dyDescent="0.25">
      <c r="A490" s="9"/>
      <c r="B490" s="31"/>
      <c r="C490" s="11"/>
      <c r="D490" s="74"/>
      <c r="E490" s="18"/>
      <c r="F490" s="39"/>
      <c r="G490" s="22"/>
      <c r="H490" s="9"/>
    </row>
    <row r="491" spans="1:8" x14ac:dyDescent="0.25">
      <c r="A491" s="9"/>
      <c r="B491" s="31"/>
      <c r="C491" s="11"/>
      <c r="D491" s="74"/>
      <c r="E491" s="18"/>
      <c r="F491" s="39"/>
      <c r="G491" s="22"/>
      <c r="H491" s="9"/>
    </row>
    <row r="492" spans="1:8" x14ac:dyDescent="0.25">
      <c r="A492" s="9"/>
      <c r="B492" s="31"/>
      <c r="C492" s="11"/>
      <c r="D492" s="74"/>
      <c r="E492" s="18"/>
      <c r="F492" s="39"/>
      <c r="G492" s="22"/>
      <c r="H492" s="9"/>
    </row>
    <row r="493" spans="1:8" x14ac:dyDescent="0.25">
      <c r="A493" s="9"/>
      <c r="B493" s="31"/>
      <c r="C493" s="11"/>
      <c r="D493" s="74"/>
      <c r="E493" s="18"/>
      <c r="F493" s="39"/>
      <c r="G493" s="22"/>
      <c r="H493" s="9"/>
    </row>
    <row r="494" spans="1:8" x14ac:dyDescent="0.25">
      <c r="A494" s="9"/>
      <c r="B494" s="31"/>
      <c r="C494" s="11"/>
      <c r="D494" s="74"/>
      <c r="E494" s="18"/>
      <c r="F494" s="39"/>
      <c r="G494" s="22"/>
      <c r="H494" s="9"/>
    </row>
    <row r="495" spans="1:8" x14ac:dyDescent="0.25">
      <c r="A495" s="9"/>
      <c r="B495" s="31"/>
      <c r="C495" s="11"/>
      <c r="D495" s="74"/>
      <c r="E495" s="18"/>
      <c r="F495" s="39"/>
      <c r="G495" s="22"/>
      <c r="H495" s="9"/>
    </row>
    <row r="496" spans="1:8" x14ac:dyDescent="0.25">
      <c r="A496" s="9"/>
      <c r="B496" s="31"/>
      <c r="C496" s="11"/>
      <c r="D496" s="74"/>
      <c r="E496" s="18"/>
      <c r="F496" s="39"/>
      <c r="G496" s="22"/>
      <c r="H496" s="9"/>
    </row>
    <row r="497" spans="1:8" x14ac:dyDescent="0.25">
      <c r="A497" s="9"/>
      <c r="B497" s="31"/>
      <c r="C497" s="11"/>
      <c r="D497" s="74"/>
      <c r="E497" s="18"/>
      <c r="F497" s="39"/>
      <c r="G497" s="22"/>
      <c r="H497" s="9"/>
    </row>
    <row r="498" spans="1:8" x14ac:dyDescent="0.25">
      <c r="A498" s="9"/>
      <c r="B498" s="31"/>
      <c r="C498" s="11"/>
      <c r="D498" s="74"/>
      <c r="E498" s="18"/>
      <c r="F498" s="39"/>
      <c r="G498" s="22"/>
      <c r="H498" s="9"/>
    </row>
    <row r="499" spans="1:8" x14ac:dyDescent="0.25">
      <c r="A499" s="9"/>
      <c r="B499" s="31"/>
      <c r="C499" s="11"/>
      <c r="D499" s="74"/>
      <c r="E499" s="18"/>
      <c r="F499" s="39"/>
      <c r="G499" s="22"/>
      <c r="H499" s="9"/>
    </row>
    <row r="500" spans="1:8" x14ac:dyDescent="0.25">
      <c r="A500" s="9"/>
      <c r="B500" s="31"/>
      <c r="C500" s="11"/>
      <c r="D500" s="74"/>
      <c r="E500" s="18"/>
      <c r="F500" s="39"/>
      <c r="G500" s="22"/>
      <c r="H500" s="9"/>
    </row>
    <row r="501" spans="1:8" x14ac:dyDescent="0.25">
      <c r="A501" s="9"/>
      <c r="B501" s="31"/>
      <c r="C501" s="11"/>
      <c r="D501" s="74"/>
      <c r="E501" s="18"/>
      <c r="F501" s="39"/>
      <c r="G501" s="22"/>
      <c r="H501" s="9"/>
    </row>
    <row r="502" spans="1:8" x14ac:dyDescent="0.25">
      <c r="A502" s="9"/>
      <c r="B502" s="31"/>
      <c r="C502" s="11"/>
      <c r="D502" s="74"/>
      <c r="E502" s="18"/>
      <c r="F502" s="39"/>
      <c r="G502" s="22"/>
      <c r="H502" s="9"/>
    </row>
    <row r="503" spans="1:8" x14ac:dyDescent="0.25">
      <c r="A503" s="9"/>
      <c r="B503" s="31"/>
      <c r="C503" s="11"/>
      <c r="D503" s="74"/>
      <c r="E503" s="18"/>
      <c r="F503" s="39"/>
      <c r="G503" s="22"/>
      <c r="H503" s="9"/>
    </row>
    <row r="504" spans="1:8" x14ac:dyDescent="0.25">
      <c r="A504" s="9"/>
      <c r="B504" s="31"/>
      <c r="C504" s="11"/>
      <c r="D504" s="74"/>
      <c r="E504" s="18"/>
      <c r="F504" s="39"/>
      <c r="G504" s="22"/>
      <c r="H504" s="9"/>
    </row>
    <row r="505" spans="1:8" x14ac:dyDescent="0.25">
      <c r="A505" s="9"/>
      <c r="B505" s="31"/>
      <c r="C505" s="11"/>
      <c r="D505" s="74"/>
      <c r="E505" s="18"/>
      <c r="F505" s="39"/>
      <c r="G505" s="22"/>
      <c r="H505" s="9"/>
    </row>
    <row r="506" spans="1:8" x14ac:dyDescent="0.25">
      <c r="A506" s="9"/>
      <c r="B506" s="31"/>
      <c r="C506" s="11"/>
      <c r="D506" s="74"/>
      <c r="E506" s="18"/>
      <c r="F506" s="39"/>
      <c r="G506" s="22"/>
      <c r="H506" s="9"/>
    </row>
    <row r="507" spans="1:8" x14ac:dyDescent="0.25">
      <c r="A507" s="9"/>
      <c r="B507" s="31"/>
      <c r="C507" s="11"/>
      <c r="D507" s="74"/>
      <c r="E507" s="18"/>
      <c r="F507" s="39"/>
      <c r="G507" s="22"/>
      <c r="H507" s="9"/>
    </row>
    <row r="508" spans="1:8" x14ac:dyDescent="0.25">
      <c r="A508" s="9"/>
      <c r="B508" s="31"/>
      <c r="C508" s="11"/>
      <c r="D508" s="74"/>
      <c r="E508" s="18"/>
      <c r="F508" s="39"/>
      <c r="G508" s="22"/>
      <c r="H508" s="9"/>
    </row>
    <row r="509" spans="1:8" x14ac:dyDescent="0.25">
      <c r="A509" s="9"/>
      <c r="B509" s="31"/>
      <c r="C509" s="11"/>
      <c r="D509" s="74"/>
      <c r="E509" s="18"/>
      <c r="F509" s="39"/>
      <c r="G509" s="22"/>
      <c r="H509" s="9"/>
    </row>
    <row r="510" spans="1:8" x14ac:dyDescent="0.25">
      <c r="A510" s="9"/>
      <c r="B510" s="31"/>
      <c r="C510" s="11"/>
      <c r="D510" s="74"/>
      <c r="E510" s="18"/>
      <c r="F510" s="39"/>
      <c r="G510" s="22"/>
      <c r="H510" s="9"/>
    </row>
    <row r="511" spans="1:8" x14ac:dyDescent="0.25">
      <c r="A511" s="9"/>
      <c r="B511" s="31"/>
      <c r="C511" s="11"/>
      <c r="D511" s="74"/>
      <c r="E511" s="18"/>
      <c r="F511" s="39"/>
      <c r="G511" s="22"/>
      <c r="H511" s="9"/>
    </row>
    <row r="512" spans="1:8" x14ac:dyDescent="0.25">
      <c r="A512" s="9"/>
      <c r="B512" s="31"/>
      <c r="C512" s="11"/>
      <c r="D512" s="74"/>
      <c r="E512" s="18"/>
      <c r="F512" s="39"/>
      <c r="G512" s="22"/>
      <c r="H512" s="9"/>
    </row>
    <row r="513" spans="1:8" x14ac:dyDescent="0.25">
      <c r="A513" s="9"/>
      <c r="B513" s="31"/>
      <c r="C513" s="11"/>
      <c r="D513" s="74"/>
      <c r="E513" s="18"/>
      <c r="F513" s="39"/>
      <c r="G513" s="22"/>
      <c r="H513" s="9"/>
    </row>
    <row r="514" spans="1:8" x14ac:dyDescent="0.25">
      <c r="A514" s="9"/>
      <c r="B514" s="31"/>
      <c r="C514" s="11"/>
      <c r="D514" s="74"/>
      <c r="E514" s="18"/>
      <c r="F514" s="39"/>
      <c r="G514" s="22"/>
      <c r="H514" s="9"/>
    </row>
    <row r="515" spans="1:8" x14ac:dyDescent="0.25">
      <c r="A515" s="9"/>
      <c r="B515" s="31"/>
      <c r="C515" s="11"/>
      <c r="D515" s="74"/>
      <c r="E515" s="18"/>
      <c r="F515" s="39"/>
      <c r="G515" s="22"/>
      <c r="H515" s="9"/>
    </row>
    <row r="516" spans="1:8" x14ac:dyDescent="0.25">
      <c r="A516" s="9"/>
      <c r="B516" s="31"/>
      <c r="C516" s="11"/>
      <c r="D516" s="74"/>
      <c r="E516" s="18"/>
      <c r="F516" s="39"/>
      <c r="G516" s="22"/>
      <c r="H516" s="9"/>
    </row>
    <row r="517" spans="1:8" x14ac:dyDescent="0.25">
      <c r="A517" s="9"/>
      <c r="B517" s="31"/>
      <c r="C517" s="11"/>
      <c r="D517" s="74"/>
      <c r="E517" s="18"/>
      <c r="F517" s="39"/>
      <c r="G517" s="22"/>
      <c r="H517" s="9"/>
    </row>
    <row r="518" spans="1:8" x14ac:dyDescent="0.25">
      <c r="A518" s="9"/>
      <c r="B518" s="31"/>
      <c r="C518" s="11"/>
      <c r="D518" s="74"/>
      <c r="E518" s="18"/>
      <c r="F518" s="39"/>
      <c r="G518" s="22"/>
      <c r="H518" s="9"/>
    </row>
    <row r="519" spans="1:8" x14ac:dyDescent="0.25">
      <c r="A519" s="9"/>
      <c r="B519" s="31"/>
      <c r="C519" s="11"/>
      <c r="D519" s="74"/>
      <c r="E519" s="18"/>
      <c r="F519" s="39"/>
      <c r="G519" s="22"/>
      <c r="H519" s="9"/>
    </row>
    <row r="520" spans="1:8" x14ac:dyDescent="0.25">
      <c r="A520" s="9"/>
      <c r="B520" s="31"/>
      <c r="C520" s="11"/>
      <c r="D520" s="74"/>
      <c r="E520" s="18"/>
      <c r="F520" s="39"/>
      <c r="G520" s="22"/>
      <c r="H520" s="9"/>
    </row>
    <row r="521" spans="1:8" x14ac:dyDescent="0.25">
      <c r="A521" s="9"/>
      <c r="B521" s="31"/>
      <c r="C521" s="11"/>
      <c r="D521" s="74"/>
      <c r="E521" s="18"/>
      <c r="F521" s="39"/>
      <c r="G521" s="22"/>
      <c r="H521" s="9"/>
    </row>
    <row r="522" spans="1:8" x14ac:dyDescent="0.25">
      <c r="A522" s="9"/>
      <c r="B522" s="31"/>
      <c r="C522" s="11"/>
      <c r="D522" s="74"/>
      <c r="E522" s="18"/>
      <c r="F522" s="39"/>
      <c r="G522" s="22"/>
      <c r="H522" s="9"/>
    </row>
    <row r="523" spans="1:8" x14ac:dyDescent="0.25">
      <c r="A523" s="9"/>
      <c r="B523" s="31"/>
      <c r="C523" s="11"/>
      <c r="D523" s="74"/>
      <c r="E523" s="18"/>
      <c r="F523" s="39"/>
      <c r="G523" s="22"/>
      <c r="H523" s="9"/>
    </row>
    <row r="524" spans="1:8" x14ac:dyDescent="0.25">
      <c r="A524" s="9"/>
      <c r="B524" s="31"/>
      <c r="C524" s="11"/>
      <c r="D524" s="74"/>
      <c r="E524" s="18"/>
      <c r="F524" s="39"/>
      <c r="G524" s="22"/>
      <c r="H524" s="9"/>
    </row>
    <row r="525" spans="1:8" x14ac:dyDescent="0.25">
      <c r="A525" s="9"/>
      <c r="B525" s="31"/>
      <c r="C525" s="11"/>
      <c r="D525" s="74"/>
      <c r="E525" s="18"/>
      <c r="F525" s="39"/>
      <c r="G525" s="22"/>
      <c r="H525" s="9"/>
    </row>
    <row r="526" spans="1:8" x14ac:dyDescent="0.25">
      <c r="A526" s="9"/>
      <c r="B526" s="31"/>
      <c r="C526" s="11"/>
      <c r="D526" s="74"/>
      <c r="E526" s="18"/>
      <c r="F526" s="39"/>
      <c r="G526" s="22"/>
      <c r="H526" s="9"/>
    </row>
    <row r="527" spans="1:8" x14ac:dyDescent="0.25">
      <c r="A527" s="9"/>
      <c r="B527" s="31"/>
      <c r="C527" s="11"/>
      <c r="D527" s="74"/>
      <c r="E527" s="18"/>
      <c r="F527" s="39"/>
      <c r="G527" s="22"/>
      <c r="H527" s="9"/>
    </row>
    <row r="528" spans="1:8" x14ac:dyDescent="0.25">
      <c r="A528" s="9"/>
      <c r="B528" s="31"/>
      <c r="C528" s="11"/>
      <c r="D528" s="74"/>
      <c r="E528" s="18"/>
      <c r="F528" s="39"/>
      <c r="G528" s="22"/>
      <c r="H528" s="9"/>
    </row>
    <row r="529" spans="1:8" x14ac:dyDescent="0.25">
      <c r="A529" s="9"/>
      <c r="B529" s="31"/>
      <c r="C529" s="11"/>
      <c r="D529" s="74"/>
      <c r="E529" s="18"/>
      <c r="F529" s="39"/>
      <c r="G529" s="22"/>
      <c r="H529" s="9"/>
    </row>
    <row r="530" spans="1:8" x14ac:dyDescent="0.25">
      <c r="A530" s="9"/>
      <c r="B530" s="31"/>
      <c r="C530" s="11"/>
      <c r="D530" s="74"/>
      <c r="E530" s="18"/>
      <c r="F530" s="39"/>
      <c r="G530" s="22"/>
      <c r="H530" s="9"/>
    </row>
    <row r="531" spans="1:8" x14ac:dyDescent="0.25">
      <c r="A531" s="9"/>
      <c r="B531" s="31"/>
      <c r="C531" s="11"/>
      <c r="D531" s="74"/>
      <c r="E531" s="18"/>
      <c r="F531" s="39"/>
      <c r="G531" s="22"/>
      <c r="H531" s="9"/>
    </row>
    <row r="532" spans="1:8" x14ac:dyDescent="0.25">
      <c r="A532" s="9"/>
      <c r="B532" s="31"/>
      <c r="C532" s="11"/>
      <c r="D532" s="74"/>
      <c r="E532" s="18"/>
      <c r="F532" s="39"/>
      <c r="G532" s="22"/>
      <c r="H532" s="9"/>
    </row>
    <row r="533" spans="1:8" x14ac:dyDescent="0.25">
      <c r="A533" s="9"/>
      <c r="B533" s="31"/>
      <c r="C533" s="11"/>
      <c r="D533" s="74"/>
      <c r="E533" s="18"/>
      <c r="F533" s="39"/>
      <c r="G533" s="22"/>
      <c r="H533" s="9"/>
    </row>
    <row r="534" spans="1:8" x14ac:dyDescent="0.25">
      <c r="A534" s="9"/>
      <c r="B534" s="31"/>
      <c r="C534" s="11"/>
      <c r="D534" s="74"/>
      <c r="E534" s="18"/>
      <c r="F534" s="39"/>
      <c r="G534" s="22"/>
      <c r="H534" s="9"/>
    </row>
    <row r="535" spans="1:8" x14ac:dyDescent="0.25">
      <c r="A535" s="9"/>
      <c r="B535" s="31"/>
      <c r="C535" s="11"/>
      <c r="D535" s="74"/>
      <c r="E535" s="18"/>
      <c r="F535" s="39"/>
      <c r="G535" s="22"/>
      <c r="H535" s="9"/>
    </row>
    <row r="536" spans="1:8" x14ac:dyDescent="0.25">
      <c r="A536" s="9"/>
      <c r="B536" s="31"/>
      <c r="C536" s="11"/>
      <c r="D536" s="74"/>
      <c r="E536" s="18"/>
      <c r="F536" s="39"/>
      <c r="G536" s="22"/>
      <c r="H536" s="9"/>
    </row>
    <row r="537" spans="1:8" x14ac:dyDescent="0.25">
      <c r="A537" s="9"/>
      <c r="B537" s="31"/>
      <c r="C537" s="11"/>
      <c r="D537" s="74"/>
      <c r="E537" s="18"/>
      <c r="F537" s="39"/>
      <c r="G537" s="22"/>
      <c r="H537" s="9"/>
    </row>
    <row r="538" spans="1:8" x14ac:dyDescent="0.25">
      <c r="A538" s="9"/>
      <c r="B538" s="31"/>
      <c r="C538" s="11"/>
      <c r="D538" s="74"/>
      <c r="E538" s="18"/>
      <c r="F538" s="39"/>
      <c r="G538" s="22"/>
      <c r="H538" s="9"/>
    </row>
    <row r="539" spans="1:8" x14ac:dyDescent="0.25">
      <c r="A539" s="9"/>
      <c r="B539" s="31"/>
      <c r="C539" s="11"/>
      <c r="D539" s="74"/>
      <c r="E539" s="18"/>
      <c r="F539" s="39"/>
      <c r="G539" s="22"/>
      <c r="H539" s="9"/>
    </row>
    <row r="540" spans="1:8" x14ac:dyDescent="0.25">
      <c r="A540" s="9"/>
      <c r="B540" s="31"/>
      <c r="C540" s="11"/>
      <c r="D540" s="74"/>
      <c r="E540" s="18"/>
      <c r="F540" s="39"/>
      <c r="G540" s="22"/>
      <c r="H540" s="9"/>
    </row>
    <row r="541" spans="1:8" x14ac:dyDescent="0.25">
      <c r="A541" s="9"/>
      <c r="B541" s="31"/>
      <c r="C541" s="11"/>
      <c r="D541" s="74"/>
      <c r="E541" s="18"/>
      <c r="F541" s="39"/>
      <c r="G541" s="22"/>
      <c r="H541" s="9"/>
    </row>
    <row r="542" spans="1:8" x14ac:dyDescent="0.25">
      <c r="A542" s="9"/>
      <c r="B542" s="31"/>
      <c r="C542" s="11"/>
      <c r="D542" s="74"/>
      <c r="E542" s="18"/>
      <c r="F542" s="39"/>
      <c r="G542" s="22"/>
      <c r="H542" s="9"/>
    </row>
    <row r="543" spans="1:8" x14ac:dyDescent="0.25">
      <c r="A543" s="9"/>
      <c r="B543" s="31"/>
      <c r="C543" s="11"/>
      <c r="D543" s="74"/>
      <c r="E543" s="18"/>
      <c r="F543" s="39"/>
      <c r="G543" s="22"/>
      <c r="H543" s="9"/>
    </row>
    <row r="544" spans="1:8" x14ac:dyDescent="0.25">
      <c r="A544" s="9"/>
      <c r="B544" s="31"/>
      <c r="C544" s="11"/>
      <c r="D544" s="74"/>
      <c r="E544" s="18"/>
      <c r="F544" s="39"/>
      <c r="G544" s="22"/>
      <c r="H544" s="9"/>
    </row>
    <row r="545" spans="1:8" x14ac:dyDescent="0.25">
      <c r="A545" s="9"/>
      <c r="B545" s="31"/>
      <c r="C545" s="11"/>
      <c r="D545" s="74"/>
      <c r="E545" s="18"/>
      <c r="F545" s="39"/>
      <c r="G545" s="22"/>
      <c r="H545" s="9"/>
    </row>
    <row r="546" spans="1:8" x14ac:dyDescent="0.25">
      <c r="A546" s="9"/>
      <c r="B546" s="31"/>
      <c r="C546" s="11"/>
      <c r="D546" s="74"/>
      <c r="E546" s="18"/>
      <c r="F546" s="39"/>
      <c r="G546" s="22"/>
      <c r="H546" s="9"/>
    </row>
    <row r="547" spans="1:8" x14ac:dyDescent="0.25">
      <c r="A547" s="9"/>
      <c r="B547" s="31"/>
      <c r="C547" s="11"/>
      <c r="D547" s="74"/>
      <c r="E547" s="18"/>
      <c r="F547" s="39"/>
      <c r="G547" s="22"/>
      <c r="H547" s="9"/>
    </row>
    <row r="548" spans="1:8" x14ac:dyDescent="0.25">
      <c r="A548" s="9"/>
      <c r="B548" s="31"/>
      <c r="C548" s="11"/>
      <c r="D548" s="74"/>
      <c r="E548" s="18"/>
      <c r="F548" s="39"/>
      <c r="G548" s="22"/>
      <c r="H548" s="9"/>
    </row>
    <row r="549" spans="1:8" x14ac:dyDescent="0.25">
      <c r="A549" s="9"/>
      <c r="B549" s="31"/>
      <c r="C549" s="11"/>
      <c r="D549" s="74"/>
      <c r="E549" s="18"/>
      <c r="F549" s="39"/>
      <c r="G549" s="22"/>
      <c r="H549" s="9"/>
    </row>
    <row r="550" spans="1:8" x14ac:dyDescent="0.25">
      <c r="A550" s="9"/>
      <c r="B550" s="31"/>
      <c r="C550" s="11"/>
      <c r="D550" s="74"/>
      <c r="E550" s="18"/>
      <c r="F550" s="39"/>
      <c r="G550" s="22"/>
      <c r="H550" s="9"/>
    </row>
    <row r="551" spans="1:8" x14ac:dyDescent="0.25">
      <c r="A551" s="9"/>
      <c r="B551" s="31"/>
      <c r="C551" s="11"/>
      <c r="D551" s="74"/>
      <c r="E551" s="18"/>
      <c r="F551" s="39"/>
      <c r="G551" s="22"/>
      <c r="H551" s="9"/>
    </row>
    <row r="552" spans="1:8" x14ac:dyDescent="0.25">
      <c r="A552" s="9"/>
      <c r="B552" s="31"/>
      <c r="C552" s="11"/>
      <c r="D552" s="74"/>
      <c r="E552" s="18"/>
      <c r="F552" s="39"/>
      <c r="G552" s="22"/>
      <c r="H552" s="9"/>
    </row>
    <row r="553" spans="1:8" x14ac:dyDescent="0.25">
      <c r="A553" s="9"/>
      <c r="B553" s="31"/>
      <c r="C553" s="11"/>
      <c r="D553" s="74"/>
      <c r="E553" s="18"/>
      <c r="F553" s="39"/>
      <c r="G553" s="22"/>
      <c r="H553" s="9"/>
    </row>
    <row r="554" spans="1:8" x14ac:dyDescent="0.25">
      <c r="A554" s="9"/>
      <c r="B554" s="31"/>
      <c r="C554" s="11"/>
      <c r="D554" s="74"/>
      <c r="E554" s="18"/>
      <c r="F554" s="39"/>
      <c r="G554" s="22"/>
      <c r="H554" s="9"/>
    </row>
    <row r="555" spans="1:8" x14ac:dyDescent="0.25">
      <c r="A555" s="9"/>
      <c r="B555" s="31"/>
      <c r="C555" s="11"/>
      <c r="D555" s="74"/>
      <c r="E555" s="18"/>
      <c r="F555" s="39"/>
      <c r="G555" s="22"/>
      <c r="H555" s="9"/>
    </row>
    <row r="556" spans="1:8" x14ac:dyDescent="0.25">
      <c r="A556" s="9"/>
      <c r="B556" s="31"/>
      <c r="C556" s="11"/>
      <c r="D556" s="74"/>
      <c r="E556" s="18"/>
      <c r="F556" s="39"/>
      <c r="G556" s="22"/>
      <c r="H556" s="9"/>
    </row>
    <row r="557" spans="1:8" x14ac:dyDescent="0.25">
      <c r="A557" s="9"/>
      <c r="B557" s="31"/>
      <c r="C557" s="11"/>
      <c r="D557" s="74"/>
      <c r="E557" s="18"/>
      <c r="F557" s="39"/>
      <c r="G557" s="22"/>
      <c r="H557" s="9"/>
    </row>
    <row r="558" spans="1:8" x14ac:dyDescent="0.25">
      <c r="A558" s="9"/>
      <c r="B558" s="31"/>
      <c r="C558" s="11"/>
      <c r="D558" s="74"/>
      <c r="E558" s="18"/>
      <c r="F558" s="39"/>
      <c r="G558" s="22"/>
      <c r="H558" s="9"/>
    </row>
    <row r="559" spans="1:8" x14ac:dyDescent="0.25">
      <c r="A559" s="9"/>
      <c r="B559" s="31"/>
      <c r="C559" s="11"/>
      <c r="D559" s="74"/>
      <c r="E559" s="18"/>
      <c r="F559" s="39"/>
      <c r="G559" s="22"/>
      <c r="H559" s="9"/>
    </row>
    <row r="560" spans="1:8" x14ac:dyDescent="0.25">
      <c r="A560" s="9"/>
      <c r="B560" s="31"/>
      <c r="C560" s="11"/>
      <c r="D560" s="74"/>
      <c r="E560" s="18"/>
      <c r="F560" s="39"/>
      <c r="G560" s="22"/>
      <c r="H560" s="9"/>
    </row>
    <row r="561" spans="1:8" x14ac:dyDescent="0.25">
      <c r="A561" s="9"/>
      <c r="B561" s="31"/>
      <c r="C561" s="11"/>
      <c r="D561" s="74"/>
      <c r="E561" s="18"/>
      <c r="F561" s="39"/>
      <c r="G561" s="22"/>
      <c r="H561" s="9"/>
    </row>
    <row r="562" spans="1:8" x14ac:dyDescent="0.25">
      <c r="A562" s="9"/>
      <c r="B562" s="31"/>
      <c r="C562" s="11"/>
      <c r="D562" s="74"/>
      <c r="E562" s="18"/>
      <c r="F562" s="39"/>
      <c r="G562" s="22"/>
      <c r="H562" s="9"/>
    </row>
    <row r="563" spans="1:8" x14ac:dyDescent="0.25">
      <c r="A563" s="9"/>
      <c r="B563" s="31"/>
      <c r="C563" s="11"/>
      <c r="D563" s="74"/>
      <c r="E563" s="18"/>
      <c r="F563" s="39"/>
      <c r="G563" s="22"/>
      <c r="H563" s="9"/>
    </row>
    <row r="564" spans="1:8" x14ac:dyDescent="0.25">
      <c r="A564" s="9"/>
      <c r="B564" s="31"/>
      <c r="C564" s="11"/>
      <c r="D564" s="74"/>
      <c r="E564" s="18"/>
      <c r="F564" s="39"/>
      <c r="G564" s="22"/>
      <c r="H564" s="9"/>
    </row>
    <row r="565" spans="1:8" x14ac:dyDescent="0.25">
      <c r="A565" s="9"/>
      <c r="B565" s="31"/>
      <c r="C565" s="11"/>
      <c r="D565" s="74"/>
      <c r="E565" s="18"/>
      <c r="F565" s="39"/>
      <c r="G565" s="22"/>
      <c r="H565" s="9"/>
    </row>
    <row r="566" spans="1:8" x14ac:dyDescent="0.25">
      <c r="A566" s="9"/>
      <c r="B566" s="31"/>
      <c r="C566" s="11"/>
      <c r="D566" s="74"/>
      <c r="E566" s="18"/>
      <c r="F566" s="39"/>
      <c r="G566" s="22"/>
      <c r="H566" s="9"/>
    </row>
    <row r="567" spans="1:8" x14ac:dyDescent="0.25">
      <c r="A567" s="9"/>
      <c r="B567" s="31"/>
      <c r="C567" s="11"/>
      <c r="D567" s="74"/>
      <c r="E567" s="18"/>
      <c r="F567" s="39"/>
      <c r="G567" s="22"/>
      <c r="H567" s="9"/>
    </row>
    <row r="568" spans="1:8" x14ac:dyDescent="0.25">
      <c r="A568" s="9"/>
      <c r="B568" s="31"/>
      <c r="C568" s="11"/>
      <c r="D568" s="74"/>
      <c r="E568" s="18"/>
      <c r="F568" s="39"/>
      <c r="G568" s="22"/>
      <c r="H568" s="9"/>
    </row>
    <row r="569" spans="1:8" x14ac:dyDescent="0.25">
      <c r="A569" s="9"/>
      <c r="B569" s="31"/>
      <c r="C569" s="11"/>
      <c r="D569" s="74"/>
      <c r="E569" s="18"/>
      <c r="F569" s="39"/>
      <c r="G569" s="22"/>
      <c r="H569" s="9"/>
    </row>
    <row r="570" spans="1:8" x14ac:dyDescent="0.25">
      <c r="A570" s="9"/>
      <c r="B570" s="31"/>
      <c r="C570" s="11"/>
      <c r="D570" s="74"/>
      <c r="E570" s="18"/>
      <c r="F570" s="39"/>
      <c r="G570" s="22"/>
      <c r="H570" s="9"/>
    </row>
    <row r="571" spans="1:8" x14ac:dyDescent="0.25">
      <c r="A571" s="9"/>
      <c r="B571" s="31"/>
      <c r="C571" s="11"/>
      <c r="D571" s="74"/>
      <c r="E571" s="18"/>
      <c r="F571" s="39"/>
      <c r="G571" s="22"/>
      <c r="H571" s="9"/>
    </row>
    <row r="572" spans="1:8" x14ac:dyDescent="0.25">
      <c r="A572" s="9"/>
      <c r="B572" s="31"/>
      <c r="C572" s="11"/>
      <c r="D572" s="74"/>
      <c r="E572" s="18"/>
      <c r="F572" s="39"/>
      <c r="G572" s="22"/>
      <c r="H572" s="9"/>
    </row>
    <row r="573" spans="1:8" x14ac:dyDescent="0.25">
      <c r="A573" s="9"/>
      <c r="B573" s="31"/>
      <c r="C573" s="11"/>
      <c r="D573" s="74"/>
      <c r="E573" s="18"/>
      <c r="F573" s="39"/>
      <c r="G573" s="22"/>
      <c r="H573" s="9"/>
    </row>
    <row r="574" spans="1:8" x14ac:dyDescent="0.25">
      <c r="A574" s="9"/>
      <c r="B574" s="31"/>
      <c r="C574" s="11"/>
      <c r="D574" s="74"/>
      <c r="E574" s="18"/>
      <c r="F574" s="39"/>
      <c r="G574" s="22"/>
      <c r="H574" s="9"/>
    </row>
    <row r="575" spans="1:8" x14ac:dyDescent="0.25">
      <c r="A575" s="9"/>
      <c r="B575" s="31"/>
      <c r="C575" s="11"/>
      <c r="D575" s="74"/>
      <c r="E575" s="18"/>
      <c r="F575" s="39"/>
      <c r="G575" s="22"/>
      <c r="H575" s="9"/>
    </row>
    <row r="576" spans="1:8" x14ac:dyDescent="0.25">
      <c r="A576" s="9"/>
      <c r="B576" s="31"/>
      <c r="C576" s="11"/>
      <c r="D576" s="74"/>
      <c r="E576" s="18"/>
      <c r="F576" s="39"/>
      <c r="G576" s="22"/>
      <c r="H576" s="9"/>
    </row>
    <row r="577" spans="1:8" x14ac:dyDescent="0.25">
      <c r="A577" s="9"/>
      <c r="B577" s="31"/>
      <c r="C577" s="11"/>
      <c r="D577" s="74"/>
      <c r="E577" s="18"/>
      <c r="F577" s="39"/>
      <c r="G577" s="22"/>
      <c r="H577" s="9"/>
    </row>
    <row r="578" spans="1:8" x14ac:dyDescent="0.25">
      <c r="A578" s="9"/>
      <c r="B578" s="31"/>
      <c r="C578" s="11"/>
      <c r="D578" s="74"/>
      <c r="E578" s="18"/>
      <c r="F578" s="39"/>
      <c r="G578" s="22"/>
      <c r="H578" s="9"/>
    </row>
    <row r="579" spans="1:8" x14ac:dyDescent="0.25">
      <c r="A579" s="9"/>
      <c r="B579" s="31"/>
      <c r="C579" s="11"/>
      <c r="D579" s="74"/>
      <c r="E579" s="18"/>
      <c r="F579" s="39"/>
      <c r="G579" s="22"/>
      <c r="H579" s="9"/>
    </row>
    <row r="580" spans="1:8" x14ac:dyDescent="0.25">
      <c r="A580" s="9"/>
      <c r="B580" s="31"/>
      <c r="C580" s="11"/>
      <c r="D580" s="74"/>
      <c r="E580" s="18"/>
      <c r="F580" s="39"/>
      <c r="G580" s="22"/>
      <c r="H580" s="9"/>
    </row>
    <row r="581" spans="1:8" x14ac:dyDescent="0.25">
      <c r="A581" s="9"/>
      <c r="B581" s="31"/>
      <c r="C581" s="11"/>
      <c r="D581" s="74"/>
      <c r="E581" s="18"/>
      <c r="F581" s="39"/>
      <c r="G581" s="22"/>
      <c r="H581" s="9"/>
    </row>
    <row r="582" spans="1:8" x14ac:dyDescent="0.25">
      <c r="A582" s="9"/>
      <c r="B582" s="31"/>
      <c r="C582" s="11"/>
      <c r="D582" s="74"/>
      <c r="E582" s="18"/>
      <c r="F582" s="39"/>
      <c r="G582" s="22"/>
      <c r="H582" s="9"/>
    </row>
    <row r="583" spans="1:8" x14ac:dyDescent="0.25">
      <c r="A583" s="9"/>
      <c r="B583" s="31"/>
      <c r="C583" s="11"/>
      <c r="D583" s="74"/>
      <c r="E583" s="18"/>
      <c r="F583" s="39"/>
      <c r="G583" s="22"/>
      <c r="H583" s="9"/>
    </row>
    <row r="584" spans="1:8" x14ac:dyDescent="0.25">
      <c r="A584" s="9"/>
      <c r="B584" s="31"/>
      <c r="C584" s="11"/>
      <c r="D584" s="74"/>
      <c r="E584" s="18"/>
      <c r="F584" s="39"/>
      <c r="G584" s="22"/>
      <c r="H584" s="9"/>
    </row>
    <row r="585" spans="1:8" x14ac:dyDescent="0.25">
      <c r="A585" s="9"/>
      <c r="B585" s="31"/>
      <c r="C585" s="11"/>
      <c r="D585" s="74"/>
      <c r="E585" s="18"/>
      <c r="F585" s="39"/>
      <c r="G585" s="22"/>
      <c r="H585" s="9"/>
    </row>
    <row r="586" spans="1:8" x14ac:dyDescent="0.25">
      <c r="A586" s="9"/>
      <c r="B586" s="31"/>
      <c r="C586" s="11"/>
      <c r="D586" s="74"/>
      <c r="E586" s="18"/>
      <c r="F586" s="39"/>
      <c r="G586" s="22"/>
      <c r="H586" s="9"/>
    </row>
    <row r="587" spans="1:8" x14ac:dyDescent="0.25">
      <c r="A587" s="9"/>
      <c r="B587" s="31"/>
      <c r="C587" s="11"/>
      <c r="D587" s="74"/>
      <c r="E587" s="18"/>
      <c r="F587" s="39"/>
      <c r="G587" s="22"/>
      <c r="H587" s="9"/>
    </row>
    <row r="588" spans="1:8" x14ac:dyDescent="0.25">
      <c r="A588" s="9"/>
      <c r="B588" s="31"/>
      <c r="C588" s="11"/>
      <c r="D588" s="74"/>
      <c r="E588" s="18"/>
      <c r="F588" s="39"/>
      <c r="G588" s="22"/>
      <c r="H588" s="9"/>
    </row>
    <row r="589" spans="1:8" x14ac:dyDescent="0.25">
      <c r="A589" s="9"/>
      <c r="B589" s="31"/>
      <c r="C589" s="11"/>
      <c r="D589" s="74"/>
      <c r="E589" s="18"/>
      <c r="F589" s="39"/>
      <c r="G589" s="22"/>
      <c r="H589" s="9"/>
    </row>
    <row r="590" spans="1:8" x14ac:dyDescent="0.25">
      <c r="A590" s="9"/>
      <c r="B590" s="31"/>
      <c r="C590" s="11"/>
      <c r="D590" s="74"/>
      <c r="E590" s="18"/>
      <c r="F590" s="39"/>
      <c r="G590" s="22"/>
      <c r="H590" s="9"/>
    </row>
    <row r="591" spans="1:8" x14ac:dyDescent="0.25">
      <c r="A591" s="9"/>
      <c r="B591" s="31"/>
      <c r="C591" s="11"/>
      <c r="D591" s="74"/>
      <c r="E591" s="18"/>
      <c r="F591" s="39"/>
      <c r="G591" s="22"/>
      <c r="H591" s="9"/>
    </row>
    <row r="592" spans="1:8" x14ac:dyDescent="0.25">
      <c r="A592" s="9"/>
      <c r="B592" s="31"/>
      <c r="C592" s="11"/>
      <c r="D592" s="74"/>
      <c r="E592" s="18"/>
      <c r="F592" s="39"/>
      <c r="G592" s="22"/>
      <c r="H592" s="9"/>
    </row>
    <row r="593" spans="1:8" x14ac:dyDescent="0.25">
      <c r="A593" s="9"/>
      <c r="B593" s="31"/>
      <c r="C593" s="11"/>
      <c r="D593" s="74"/>
      <c r="E593" s="18"/>
      <c r="F593" s="39"/>
      <c r="G593" s="22"/>
      <c r="H593" s="9"/>
    </row>
    <row r="594" spans="1:8" x14ac:dyDescent="0.25">
      <c r="A594" s="9"/>
      <c r="B594" s="31"/>
      <c r="C594" s="11"/>
      <c r="D594" s="74"/>
      <c r="E594" s="18"/>
      <c r="F594" s="39"/>
      <c r="G594" s="22"/>
      <c r="H594" s="9"/>
    </row>
    <row r="595" spans="1:8" x14ac:dyDescent="0.25">
      <c r="A595" s="9"/>
      <c r="B595" s="31"/>
      <c r="C595" s="11"/>
      <c r="D595" s="74"/>
      <c r="E595" s="18"/>
      <c r="F595" s="39"/>
      <c r="G595" s="22"/>
      <c r="H595" s="9"/>
    </row>
    <row r="596" spans="1:8" x14ac:dyDescent="0.25">
      <c r="A596" s="9"/>
      <c r="B596" s="31"/>
      <c r="C596" s="11"/>
      <c r="D596" s="74"/>
      <c r="E596" s="18"/>
      <c r="F596" s="39"/>
      <c r="G596" s="22"/>
      <c r="H596" s="9"/>
    </row>
    <row r="597" spans="1:8" x14ac:dyDescent="0.25">
      <c r="A597" s="9"/>
      <c r="B597" s="31"/>
      <c r="C597" s="11"/>
      <c r="D597" s="74"/>
      <c r="E597" s="18"/>
      <c r="F597" s="39"/>
      <c r="G597" s="22"/>
      <c r="H597" s="9"/>
    </row>
    <row r="598" spans="1:8" x14ac:dyDescent="0.25">
      <c r="A598" s="9"/>
      <c r="B598" s="31"/>
      <c r="C598" s="11"/>
      <c r="D598" s="74"/>
      <c r="E598" s="18"/>
      <c r="F598" s="39"/>
      <c r="G598" s="22"/>
      <c r="H598" s="9"/>
    </row>
    <row r="599" spans="1:8" x14ac:dyDescent="0.25">
      <c r="A599" s="9"/>
      <c r="B599" s="31"/>
      <c r="C599" s="11"/>
      <c r="D599" s="74"/>
      <c r="E599" s="18"/>
      <c r="F599" s="39"/>
      <c r="G599" s="22"/>
      <c r="H599" s="9"/>
    </row>
    <row r="600" spans="1:8" x14ac:dyDescent="0.25">
      <c r="A600" s="9"/>
      <c r="B600" s="31"/>
      <c r="C600" s="11"/>
      <c r="D600" s="74"/>
      <c r="E600" s="18"/>
      <c r="F600" s="39"/>
      <c r="G600" s="22"/>
      <c r="H600" s="9"/>
    </row>
    <row r="601" spans="1:8" x14ac:dyDescent="0.25">
      <c r="A601" s="9"/>
      <c r="B601" s="31"/>
      <c r="C601" s="11"/>
      <c r="D601" s="74"/>
      <c r="E601" s="18"/>
      <c r="F601" s="39"/>
      <c r="G601" s="22"/>
      <c r="H601" s="9"/>
    </row>
    <row r="602" spans="1:8" x14ac:dyDescent="0.25">
      <c r="A602" s="9"/>
      <c r="B602" s="31"/>
      <c r="C602" s="11"/>
      <c r="D602" s="74"/>
      <c r="E602" s="18"/>
      <c r="F602" s="39"/>
      <c r="G602" s="22"/>
      <c r="H602" s="9"/>
    </row>
    <row r="603" spans="1:8" x14ac:dyDescent="0.25">
      <c r="A603" s="9"/>
      <c r="B603" s="31"/>
      <c r="C603" s="11"/>
      <c r="D603" s="74"/>
      <c r="E603" s="18"/>
      <c r="F603" s="39"/>
      <c r="G603" s="22"/>
      <c r="H603" s="9"/>
    </row>
    <row r="604" spans="1:8" x14ac:dyDescent="0.25">
      <c r="A604" s="9"/>
      <c r="B604" s="31"/>
      <c r="C604" s="11"/>
      <c r="D604" s="74"/>
      <c r="E604" s="18"/>
      <c r="F604" s="39"/>
      <c r="G604" s="22"/>
      <c r="H604" s="9"/>
    </row>
    <row r="605" spans="1:8" x14ac:dyDescent="0.25">
      <c r="A605" s="9"/>
      <c r="B605" s="31"/>
      <c r="C605" s="11"/>
      <c r="D605" s="74"/>
      <c r="E605" s="18"/>
      <c r="F605" s="39"/>
      <c r="G605" s="22"/>
      <c r="H605" s="9"/>
    </row>
    <row r="606" spans="1:8" x14ac:dyDescent="0.25">
      <c r="A606" s="9"/>
      <c r="B606" s="31"/>
      <c r="C606" s="11"/>
      <c r="D606" s="74"/>
      <c r="E606" s="18"/>
      <c r="F606" s="39"/>
      <c r="G606" s="22"/>
      <c r="H606" s="9"/>
    </row>
    <row r="607" spans="1:8" x14ac:dyDescent="0.25">
      <c r="A607" s="9"/>
      <c r="B607" s="31"/>
      <c r="C607" s="11"/>
      <c r="D607" s="74"/>
      <c r="E607" s="18"/>
      <c r="F607" s="39"/>
      <c r="G607" s="22"/>
      <c r="H607" s="9"/>
    </row>
    <row r="608" spans="1:8" x14ac:dyDescent="0.25">
      <c r="A608" s="9"/>
      <c r="B608" s="31"/>
      <c r="C608" s="11"/>
      <c r="D608" s="74"/>
      <c r="E608" s="18"/>
      <c r="F608" s="39"/>
      <c r="G608" s="22"/>
      <c r="H608" s="9"/>
    </row>
    <row r="609" spans="1:8" x14ac:dyDescent="0.25">
      <c r="A609" s="9"/>
      <c r="B609" s="31"/>
      <c r="C609" s="11"/>
      <c r="D609" s="74"/>
      <c r="E609" s="18"/>
      <c r="F609" s="39"/>
      <c r="G609" s="22"/>
      <c r="H609" s="9"/>
    </row>
    <row r="610" spans="1:8" x14ac:dyDescent="0.25">
      <c r="A610" s="9"/>
      <c r="B610" s="31"/>
      <c r="C610" s="11"/>
      <c r="D610" s="74"/>
      <c r="E610" s="18"/>
      <c r="F610" s="39"/>
      <c r="G610" s="22"/>
      <c r="H610" s="9"/>
    </row>
    <row r="611" spans="1:8" x14ac:dyDescent="0.25">
      <c r="A611" s="9"/>
      <c r="B611" s="31"/>
      <c r="C611" s="11"/>
      <c r="D611" s="74"/>
      <c r="E611" s="18"/>
      <c r="F611" s="39"/>
      <c r="G611" s="22"/>
      <c r="H611" s="9"/>
    </row>
    <row r="612" spans="1:8" x14ac:dyDescent="0.25">
      <c r="A612" s="9"/>
      <c r="B612" s="31"/>
      <c r="C612" s="11"/>
      <c r="D612" s="74"/>
      <c r="E612" s="18"/>
      <c r="F612" s="39"/>
      <c r="G612" s="22"/>
      <c r="H612" s="9"/>
    </row>
    <row r="613" spans="1:8" x14ac:dyDescent="0.25">
      <c r="A613" s="9"/>
      <c r="B613" s="31"/>
      <c r="C613" s="11"/>
      <c r="D613" s="74"/>
      <c r="E613" s="18"/>
      <c r="F613" s="39"/>
      <c r="G613" s="22"/>
      <c r="H613" s="9"/>
    </row>
    <row r="614" spans="1:8" x14ac:dyDescent="0.25">
      <c r="A614" s="9"/>
      <c r="B614" s="31"/>
      <c r="C614" s="11"/>
      <c r="D614" s="74"/>
      <c r="E614" s="18"/>
      <c r="F614" s="39"/>
      <c r="G614" s="22"/>
      <c r="H614" s="9"/>
    </row>
    <row r="615" spans="1:8" x14ac:dyDescent="0.25">
      <c r="A615" s="9"/>
      <c r="B615" s="31"/>
      <c r="C615" s="11"/>
      <c r="D615" s="74"/>
      <c r="E615" s="18"/>
      <c r="F615" s="39"/>
      <c r="G615" s="22"/>
      <c r="H615" s="9"/>
    </row>
    <row r="616" spans="1:8" x14ac:dyDescent="0.25">
      <c r="A616" s="9"/>
      <c r="B616" s="31"/>
      <c r="C616" s="11"/>
      <c r="D616" s="74"/>
      <c r="E616" s="18"/>
      <c r="F616" s="39"/>
      <c r="G616" s="22"/>
      <c r="H616" s="9"/>
    </row>
    <row r="617" spans="1:8" x14ac:dyDescent="0.25">
      <c r="A617" s="9"/>
      <c r="B617" s="31"/>
      <c r="C617" s="11"/>
      <c r="D617" s="74"/>
      <c r="E617" s="18"/>
      <c r="F617" s="39"/>
      <c r="G617" s="22"/>
      <c r="H617" s="9"/>
    </row>
    <row r="618" spans="1:8" x14ac:dyDescent="0.25">
      <c r="A618" s="9"/>
      <c r="B618" s="31"/>
      <c r="C618" s="11"/>
      <c r="D618" s="74"/>
      <c r="E618" s="18"/>
      <c r="F618" s="39"/>
      <c r="G618" s="22"/>
      <c r="H618" s="9"/>
    </row>
    <row r="619" spans="1:8" x14ac:dyDescent="0.25">
      <c r="A619" s="9"/>
      <c r="B619" s="31"/>
      <c r="C619" s="11"/>
      <c r="D619" s="74"/>
      <c r="E619" s="18"/>
      <c r="F619" s="39"/>
      <c r="G619" s="22"/>
      <c r="H619" s="9"/>
    </row>
    <row r="620" spans="1:8" x14ac:dyDescent="0.25">
      <c r="A620" s="9"/>
      <c r="B620" s="31"/>
      <c r="C620" s="11"/>
      <c r="D620" s="74"/>
      <c r="E620" s="18"/>
      <c r="F620" s="39"/>
      <c r="G620" s="22"/>
      <c r="H620" s="9"/>
    </row>
    <row r="621" spans="1:8" x14ac:dyDescent="0.25">
      <c r="A621" s="9"/>
      <c r="B621" s="31"/>
      <c r="C621" s="11"/>
      <c r="D621" s="74"/>
      <c r="E621" s="18"/>
      <c r="F621" s="39"/>
      <c r="G621" s="22"/>
      <c r="H621" s="9"/>
    </row>
    <row r="622" spans="1:8" x14ac:dyDescent="0.25">
      <c r="A622" s="9"/>
      <c r="B622" s="31"/>
      <c r="C622" s="11"/>
      <c r="D622" s="74"/>
      <c r="E622" s="18"/>
      <c r="F622" s="39"/>
      <c r="G622" s="22"/>
      <c r="H622" s="9"/>
    </row>
    <row r="623" spans="1:8" x14ac:dyDescent="0.25">
      <c r="A623" s="9"/>
      <c r="B623" s="31"/>
      <c r="C623" s="11"/>
      <c r="D623" s="74"/>
      <c r="E623" s="18"/>
      <c r="F623" s="39"/>
      <c r="G623" s="22"/>
      <c r="H623" s="9"/>
    </row>
    <row r="624" spans="1:8" x14ac:dyDescent="0.25">
      <c r="A624" s="9"/>
      <c r="B624" s="31"/>
      <c r="C624" s="11"/>
      <c r="D624" s="74"/>
      <c r="E624" s="18"/>
      <c r="F624" s="39"/>
      <c r="G624" s="22"/>
      <c r="H624" s="9"/>
    </row>
    <row r="625" spans="1:8" x14ac:dyDescent="0.25">
      <c r="A625" s="9"/>
      <c r="B625" s="31"/>
      <c r="C625" s="11"/>
      <c r="D625" s="74"/>
      <c r="E625" s="18"/>
      <c r="F625" s="39"/>
      <c r="G625" s="22"/>
      <c r="H625" s="9"/>
    </row>
    <row r="626" spans="1:8" x14ac:dyDescent="0.25">
      <c r="A626" s="9"/>
      <c r="B626" s="31"/>
      <c r="C626" s="11"/>
      <c r="D626" s="74"/>
      <c r="E626" s="18"/>
      <c r="F626" s="39"/>
      <c r="G626" s="22"/>
      <c r="H626" s="9"/>
    </row>
    <row r="627" spans="1:8" x14ac:dyDescent="0.25">
      <c r="A627" s="9"/>
      <c r="B627" s="31"/>
      <c r="C627" s="11"/>
      <c r="D627" s="74"/>
      <c r="E627" s="18"/>
      <c r="F627" s="39"/>
      <c r="G627" s="22"/>
      <c r="H627" s="9"/>
    </row>
    <row r="628" spans="1:8" x14ac:dyDescent="0.25">
      <c r="A628" s="9"/>
      <c r="B628" s="31"/>
      <c r="C628" s="11"/>
      <c r="D628" s="74"/>
      <c r="E628" s="18"/>
      <c r="F628" s="39"/>
      <c r="G628" s="22"/>
      <c r="H628" s="9"/>
    </row>
    <row r="629" spans="1:8" x14ac:dyDescent="0.25">
      <c r="A629" s="9"/>
      <c r="B629" s="31"/>
      <c r="C629" s="11"/>
      <c r="D629" s="74"/>
      <c r="E629" s="18"/>
      <c r="F629" s="39"/>
      <c r="G629" s="22"/>
      <c r="H629" s="9"/>
    </row>
    <row r="630" spans="1:8" x14ac:dyDescent="0.25">
      <c r="A630" s="9"/>
      <c r="B630" s="31"/>
      <c r="C630" s="11"/>
      <c r="D630" s="74"/>
      <c r="E630" s="18"/>
      <c r="F630" s="39"/>
      <c r="G630" s="22"/>
      <c r="H630" s="9"/>
    </row>
    <row r="631" spans="1:8" x14ac:dyDescent="0.25">
      <c r="A631" s="9"/>
      <c r="B631" s="31"/>
      <c r="C631" s="11"/>
      <c r="D631" s="74"/>
      <c r="E631" s="18"/>
      <c r="F631" s="39"/>
      <c r="G631" s="22"/>
      <c r="H631" s="9"/>
    </row>
    <row r="632" spans="1:8" x14ac:dyDescent="0.25">
      <c r="A632" s="9"/>
      <c r="B632" s="31"/>
      <c r="C632" s="11"/>
      <c r="D632" s="74"/>
      <c r="E632" s="18"/>
      <c r="F632" s="39"/>
      <c r="G632" s="22"/>
      <c r="H632" s="9"/>
    </row>
    <row r="633" spans="1:8" x14ac:dyDescent="0.25">
      <c r="A633" s="9"/>
      <c r="B633" s="31"/>
      <c r="C633" s="11"/>
      <c r="D633" s="74"/>
      <c r="E633" s="18"/>
      <c r="F633" s="39"/>
      <c r="G633" s="22"/>
      <c r="H633" s="9"/>
    </row>
    <row r="634" spans="1:8" x14ac:dyDescent="0.25">
      <c r="A634" s="9"/>
      <c r="B634" s="31"/>
      <c r="C634" s="11"/>
      <c r="D634" s="74"/>
      <c r="E634" s="18"/>
      <c r="F634" s="39"/>
      <c r="G634" s="22"/>
      <c r="H634" s="9"/>
    </row>
    <row r="635" spans="1:8" x14ac:dyDescent="0.25">
      <c r="A635" s="9"/>
      <c r="B635" s="31"/>
      <c r="C635" s="11"/>
      <c r="D635" s="74"/>
      <c r="E635" s="18"/>
      <c r="F635" s="39"/>
      <c r="G635" s="22"/>
      <c r="H635" s="9"/>
    </row>
    <row r="636" spans="1:8" x14ac:dyDescent="0.25">
      <c r="A636" s="9"/>
      <c r="B636" s="31"/>
      <c r="C636" s="11"/>
      <c r="D636" s="74"/>
      <c r="E636" s="18"/>
      <c r="F636" s="39"/>
      <c r="G636" s="22"/>
      <c r="H636" s="9"/>
    </row>
    <row r="637" spans="1:8" x14ac:dyDescent="0.25">
      <c r="A637" s="9"/>
      <c r="B637" s="31"/>
      <c r="C637" s="11"/>
      <c r="D637" s="74"/>
      <c r="E637" s="18"/>
      <c r="F637" s="39"/>
      <c r="G637" s="22"/>
      <c r="H637" s="9"/>
    </row>
    <row r="638" spans="1:8" x14ac:dyDescent="0.25">
      <c r="A638" s="9"/>
      <c r="B638" s="31"/>
      <c r="C638" s="11"/>
      <c r="D638" s="74"/>
      <c r="E638" s="18"/>
      <c r="F638" s="39"/>
      <c r="G638" s="22"/>
      <c r="H638" s="9"/>
    </row>
    <row r="639" spans="1:8" x14ac:dyDescent="0.25">
      <c r="A639" s="9"/>
      <c r="B639" s="31"/>
      <c r="C639" s="11"/>
      <c r="D639" s="74"/>
      <c r="E639" s="18"/>
      <c r="F639" s="39"/>
      <c r="G639" s="22"/>
      <c r="H639" s="9"/>
    </row>
    <row r="640" spans="1:8" x14ac:dyDescent="0.25">
      <c r="A640" s="9"/>
      <c r="B640" s="31"/>
      <c r="C640" s="11"/>
      <c r="D640" s="74"/>
      <c r="E640" s="18"/>
      <c r="F640" s="39"/>
      <c r="G640" s="22"/>
      <c r="H640" s="9"/>
    </row>
    <row r="641" spans="1:8" x14ac:dyDescent="0.25">
      <c r="A641" s="9"/>
      <c r="B641" s="31"/>
      <c r="C641" s="11"/>
      <c r="D641" s="74"/>
      <c r="E641" s="18"/>
      <c r="F641" s="39"/>
      <c r="G641" s="22"/>
      <c r="H641" s="9"/>
    </row>
    <row r="642" spans="1:8" x14ac:dyDescent="0.25">
      <c r="A642" s="9"/>
      <c r="B642" s="31"/>
      <c r="C642" s="11"/>
      <c r="D642" s="74"/>
      <c r="E642" s="18"/>
      <c r="F642" s="39"/>
      <c r="G642" s="22"/>
      <c r="H642" s="9"/>
    </row>
    <row r="643" spans="1:8" x14ac:dyDescent="0.25">
      <c r="A643" s="9"/>
      <c r="B643" s="31"/>
      <c r="C643" s="11"/>
      <c r="D643" s="74"/>
      <c r="E643" s="18"/>
      <c r="F643" s="39"/>
      <c r="G643" s="22"/>
      <c r="H643" s="9"/>
    </row>
    <row r="644" spans="1:8" x14ac:dyDescent="0.25">
      <c r="A644" s="9"/>
      <c r="B644" s="31"/>
      <c r="C644" s="11"/>
      <c r="D644" s="74"/>
      <c r="E644" s="18"/>
      <c r="F644" s="39"/>
      <c r="G644" s="22"/>
      <c r="H644" s="9"/>
    </row>
    <row r="645" spans="1:8" x14ac:dyDescent="0.25">
      <c r="A645" s="9"/>
      <c r="B645" s="31"/>
      <c r="C645" s="11"/>
      <c r="D645" s="74"/>
      <c r="E645" s="18"/>
      <c r="F645" s="39"/>
      <c r="G645" s="22"/>
      <c r="H645" s="9"/>
    </row>
    <row r="646" spans="1:8" x14ac:dyDescent="0.25">
      <c r="A646" s="9"/>
      <c r="B646" s="31"/>
      <c r="C646" s="11"/>
      <c r="D646" s="74"/>
      <c r="E646" s="18"/>
      <c r="F646" s="39"/>
      <c r="G646" s="22"/>
      <c r="H646" s="9"/>
    </row>
    <row r="647" spans="1:8" x14ac:dyDescent="0.25">
      <c r="A647" s="9"/>
      <c r="B647" s="31"/>
      <c r="C647" s="11"/>
      <c r="D647" s="74"/>
      <c r="E647" s="18"/>
      <c r="F647" s="39"/>
      <c r="G647" s="22"/>
      <c r="H647" s="9"/>
    </row>
    <row r="648" spans="1:8" x14ac:dyDescent="0.25">
      <c r="A648" s="9"/>
      <c r="B648" s="31"/>
      <c r="C648" s="11"/>
      <c r="D648" s="74"/>
      <c r="E648" s="18"/>
      <c r="F648" s="39"/>
      <c r="G648" s="22"/>
      <c r="H648" s="9"/>
    </row>
    <row r="649" spans="1:8" x14ac:dyDescent="0.25">
      <c r="A649" s="9"/>
      <c r="B649" s="31"/>
      <c r="C649" s="11"/>
      <c r="D649" s="74"/>
      <c r="E649" s="18"/>
      <c r="F649" s="39"/>
      <c r="G649" s="22"/>
      <c r="H649" s="9"/>
    </row>
    <row r="650" spans="1:8" x14ac:dyDescent="0.25">
      <c r="A650" s="9"/>
      <c r="B650" s="31"/>
      <c r="C650" s="11"/>
      <c r="D650" s="74"/>
      <c r="E650" s="18"/>
      <c r="F650" s="39"/>
      <c r="G650" s="22"/>
      <c r="H650" s="9"/>
    </row>
    <row r="651" spans="1:8" x14ac:dyDescent="0.25">
      <c r="A651" s="9"/>
      <c r="B651" s="31"/>
      <c r="C651" s="11"/>
      <c r="D651" s="74"/>
      <c r="E651" s="18"/>
      <c r="F651" s="39"/>
      <c r="G651" s="22"/>
      <c r="H651" s="9"/>
    </row>
    <row r="652" spans="1:8" x14ac:dyDescent="0.25">
      <c r="A652" s="9"/>
      <c r="B652" s="31"/>
      <c r="C652" s="11"/>
      <c r="D652" s="74"/>
      <c r="E652" s="18"/>
      <c r="F652" s="39"/>
      <c r="G652" s="22"/>
      <c r="H652" s="9"/>
    </row>
    <row r="653" spans="1:8" x14ac:dyDescent="0.25">
      <c r="A653" s="9"/>
      <c r="B653" s="31"/>
      <c r="C653" s="11"/>
      <c r="D653" s="74"/>
      <c r="E653" s="18"/>
      <c r="F653" s="39"/>
      <c r="G653" s="22"/>
      <c r="H653" s="9"/>
    </row>
    <row r="654" spans="1:8" x14ac:dyDescent="0.25">
      <c r="A654" s="9"/>
      <c r="B654" s="31"/>
      <c r="C654" s="11"/>
      <c r="D654" s="74"/>
      <c r="E654" s="18"/>
      <c r="F654" s="39"/>
      <c r="G654" s="22"/>
      <c r="H654" s="9"/>
    </row>
    <row r="655" spans="1:8" x14ac:dyDescent="0.25">
      <c r="A655" s="9"/>
      <c r="B655" s="31"/>
      <c r="C655" s="11"/>
      <c r="D655" s="74"/>
      <c r="E655" s="18"/>
      <c r="F655" s="39"/>
      <c r="G655" s="22"/>
      <c r="H655" s="9"/>
    </row>
    <row r="656" spans="1:8" x14ac:dyDescent="0.25">
      <c r="A656" s="9"/>
      <c r="B656" s="31"/>
      <c r="C656" s="11"/>
      <c r="D656" s="74"/>
      <c r="E656" s="18"/>
      <c r="F656" s="39"/>
      <c r="G656" s="22"/>
      <c r="H656" s="9"/>
    </row>
    <row r="657" spans="1:8" x14ac:dyDescent="0.25">
      <c r="A657" s="9"/>
      <c r="B657" s="31"/>
      <c r="C657" s="11"/>
      <c r="D657" s="74"/>
      <c r="E657" s="18"/>
      <c r="F657" s="39"/>
      <c r="G657" s="22"/>
      <c r="H657" s="9"/>
    </row>
    <row r="658" spans="1:8" x14ac:dyDescent="0.25">
      <c r="A658" s="9"/>
      <c r="B658" s="31"/>
      <c r="C658" s="11"/>
      <c r="D658" s="74"/>
      <c r="E658" s="18"/>
      <c r="F658" s="39"/>
      <c r="G658" s="22"/>
      <c r="H658" s="9"/>
    </row>
    <row r="659" spans="1:8" x14ac:dyDescent="0.25">
      <c r="A659" s="9"/>
      <c r="B659" s="31"/>
      <c r="C659" s="11"/>
      <c r="D659" s="74"/>
      <c r="E659" s="18"/>
      <c r="F659" s="39"/>
      <c r="G659" s="22"/>
      <c r="H659" s="9"/>
    </row>
    <row r="660" spans="1:8" x14ac:dyDescent="0.25">
      <c r="A660" s="9"/>
      <c r="B660" s="31"/>
      <c r="C660" s="11"/>
      <c r="D660" s="74"/>
      <c r="E660" s="18"/>
      <c r="F660" s="39"/>
      <c r="G660" s="22"/>
      <c r="H660" s="9"/>
    </row>
    <row r="661" spans="1:8" x14ac:dyDescent="0.25">
      <c r="A661" s="9"/>
      <c r="B661" s="31"/>
      <c r="C661" s="11"/>
      <c r="D661" s="74"/>
      <c r="E661" s="18"/>
      <c r="F661" s="39"/>
      <c r="G661" s="22"/>
      <c r="H661" s="9"/>
    </row>
    <row r="662" spans="1:8" x14ac:dyDescent="0.25">
      <c r="A662" s="9"/>
      <c r="B662" s="31"/>
      <c r="C662" s="11"/>
      <c r="D662" s="74"/>
      <c r="E662" s="18"/>
      <c r="F662" s="39"/>
      <c r="G662" s="22"/>
      <c r="H662" s="9"/>
    </row>
    <row r="663" spans="1:8" x14ac:dyDescent="0.25">
      <c r="A663" s="9"/>
      <c r="B663" s="31"/>
      <c r="C663" s="11"/>
      <c r="D663" s="74"/>
      <c r="E663" s="18"/>
      <c r="F663" s="39"/>
      <c r="G663" s="22"/>
      <c r="H663" s="9"/>
    </row>
    <row r="664" spans="1:8" x14ac:dyDescent="0.25">
      <c r="A664" s="9"/>
      <c r="B664" s="31"/>
      <c r="C664" s="11"/>
      <c r="D664" s="74"/>
      <c r="E664" s="18"/>
      <c r="F664" s="39"/>
      <c r="G664" s="22"/>
      <c r="H664" s="9"/>
    </row>
    <row r="665" spans="1:8" x14ac:dyDescent="0.25">
      <c r="A665" s="9"/>
      <c r="B665" s="31"/>
      <c r="C665" s="11"/>
      <c r="D665" s="74"/>
      <c r="E665" s="18"/>
      <c r="F665" s="39"/>
      <c r="G665" s="22"/>
      <c r="H665" s="9"/>
    </row>
    <row r="666" spans="1:8" x14ac:dyDescent="0.25">
      <c r="A666" s="9"/>
      <c r="B666" s="31"/>
      <c r="C666" s="11"/>
      <c r="D666" s="74"/>
      <c r="E666" s="18"/>
      <c r="F666" s="39"/>
      <c r="G666" s="22"/>
      <c r="H666" s="9"/>
    </row>
    <row r="667" spans="1:8" x14ac:dyDescent="0.25">
      <c r="A667" s="9"/>
      <c r="B667" s="31"/>
      <c r="C667" s="11"/>
      <c r="D667" s="74"/>
      <c r="E667" s="18"/>
      <c r="F667" s="39"/>
      <c r="G667" s="22"/>
      <c r="H667" s="9"/>
    </row>
    <row r="668" spans="1:8" x14ac:dyDescent="0.25">
      <c r="A668" s="9"/>
      <c r="B668" s="31"/>
      <c r="C668" s="11"/>
      <c r="D668" s="74"/>
      <c r="E668" s="18"/>
      <c r="F668" s="39"/>
      <c r="G668" s="22"/>
      <c r="H668" s="9"/>
    </row>
    <row r="669" spans="1:8" x14ac:dyDescent="0.25">
      <c r="A669" s="9"/>
      <c r="B669" s="31"/>
      <c r="C669" s="11"/>
      <c r="D669" s="74"/>
      <c r="E669" s="18"/>
      <c r="F669" s="39"/>
      <c r="G669" s="22"/>
      <c r="H669" s="9"/>
    </row>
    <row r="670" spans="1:8" x14ac:dyDescent="0.25">
      <c r="A670" s="9"/>
      <c r="B670" s="31"/>
      <c r="C670" s="11"/>
      <c r="D670" s="74"/>
      <c r="E670" s="18"/>
      <c r="F670" s="39"/>
      <c r="G670" s="22"/>
      <c r="H670" s="9"/>
    </row>
    <row r="671" spans="1:8" x14ac:dyDescent="0.25">
      <c r="A671" s="9"/>
      <c r="B671" s="31"/>
      <c r="C671" s="11"/>
      <c r="D671" s="74"/>
      <c r="E671" s="18"/>
      <c r="F671" s="39"/>
      <c r="G671" s="22"/>
      <c r="H671" s="9"/>
    </row>
    <row r="672" spans="1:8" x14ac:dyDescent="0.25">
      <c r="A672" s="9"/>
      <c r="B672" s="31"/>
      <c r="C672" s="11"/>
      <c r="D672" s="74"/>
      <c r="E672" s="18"/>
      <c r="F672" s="39"/>
      <c r="G672" s="22"/>
      <c r="H672" s="9"/>
    </row>
    <row r="673" spans="1:8" x14ac:dyDescent="0.25">
      <c r="A673" s="9"/>
      <c r="B673" s="31"/>
      <c r="C673" s="11"/>
      <c r="D673" s="74"/>
      <c r="E673" s="18"/>
      <c r="F673" s="39"/>
      <c r="G673" s="22"/>
      <c r="H673" s="9"/>
    </row>
    <row r="674" spans="1:8" x14ac:dyDescent="0.25">
      <c r="A674" s="9"/>
      <c r="B674" s="31"/>
      <c r="C674" s="11"/>
      <c r="D674" s="74"/>
      <c r="E674" s="18"/>
      <c r="F674" s="39"/>
      <c r="G674" s="22"/>
      <c r="H674" s="9"/>
    </row>
    <row r="675" spans="1:8" x14ac:dyDescent="0.25">
      <c r="A675" s="9"/>
      <c r="B675" s="31"/>
      <c r="C675" s="11"/>
      <c r="D675" s="74"/>
      <c r="E675" s="18"/>
      <c r="F675" s="39"/>
      <c r="G675" s="22"/>
      <c r="H675" s="9"/>
    </row>
    <row r="676" spans="1:8" x14ac:dyDescent="0.25">
      <c r="A676" s="9"/>
      <c r="B676" s="31"/>
      <c r="C676" s="11"/>
      <c r="D676" s="74"/>
      <c r="E676" s="18"/>
      <c r="F676" s="39"/>
      <c r="G676" s="22"/>
      <c r="H676" s="9"/>
    </row>
    <row r="677" spans="1:8" x14ac:dyDescent="0.25">
      <c r="A677" s="9"/>
      <c r="B677" s="31"/>
      <c r="C677" s="11"/>
      <c r="D677" s="74"/>
      <c r="E677" s="18"/>
      <c r="F677" s="39"/>
      <c r="G677" s="22"/>
      <c r="H677" s="9"/>
    </row>
    <row r="678" spans="1:8" x14ac:dyDescent="0.25">
      <c r="A678" s="9"/>
      <c r="B678" s="31"/>
      <c r="C678" s="11"/>
      <c r="D678" s="74"/>
      <c r="E678" s="18"/>
      <c r="F678" s="39"/>
      <c r="G678" s="22"/>
      <c r="H678" s="9"/>
    </row>
    <row r="679" spans="1:8" x14ac:dyDescent="0.25">
      <c r="A679" s="9"/>
      <c r="B679" s="31"/>
      <c r="C679" s="11"/>
      <c r="D679" s="74"/>
      <c r="E679" s="18"/>
      <c r="F679" s="39"/>
      <c r="G679" s="22"/>
      <c r="H679" s="9"/>
    </row>
    <row r="680" spans="1:8" x14ac:dyDescent="0.25">
      <c r="A680" s="9"/>
      <c r="B680" s="31"/>
      <c r="C680" s="11"/>
      <c r="D680" s="74"/>
      <c r="E680" s="18"/>
      <c r="F680" s="39"/>
      <c r="G680" s="22"/>
      <c r="H680" s="9"/>
    </row>
    <row r="681" spans="1:8" x14ac:dyDescent="0.25">
      <c r="A681" s="9"/>
      <c r="B681" s="31"/>
      <c r="C681" s="11"/>
      <c r="D681" s="74"/>
      <c r="E681" s="18"/>
      <c r="F681" s="39"/>
      <c r="G681" s="22"/>
      <c r="H681" s="9"/>
    </row>
    <row r="682" spans="1:8" x14ac:dyDescent="0.25">
      <c r="A682" s="9"/>
      <c r="B682" s="31"/>
      <c r="C682" s="11"/>
      <c r="D682" s="74"/>
      <c r="E682" s="18"/>
      <c r="F682" s="39"/>
      <c r="G682" s="22"/>
      <c r="H682" s="9"/>
    </row>
    <row r="683" spans="1:8" x14ac:dyDescent="0.25">
      <c r="A683" s="9"/>
      <c r="B683" s="31"/>
      <c r="C683" s="11"/>
      <c r="D683" s="74"/>
      <c r="E683" s="18"/>
      <c r="F683" s="39"/>
      <c r="G683" s="22"/>
      <c r="H683" s="9"/>
    </row>
    <row r="684" spans="1:8" x14ac:dyDescent="0.25">
      <c r="A684" s="9"/>
      <c r="B684" s="31"/>
      <c r="C684" s="11"/>
      <c r="D684" s="74"/>
      <c r="E684" s="18"/>
      <c r="F684" s="39"/>
      <c r="G684" s="22"/>
      <c r="H684" s="9"/>
    </row>
    <row r="685" spans="1:8" x14ac:dyDescent="0.25">
      <c r="A685" s="9"/>
      <c r="B685" s="31"/>
      <c r="C685" s="11"/>
      <c r="D685" s="74"/>
      <c r="E685" s="18"/>
      <c r="F685" s="39"/>
      <c r="G685" s="22"/>
      <c r="H685" s="9"/>
    </row>
    <row r="686" spans="1:8" x14ac:dyDescent="0.25">
      <c r="A686" s="9"/>
      <c r="B686" s="31"/>
      <c r="C686" s="11"/>
      <c r="D686" s="74"/>
      <c r="E686" s="18"/>
      <c r="F686" s="39"/>
      <c r="G686" s="22"/>
      <c r="H686" s="9"/>
    </row>
    <row r="687" spans="1:8" x14ac:dyDescent="0.25">
      <c r="A687" s="9"/>
      <c r="B687" s="31"/>
      <c r="C687" s="11"/>
      <c r="D687" s="74"/>
      <c r="E687" s="18"/>
      <c r="F687" s="39"/>
      <c r="G687" s="22"/>
      <c r="H687" s="9"/>
    </row>
    <row r="688" spans="1:8" x14ac:dyDescent="0.25">
      <c r="A688" s="9"/>
      <c r="B688" s="31"/>
      <c r="C688" s="11"/>
      <c r="D688" s="74"/>
      <c r="E688" s="18"/>
      <c r="F688" s="39"/>
      <c r="G688" s="22"/>
      <c r="H688" s="9"/>
    </row>
    <row r="689" spans="1:8" x14ac:dyDescent="0.25">
      <c r="A689" s="9"/>
      <c r="B689" s="31"/>
      <c r="C689" s="11"/>
      <c r="D689" s="74"/>
      <c r="E689" s="18"/>
      <c r="F689" s="39"/>
      <c r="G689" s="22"/>
      <c r="H689" s="9"/>
    </row>
    <row r="690" spans="1:8" x14ac:dyDescent="0.25">
      <c r="A690" s="9"/>
      <c r="B690" s="31"/>
      <c r="C690" s="11"/>
      <c r="D690" s="74"/>
      <c r="E690" s="18"/>
      <c r="F690" s="39"/>
      <c r="G690" s="22"/>
      <c r="H690" s="9"/>
    </row>
    <row r="691" spans="1:8" x14ac:dyDescent="0.25">
      <c r="A691" s="9"/>
      <c r="B691" s="31"/>
      <c r="C691" s="11"/>
      <c r="D691" s="74"/>
      <c r="E691" s="18"/>
      <c r="F691" s="39"/>
      <c r="G691" s="22"/>
      <c r="H691" s="9"/>
    </row>
    <row r="692" spans="1:8" x14ac:dyDescent="0.25">
      <c r="A692" s="9"/>
      <c r="B692" s="31"/>
      <c r="C692" s="11"/>
      <c r="D692" s="74"/>
      <c r="E692" s="18"/>
      <c r="F692" s="39"/>
      <c r="G692" s="22"/>
      <c r="H692" s="9"/>
    </row>
    <row r="693" spans="1:8" x14ac:dyDescent="0.25">
      <c r="A693" s="9"/>
      <c r="B693" s="31"/>
      <c r="C693" s="11"/>
      <c r="D693" s="74"/>
      <c r="E693" s="18"/>
      <c r="F693" s="39"/>
      <c r="G693" s="22"/>
      <c r="H693" s="9"/>
    </row>
    <row r="694" spans="1:8" x14ac:dyDescent="0.25">
      <c r="A694" s="9"/>
      <c r="B694" s="31"/>
      <c r="C694" s="11"/>
      <c r="D694" s="74"/>
      <c r="E694" s="18"/>
      <c r="F694" s="39"/>
      <c r="G694" s="22"/>
      <c r="H694" s="9"/>
    </row>
    <row r="695" spans="1:8" x14ac:dyDescent="0.25">
      <c r="A695" s="9"/>
      <c r="B695" s="31"/>
      <c r="C695" s="11"/>
      <c r="D695" s="74"/>
      <c r="E695" s="18"/>
      <c r="F695" s="39"/>
      <c r="G695" s="22"/>
      <c r="H695" s="9"/>
    </row>
    <row r="696" spans="1:8" x14ac:dyDescent="0.25">
      <c r="A696" s="9"/>
      <c r="B696" s="31"/>
      <c r="C696" s="11"/>
      <c r="D696" s="74"/>
      <c r="E696" s="18"/>
      <c r="F696" s="39"/>
      <c r="G696" s="22"/>
      <c r="H696" s="9"/>
    </row>
    <row r="697" spans="1:8" x14ac:dyDescent="0.25">
      <c r="A697" s="9"/>
      <c r="B697" s="31"/>
      <c r="C697" s="11"/>
      <c r="D697" s="74"/>
      <c r="E697" s="18"/>
      <c r="F697" s="39"/>
      <c r="G697" s="22"/>
      <c r="H697" s="9"/>
    </row>
    <row r="698" spans="1:8" x14ac:dyDescent="0.25">
      <c r="A698" s="9"/>
      <c r="B698" s="31"/>
      <c r="C698" s="11"/>
      <c r="D698" s="74"/>
      <c r="E698" s="18"/>
      <c r="F698" s="39"/>
      <c r="G698" s="22"/>
      <c r="H698" s="9"/>
    </row>
    <row r="699" spans="1:8" x14ac:dyDescent="0.25">
      <c r="A699" s="9"/>
      <c r="B699" s="31"/>
      <c r="C699" s="11"/>
      <c r="D699" s="74"/>
      <c r="E699" s="18"/>
      <c r="F699" s="39"/>
      <c r="G699" s="22"/>
      <c r="H699" s="9"/>
    </row>
    <row r="700" spans="1:8" x14ac:dyDescent="0.25">
      <c r="A700" s="9"/>
      <c r="B700" s="31"/>
      <c r="C700" s="11"/>
      <c r="D700" s="74"/>
      <c r="E700" s="18"/>
      <c r="F700" s="39"/>
      <c r="G700" s="22"/>
      <c r="H700" s="9"/>
    </row>
    <row r="701" spans="1:8" x14ac:dyDescent="0.25">
      <c r="A701" s="9"/>
      <c r="B701" s="31"/>
      <c r="C701" s="11"/>
      <c r="D701" s="74"/>
      <c r="E701" s="18"/>
      <c r="F701" s="39"/>
      <c r="G701" s="22"/>
      <c r="H701" s="9"/>
    </row>
    <row r="702" spans="1:8" x14ac:dyDescent="0.25">
      <c r="A702" s="9"/>
      <c r="B702" s="31"/>
      <c r="C702" s="11"/>
      <c r="D702" s="74"/>
      <c r="E702" s="18"/>
      <c r="F702" s="39"/>
      <c r="G702" s="22"/>
      <c r="H702" s="9"/>
    </row>
    <row r="703" spans="1:8" x14ac:dyDescent="0.25">
      <c r="A703" s="9"/>
      <c r="B703" s="31"/>
      <c r="C703" s="11"/>
      <c r="D703" s="74"/>
      <c r="E703" s="18"/>
      <c r="F703" s="39"/>
      <c r="G703" s="22"/>
      <c r="H703" s="9"/>
    </row>
    <row r="704" spans="1:8" x14ac:dyDescent="0.25">
      <c r="A704" s="9"/>
      <c r="B704" s="31"/>
      <c r="C704" s="11"/>
      <c r="D704" s="74"/>
      <c r="E704" s="18"/>
      <c r="F704" s="39"/>
      <c r="G704" s="22"/>
      <c r="H704" s="9"/>
    </row>
    <row r="705" spans="1:8" x14ac:dyDescent="0.25">
      <c r="A705" s="9"/>
      <c r="B705" s="31"/>
      <c r="C705" s="11"/>
      <c r="D705" s="74"/>
      <c r="E705" s="18"/>
      <c r="F705" s="39"/>
      <c r="G705" s="22"/>
      <c r="H705" s="9"/>
    </row>
    <row r="706" spans="1:8" x14ac:dyDescent="0.25">
      <c r="A706" s="9"/>
      <c r="B706" s="31"/>
      <c r="C706" s="11"/>
      <c r="D706" s="74"/>
      <c r="E706" s="18"/>
      <c r="F706" s="39"/>
      <c r="G706" s="22"/>
      <c r="H706" s="9"/>
    </row>
    <row r="707" spans="1:8" x14ac:dyDescent="0.25">
      <c r="A707" s="9"/>
      <c r="B707" s="31"/>
      <c r="C707" s="11"/>
      <c r="D707" s="74"/>
      <c r="E707" s="18"/>
      <c r="F707" s="39"/>
      <c r="G707" s="22"/>
      <c r="H707" s="9"/>
    </row>
    <row r="708" spans="1:8" x14ac:dyDescent="0.25">
      <c r="A708" s="9"/>
      <c r="B708" s="31"/>
      <c r="C708" s="11"/>
      <c r="D708" s="74"/>
      <c r="E708" s="18"/>
      <c r="F708" s="39"/>
      <c r="G708" s="22"/>
      <c r="H708" s="9"/>
    </row>
    <row r="709" spans="1:8" x14ac:dyDescent="0.25">
      <c r="A709" s="9"/>
      <c r="B709" s="31"/>
      <c r="C709" s="11"/>
      <c r="D709" s="74"/>
      <c r="E709" s="18"/>
      <c r="F709" s="39"/>
      <c r="G709" s="22"/>
      <c r="H709" s="9"/>
    </row>
    <row r="710" spans="1:8" x14ac:dyDescent="0.25">
      <c r="A710" s="9"/>
      <c r="B710" s="31"/>
      <c r="C710" s="11"/>
      <c r="D710" s="74"/>
      <c r="E710" s="18"/>
      <c r="F710" s="39"/>
      <c r="G710" s="22"/>
      <c r="H710" s="9"/>
    </row>
    <row r="711" spans="1:8" x14ac:dyDescent="0.25">
      <c r="A711" s="9"/>
      <c r="B711" s="31"/>
      <c r="C711" s="11"/>
      <c r="D711" s="74"/>
      <c r="E711" s="18"/>
      <c r="F711" s="39"/>
      <c r="G711" s="22"/>
      <c r="H711" s="9"/>
    </row>
    <row r="712" spans="1:8" x14ac:dyDescent="0.25">
      <c r="A712" s="9"/>
      <c r="B712" s="31"/>
      <c r="C712" s="11"/>
      <c r="D712" s="74"/>
      <c r="E712" s="18"/>
      <c r="F712" s="39"/>
      <c r="G712" s="22"/>
      <c r="H712" s="9"/>
    </row>
    <row r="713" spans="1:8" x14ac:dyDescent="0.25">
      <c r="A713" s="9"/>
      <c r="B713" s="31"/>
      <c r="C713" s="11"/>
      <c r="D713" s="74"/>
      <c r="E713" s="18"/>
      <c r="F713" s="39"/>
      <c r="G713" s="22"/>
      <c r="H713" s="9"/>
    </row>
    <row r="714" spans="1:8" x14ac:dyDescent="0.25">
      <c r="A714" s="9"/>
      <c r="B714" s="31"/>
      <c r="C714" s="11"/>
      <c r="D714" s="74"/>
      <c r="E714" s="18"/>
      <c r="F714" s="39"/>
      <c r="G714" s="22"/>
      <c r="H714" s="9"/>
    </row>
    <row r="715" spans="1:8" x14ac:dyDescent="0.25">
      <c r="A715" s="9"/>
      <c r="B715" s="31"/>
      <c r="C715" s="11"/>
      <c r="D715" s="74"/>
      <c r="E715" s="18"/>
      <c r="F715" s="39"/>
      <c r="G715" s="22"/>
      <c r="H715" s="9"/>
    </row>
    <row r="716" spans="1:8" x14ac:dyDescent="0.25">
      <c r="A716" s="9"/>
      <c r="B716" s="31"/>
      <c r="C716" s="11"/>
      <c r="D716" s="74"/>
      <c r="E716" s="18"/>
      <c r="F716" s="39"/>
      <c r="G716" s="22"/>
      <c r="H716" s="9"/>
    </row>
    <row r="717" spans="1:8" x14ac:dyDescent="0.25">
      <c r="A717" s="9"/>
      <c r="B717" s="31"/>
      <c r="C717" s="11"/>
      <c r="D717" s="74"/>
      <c r="E717" s="18"/>
      <c r="F717" s="39"/>
      <c r="G717" s="22"/>
      <c r="H717" s="9"/>
    </row>
    <row r="718" spans="1:8" x14ac:dyDescent="0.25">
      <c r="A718" s="9"/>
      <c r="B718" s="31"/>
      <c r="C718" s="11"/>
      <c r="D718" s="74"/>
      <c r="E718" s="18"/>
      <c r="F718" s="39"/>
      <c r="G718" s="22"/>
      <c r="H718" s="9"/>
    </row>
    <row r="719" spans="1:8" x14ac:dyDescent="0.25">
      <c r="A719" s="9"/>
      <c r="B719" s="31"/>
      <c r="C719" s="11"/>
      <c r="D719" s="74"/>
      <c r="E719" s="18"/>
      <c r="F719" s="39"/>
      <c r="G719" s="22"/>
      <c r="H719" s="9"/>
    </row>
    <row r="720" spans="1:8" x14ac:dyDescent="0.25">
      <c r="A720" s="9"/>
      <c r="B720" s="31"/>
      <c r="C720" s="11"/>
      <c r="D720" s="74"/>
      <c r="E720" s="18"/>
      <c r="F720" s="39"/>
      <c r="G720" s="22"/>
      <c r="H720" s="9"/>
    </row>
    <row r="721" spans="1:8" x14ac:dyDescent="0.25">
      <c r="A721" s="9"/>
      <c r="B721" s="31"/>
      <c r="C721" s="11"/>
      <c r="D721" s="74"/>
      <c r="E721" s="18"/>
      <c r="F721" s="39"/>
      <c r="G721" s="22"/>
      <c r="H721" s="9"/>
    </row>
    <row r="722" spans="1:8" x14ac:dyDescent="0.25">
      <c r="A722" s="9"/>
      <c r="B722" s="31"/>
      <c r="C722" s="11"/>
      <c r="D722" s="74"/>
      <c r="E722" s="18"/>
      <c r="F722" s="39"/>
      <c r="G722" s="22"/>
      <c r="H722" s="9"/>
    </row>
    <row r="723" spans="1:8" x14ac:dyDescent="0.25">
      <c r="A723" s="9"/>
      <c r="B723" s="31"/>
      <c r="C723" s="11"/>
      <c r="D723" s="74"/>
      <c r="E723" s="18"/>
      <c r="F723" s="39"/>
      <c r="G723" s="22"/>
      <c r="H723" s="9"/>
    </row>
    <row r="724" spans="1:8" x14ac:dyDescent="0.25">
      <c r="A724" s="9"/>
      <c r="B724" s="31"/>
      <c r="C724" s="11"/>
      <c r="D724" s="74"/>
      <c r="E724" s="18"/>
      <c r="F724" s="39"/>
      <c r="G724" s="22"/>
      <c r="H724" s="9"/>
    </row>
    <row r="725" spans="1:8" x14ac:dyDescent="0.25">
      <c r="A725" s="9"/>
      <c r="B725" s="31"/>
      <c r="C725" s="11"/>
      <c r="D725" s="74"/>
      <c r="E725" s="18"/>
      <c r="F725" s="39"/>
      <c r="G725" s="22"/>
      <c r="H725" s="9"/>
    </row>
    <row r="726" spans="1:8" x14ac:dyDescent="0.25">
      <c r="A726" s="9"/>
      <c r="B726" s="31"/>
      <c r="C726" s="11"/>
      <c r="D726" s="74"/>
      <c r="E726" s="18"/>
      <c r="F726" s="39"/>
      <c r="G726" s="22"/>
      <c r="H726" s="9"/>
    </row>
    <row r="727" spans="1:8" x14ac:dyDescent="0.25">
      <c r="A727" s="9"/>
      <c r="B727" s="31"/>
      <c r="C727" s="11"/>
      <c r="D727" s="74"/>
      <c r="E727" s="18"/>
      <c r="F727" s="39"/>
      <c r="G727" s="22"/>
      <c r="H727" s="9"/>
    </row>
    <row r="728" spans="1:8" x14ac:dyDescent="0.25">
      <c r="A728" s="9"/>
      <c r="B728" s="31"/>
      <c r="C728" s="11"/>
      <c r="D728" s="74"/>
      <c r="E728" s="18"/>
      <c r="F728" s="39"/>
      <c r="G728" s="22"/>
      <c r="H728" s="9"/>
    </row>
    <row r="729" spans="1:8" x14ac:dyDescent="0.25">
      <c r="A729" s="9"/>
      <c r="B729" s="31"/>
      <c r="C729" s="11"/>
      <c r="D729" s="74"/>
      <c r="E729" s="18"/>
      <c r="F729" s="39"/>
      <c r="G729" s="22"/>
      <c r="H729" s="9"/>
    </row>
    <row r="730" spans="1:8" x14ac:dyDescent="0.25">
      <c r="A730" s="9"/>
      <c r="B730" s="31"/>
      <c r="C730" s="11"/>
      <c r="D730" s="74"/>
      <c r="E730" s="18"/>
      <c r="F730" s="39"/>
      <c r="G730" s="22"/>
      <c r="H730" s="9"/>
    </row>
    <row r="731" spans="1:8" x14ac:dyDescent="0.25">
      <c r="A731" s="9"/>
      <c r="B731" s="31"/>
      <c r="C731" s="11"/>
      <c r="D731" s="74"/>
      <c r="E731" s="18"/>
      <c r="F731" s="39"/>
      <c r="G731" s="22"/>
      <c r="H731" s="9"/>
    </row>
    <row r="732" spans="1:8" x14ac:dyDescent="0.25">
      <c r="A732" s="9"/>
      <c r="B732" s="31"/>
      <c r="C732" s="11"/>
      <c r="D732" s="74"/>
      <c r="E732" s="18"/>
      <c r="F732" s="39"/>
      <c r="G732" s="22"/>
      <c r="H732" s="9"/>
    </row>
    <row r="733" spans="1:8" x14ac:dyDescent="0.25">
      <c r="A733" s="9"/>
      <c r="B733" s="31"/>
      <c r="C733" s="11"/>
      <c r="D733" s="74"/>
      <c r="E733" s="18"/>
      <c r="F733" s="39"/>
      <c r="G733" s="22"/>
      <c r="H733" s="9"/>
    </row>
    <row r="734" spans="1:8" x14ac:dyDescent="0.25">
      <c r="A734" s="9"/>
      <c r="B734" s="31"/>
      <c r="C734" s="11"/>
      <c r="D734" s="74"/>
      <c r="E734" s="18"/>
      <c r="F734" s="39"/>
      <c r="G734" s="22"/>
      <c r="H734" s="9"/>
    </row>
    <row r="735" spans="1:8" x14ac:dyDescent="0.25">
      <c r="A735" s="9"/>
      <c r="B735" s="31"/>
      <c r="C735" s="11"/>
      <c r="D735" s="74"/>
      <c r="E735" s="18"/>
      <c r="F735" s="39"/>
      <c r="G735" s="22"/>
      <c r="H735" s="9"/>
    </row>
    <row r="736" spans="1:8" x14ac:dyDescent="0.25">
      <c r="A736" s="9"/>
      <c r="B736" s="31"/>
      <c r="C736" s="11"/>
      <c r="D736" s="74"/>
      <c r="E736" s="18"/>
      <c r="F736" s="39"/>
      <c r="G736" s="22"/>
      <c r="H736" s="9"/>
    </row>
    <row r="737" spans="1:8" x14ac:dyDescent="0.25">
      <c r="A737" s="9"/>
      <c r="B737" s="31"/>
      <c r="C737" s="11"/>
      <c r="D737" s="74"/>
      <c r="E737" s="18"/>
      <c r="F737" s="39"/>
      <c r="G737" s="22"/>
      <c r="H737" s="9"/>
    </row>
    <row r="738" spans="1:8" x14ac:dyDescent="0.25">
      <c r="A738" s="9"/>
      <c r="B738" s="31"/>
      <c r="C738" s="11"/>
      <c r="D738" s="74"/>
      <c r="E738" s="18"/>
      <c r="F738" s="39"/>
      <c r="G738" s="22"/>
      <c r="H738" s="9"/>
    </row>
    <row r="739" spans="1:8" x14ac:dyDescent="0.25">
      <c r="A739" s="9"/>
      <c r="B739" s="31"/>
      <c r="C739" s="11"/>
      <c r="D739" s="74"/>
      <c r="E739" s="18"/>
      <c r="F739" s="39"/>
      <c r="G739" s="22"/>
      <c r="H739" s="9"/>
    </row>
    <row r="740" spans="1:8" x14ac:dyDescent="0.25">
      <c r="A740" s="9"/>
      <c r="B740" s="31"/>
      <c r="C740" s="11"/>
      <c r="D740" s="74"/>
      <c r="E740" s="18"/>
      <c r="F740" s="39"/>
      <c r="G740" s="22"/>
      <c r="H740" s="9"/>
    </row>
    <row r="741" spans="1:8" x14ac:dyDescent="0.25">
      <c r="A741" s="9"/>
      <c r="B741" s="31"/>
      <c r="C741" s="11"/>
      <c r="D741" s="74"/>
      <c r="E741" s="18"/>
      <c r="F741" s="39"/>
      <c r="G741" s="22"/>
      <c r="H741" s="9"/>
    </row>
    <row r="742" spans="1:8" x14ac:dyDescent="0.25">
      <c r="A742" s="9"/>
      <c r="B742" s="31"/>
      <c r="C742" s="11"/>
      <c r="D742" s="74"/>
      <c r="E742" s="18"/>
      <c r="F742" s="39"/>
      <c r="G742" s="22"/>
      <c r="H742" s="9"/>
    </row>
    <row r="743" spans="1:8" x14ac:dyDescent="0.25">
      <c r="A743" s="9"/>
      <c r="B743" s="31"/>
      <c r="C743" s="11"/>
      <c r="D743" s="74"/>
      <c r="E743" s="18"/>
      <c r="F743" s="39"/>
      <c r="G743" s="22"/>
      <c r="H743" s="9"/>
    </row>
    <row r="744" spans="1:8" x14ac:dyDescent="0.25">
      <c r="A744" s="9"/>
      <c r="B744" s="31"/>
      <c r="C744" s="11"/>
      <c r="D744" s="74"/>
      <c r="E744" s="18"/>
      <c r="F744" s="39"/>
      <c r="G744" s="22"/>
      <c r="H744" s="9"/>
    </row>
    <row r="745" spans="1:8" x14ac:dyDescent="0.25">
      <c r="A745" s="9"/>
      <c r="B745" s="31"/>
      <c r="C745" s="11"/>
      <c r="D745" s="74"/>
      <c r="E745" s="18"/>
      <c r="F745" s="39"/>
      <c r="G745" s="22"/>
      <c r="H745" s="9"/>
    </row>
    <row r="746" spans="1:8" x14ac:dyDescent="0.25">
      <c r="A746" s="9"/>
      <c r="B746" s="31"/>
      <c r="C746" s="11"/>
      <c r="D746" s="74"/>
      <c r="E746" s="18"/>
      <c r="F746" s="39"/>
      <c r="G746" s="22"/>
      <c r="H746" s="9"/>
    </row>
    <row r="747" spans="1:8" x14ac:dyDescent="0.25">
      <c r="A747" s="9"/>
      <c r="B747" s="31"/>
      <c r="C747" s="11"/>
      <c r="D747" s="74"/>
      <c r="E747" s="18"/>
      <c r="F747" s="39"/>
      <c r="G747" s="22"/>
      <c r="H747" s="9"/>
    </row>
    <row r="748" spans="1:8" x14ac:dyDescent="0.25">
      <c r="A748" s="9"/>
      <c r="B748" s="31"/>
      <c r="C748" s="11"/>
      <c r="D748" s="74"/>
      <c r="E748" s="18"/>
      <c r="F748" s="39"/>
      <c r="G748" s="22"/>
      <c r="H748" s="9"/>
    </row>
    <row r="749" spans="1:8" x14ac:dyDescent="0.25">
      <c r="A749" s="9"/>
      <c r="B749" s="31"/>
      <c r="C749" s="11"/>
      <c r="D749" s="74"/>
      <c r="E749" s="18"/>
      <c r="F749" s="39"/>
      <c r="G749" s="22"/>
      <c r="H749" s="9"/>
    </row>
    <row r="750" spans="1:8" x14ac:dyDescent="0.25">
      <c r="A750" s="9"/>
      <c r="B750" s="31"/>
      <c r="C750" s="11"/>
      <c r="D750" s="74"/>
      <c r="E750" s="18"/>
      <c r="F750" s="39"/>
      <c r="G750" s="22"/>
      <c r="H750" s="9"/>
    </row>
    <row r="751" spans="1:8" x14ac:dyDescent="0.25">
      <c r="A751" s="9"/>
      <c r="B751" s="31"/>
      <c r="C751" s="11"/>
      <c r="D751" s="74"/>
      <c r="E751" s="18"/>
      <c r="F751" s="39"/>
      <c r="G751" s="22"/>
      <c r="H751" s="9"/>
    </row>
    <row r="752" spans="1:8" x14ac:dyDescent="0.25">
      <c r="A752" s="9"/>
      <c r="B752" s="31"/>
      <c r="C752" s="11"/>
      <c r="D752" s="74"/>
      <c r="E752" s="18"/>
      <c r="F752" s="39"/>
      <c r="G752" s="22"/>
      <c r="H752" s="9"/>
    </row>
    <row r="753" spans="1:8" x14ac:dyDescent="0.25">
      <c r="A753" s="9"/>
      <c r="B753" s="31"/>
      <c r="C753" s="11"/>
      <c r="D753" s="74"/>
      <c r="E753" s="18"/>
      <c r="F753" s="39"/>
      <c r="G753" s="22"/>
      <c r="H753" s="9"/>
    </row>
    <row r="754" spans="1:8" x14ac:dyDescent="0.25">
      <c r="A754" s="9"/>
      <c r="B754" s="31"/>
      <c r="C754" s="11"/>
      <c r="D754" s="74"/>
      <c r="E754" s="18"/>
      <c r="F754" s="39"/>
      <c r="G754" s="22"/>
      <c r="H754" s="9"/>
    </row>
    <row r="755" spans="1:8" x14ac:dyDescent="0.25">
      <c r="A755" s="9"/>
      <c r="B755" s="31"/>
      <c r="C755" s="11"/>
      <c r="D755" s="74"/>
      <c r="E755" s="18"/>
      <c r="F755" s="39"/>
      <c r="G755" s="22"/>
      <c r="H755" s="9"/>
    </row>
    <row r="756" spans="1:8" x14ac:dyDescent="0.25">
      <c r="A756" s="9"/>
      <c r="B756" s="31"/>
      <c r="C756" s="11"/>
      <c r="D756" s="74"/>
      <c r="E756" s="18"/>
      <c r="F756" s="39"/>
      <c r="G756" s="22"/>
      <c r="H756" s="9"/>
    </row>
    <row r="757" spans="1:8" x14ac:dyDescent="0.25">
      <c r="A757" s="9"/>
      <c r="B757" s="31"/>
      <c r="C757" s="11"/>
      <c r="D757" s="74"/>
      <c r="E757" s="18"/>
      <c r="F757" s="39"/>
      <c r="G757" s="22"/>
      <c r="H757" s="9"/>
    </row>
    <row r="758" spans="1:8" x14ac:dyDescent="0.25">
      <c r="A758" s="9"/>
      <c r="B758" s="31"/>
      <c r="C758" s="11"/>
      <c r="D758" s="74"/>
      <c r="E758" s="18"/>
      <c r="F758" s="39"/>
      <c r="G758" s="22"/>
      <c r="H758" s="9"/>
    </row>
    <row r="759" spans="1:8" x14ac:dyDescent="0.25">
      <c r="A759" s="9"/>
      <c r="B759" s="31"/>
      <c r="C759" s="11"/>
      <c r="D759" s="74"/>
      <c r="E759" s="18"/>
      <c r="F759" s="39"/>
      <c r="G759" s="22"/>
      <c r="H759" s="9"/>
    </row>
    <row r="760" spans="1:8" x14ac:dyDescent="0.25">
      <c r="A760" s="9"/>
      <c r="B760" s="31"/>
      <c r="C760" s="11"/>
      <c r="D760" s="74"/>
      <c r="E760" s="18"/>
      <c r="F760" s="39"/>
      <c r="G760" s="22"/>
      <c r="H760" s="9"/>
    </row>
    <row r="761" spans="1:8" x14ac:dyDescent="0.25">
      <c r="A761" s="9"/>
      <c r="B761" s="31"/>
      <c r="C761" s="11"/>
      <c r="D761" s="74"/>
      <c r="E761" s="18"/>
      <c r="F761" s="39"/>
      <c r="G761" s="22"/>
      <c r="H761" s="9"/>
    </row>
    <row r="762" spans="1:8" x14ac:dyDescent="0.25">
      <c r="A762" s="9"/>
      <c r="B762" s="31"/>
      <c r="C762" s="11"/>
      <c r="D762" s="74"/>
      <c r="E762" s="18"/>
      <c r="F762" s="39"/>
      <c r="G762" s="22"/>
      <c r="H762" s="9"/>
    </row>
    <row r="763" spans="1:8" x14ac:dyDescent="0.25">
      <c r="A763" s="9"/>
      <c r="B763" s="31"/>
      <c r="C763" s="11"/>
      <c r="D763" s="74"/>
      <c r="E763" s="18"/>
      <c r="F763" s="39"/>
      <c r="G763" s="22"/>
      <c r="H763" s="9"/>
    </row>
    <row r="764" spans="1:8" x14ac:dyDescent="0.25">
      <c r="A764" s="9"/>
      <c r="B764" s="31"/>
      <c r="C764" s="11"/>
      <c r="D764" s="74"/>
      <c r="E764" s="18"/>
      <c r="F764" s="39"/>
      <c r="G764" s="22"/>
      <c r="H764" s="9"/>
    </row>
    <row r="765" spans="1:8" x14ac:dyDescent="0.25">
      <c r="A765" s="9"/>
      <c r="B765" s="31"/>
      <c r="C765" s="11"/>
      <c r="D765" s="74"/>
      <c r="E765" s="18"/>
      <c r="F765" s="39"/>
      <c r="G765" s="22"/>
      <c r="H765" s="9"/>
    </row>
    <row r="766" spans="1:8" x14ac:dyDescent="0.25">
      <c r="A766" s="9"/>
      <c r="B766" s="31"/>
      <c r="C766" s="11"/>
      <c r="D766" s="74"/>
      <c r="E766" s="18"/>
      <c r="F766" s="39"/>
      <c r="G766" s="22"/>
      <c r="H766" s="9"/>
    </row>
    <row r="767" spans="1:8" x14ac:dyDescent="0.25">
      <c r="A767" s="9"/>
      <c r="B767" s="31"/>
      <c r="C767" s="11"/>
      <c r="D767" s="74"/>
      <c r="E767" s="18"/>
      <c r="F767" s="39"/>
      <c r="G767" s="22"/>
      <c r="H767" s="9"/>
    </row>
    <row r="768" spans="1:8" x14ac:dyDescent="0.25">
      <c r="A768" s="9"/>
      <c r="B768" s="31"/>
      <c r="C768" s="11"/>
      <c r="D768" s="74"/>
      <c r="E768" s="18"/>
      <c r="F768" s="39"/>
      <c r="G768" s="22"/>
      <c r="H768" s="9"/>
    </row>
    <row r="769" spans="1:8" x14ac:dyDescent="0.25">
      <c r="A769" s="9"/>
      <c r="B769" s="31"/>
      <c r="C769" s="11"/>
      <c r="D769" s="74"/>
      <c r="E769" s="18"/>
      <c r="F769" s="39"/>
      <c r="G769" s="22"/>
      <c r="H769" s="9"/>
    </row>
    <row r="770" spans="1:8" x14ac:dyDescent="0.25">
      <c r="A770" s="9"/>
      <c r="B770" s="31"/>
      <c r="C770" s="11"/>
      <c r="D770" s="74"/>
      <c r="E770" s="18"/>
      <c r="F770" s="39"/>
      <c r="G770" s="22"/>
      <c r="H770" s="9"/>
    </row>
    <row r="771" spans="1:8" x14ac:dyDescent="0.25">
      <c r="A771" s="9"/>
      <c r="B771" s="31"/>
      <c r="C771" s="11"/>
      <c r="D771" s="74"/>
      <c r="E771" s="18"/>
      <c r="F771" s="39"/>
      <c r="G771" s="22"/>
      <c r="H771" s="9"/>
    </row>
    <row r="772" spans="1:8" x14ac:dyDescent="0.25">
      <c r="A772" s="9"/>
      <c r="B772" s="31"/>
      <c r="C772" s="11"/>
      <c r="D772" s="74"/>
      <c r="E772" s="18"/>
      <c r="F772" s="39"/>
      <c r="G772" s="22"/>
      <c r="H772" s="9"/>
    </row>
    <row r="773" spans="1:8" x14ac:dyDescent="0.25">
      <c r="A773" s="9"/>
      <c r="B773" s="31"/>
      <c r="C773" s="11"/>
      <c r="D773" s="74"/>
      <c r="E773" s="18"/>
      <c r="F773" s="39"/>
      <c r="G773" s="22"/>
      <c r="H773" s="9"/>
    </row>
    <row r="774" spans="1:8" x14ac:dyDescent="0.25">
      <c r="A774" s="9"/>
      <c r="B774" s="31"/>
      <c r="C774" s="11"/>
      <c r="D774" s="74"/>
      <c r="E774" s="18"/>
      <c r="F774" s="39"/>
      <c r="G774" s="22"/>
      <c r="H774" s="9"/>
    </row>
    <row r="775" spans="1:8" x14ac:dyDescent="0.25">
      <c r="A775" s="9"/>
      <c r="B775" s="31"/>
      <c r="C775" s="11"/>
      <c r="D775" s="74"/>
      <c r="E775" s="18"/>
      <c r="F775" s="39"/>
      <c r="G775" s="22"/>
      <c r="H775" s="9"/>
    </row>
    <row r="776" spans="1:8" x14ac:dyDescent="0.25">
      <c r="A776" s="9"/>
      <c r="B776" s="31"/>
      <c r="C776" s="11"/>
      <c r="D776" s="74"/>
      <c r="E776" s="18"/>
      <c r="F776" s="39"/>
      <c r="G776" s="22"/>
      <c r="H776" s="9"/>
    </row>
    <row r="777" spans="1:8" x14ac:dyDescent="0.25">
      <c r="A777" s="9"/>
      <c r="B777" s="31"/>
      <c r="C777" s="11"/>
      <c r="D777" s="74"/>
      <c r="E777" s="18"/>
      <c r="F777" s="39"/>
      <c r="G777" s="22"/>
      <c r="H777" s="9"/>
    </row>
    <row r="778" spans="1:8" x14ac:dyDescent="0.25">
      <c r="A778" s="9"/>
      <c r="B778" s="31"/>
      <c r="C778" s="11"/>
      <c r="D778" s="74"/>
      <c r="E778" s="18"/>
      <c r="F778" s="39"/>
      <c r="G778" s="22"/>
      <c r="H778" s="9"/>
    </row>
    <row r="779" spans="1:8" x14ac:dyDescent="0.25">
      <c r="A779" s="9"/>
      <c r="B779" s="31"/>
      <c r="C779" s="11"/>
      <c r="D779" s="74"/>
      <c r="E779" s="18"/>
      <c r="F779" s="39"/>
      <c r="G779" s="22"/>
      <c r="H779" s="9"/>
    </row>
    <row r="780" spans="1:8" x14ac:dyDescent="0.25">
      <c r="A780" s="9"/>
      <c r="B780" s="31"/>
      <c r="C780" s="11"/>
      <c r="D780" s="74"/>
      <c r="E780" s="18"/>
      <c r="F780" s="39"/>
      <c r="G780" s="22"/>
      <c r="H780" s="9"/>
    </row>
    <row r="781" spans="1:8" x14ac:dyDescent="0.25">
      <c r="A781" s="9"/>
      <c r="B781" s="31"/>
      <c r="C781" s="11"/>
      <c r="D781" s="74"/>
      <c r="E781" s="18"/>
      <c r="F781" s="39"/>
      <c r="G781" s="22"/>
      <c r="H781" s="9"/>
    </row>
    <row r="782" spans="1:8" x14ac:dyDescent="0.25">
      <c r="A782" s="9"/>
      <c r="B782" s="31"/>
      <c r="C782" s="11"/>
      <c r="D782" s="74"/>
      <c r="E782" s="18"/>
      <c r="F782" s="39"/>
      <c r="G782" s="22"/>
      <c r="H782" s="9"/>
    </row>
    <row r="783" spans="1:8" x14ac:dyDescent="0.25">
      <c r="A783" s="9"/>
      <c r="B783" s="31"/>
      <c r="C783" s="11"/>
      <c r="D783" s="74"/>
      <c r="E783" s="18"/>
      <c r="F783" s="39"/>
      <c r="G783" s="22"/>
      <c r="H783" s="9"/>
    </row>
    <row r="784" spans="1:8" x14ac:dyDescent="0.25">
      <c r="A784" s="9"/>
      <c r="B784" s="31"/>
      <c r="C784" s="11"/>
      <c r="D784" s="74"/>
      <c r="E784" s="18"/>
      <c r="F784" s="39"/>
      <c r="G784" s="22"/>
      <c r="H784" s="9"/>
    </row>
    <row r="785" spans="1:8" x14ac:dyDescent="0.25">
      <c r="A785" s="9"/>
      <c r="B785" s="31"/>
      <c r="C785" s="11"/>
      <c r="D785" s="74"/>
      <c r="E785" s="18"/>
      <c r="F785" s="39"/>
      <c r="G785" s="22"/>
      <c r="H785" s="9"/>
    </row>
    <row r="786" spans="1:8" x14ac:dyDescent="0.25">
      <c r="A786" s="9"/>
      <c r="B786" s="31"/>
      <c r="C786" s="11"/>
      <c r="D786" s="74"/>
      <c r="E786" s="18"/>
      <c r="F786" s="39"/>
      <c r="G786" s="22"/>
      <c r="H786" s="9"/>
    </row>
    <row r="787" spans="1:8" x14ac:dyDescent="0.25">
      <c r="A787" s="9"/>
      <c r="B787" s="31"/>
      <c r="C787" s="11"/>
      <c r="D787" s="74"/>
      <c r="E787" s="18"/>
      <c r="F787" s="39"/>
      <c r="G787" s="22"/>
      <c r="H787" s="9"/>
    </row>
    <row r="788" spans="1:8" x14ac:dyDescent="0.25">
      <c r="A788" s="9"/>
      <c r="B788" s="31"/>
      <c r="C788" s="11"/>
      <c r="D788" s="74"/>
      <c r="E788" s="18"/>
      <c r="F788" s="39"/>
      <c r="G788" s="22"/>
      <c r="H788" s="9"/>
    </row>
    <row r="789" spans="1:8" x14ac:dyDescent="0.25">
      <c r="A789" s="9"/>
      <c r="B789" s="31"/>
      <c r="C789" s="11"/>
      <c r="D789" s="74"/>
      <c r="E789" s="18"/>
      <c r="F789" s="39"/>
      <c r="G789" s="22"/>
      <c r="H789" s="9"/>
    </row>
    <row r="790" spans="1:8" x14ac:dyDescent="0.25">
      <c r="A790" s="9"/>
      <c r="B790" s="31"/>
      <c r="C790" s="11"/>
      <c r="D790" s="74"/>
      <c r="E790" s="18"/>
      <c r="F790" s="39"/>
      <c r="G790" s="22"/>
      <c r="H790" s="9"/>
    </row>
    <row r="791" spans="1:8" x14ac:dyDescent="0.25">
      <c r="A791" s="9"/>
      <c r="B791" s="31"/>
      <c r="C791" s="11"/>
      <c r="D791" s="74"/>
      <c r="E791" s="18"/>
      <c r="F791" s="39"/>
      <c r="G791" s="22"/>
      <c r="H791" s="9"/>
    </row>
    <row r="792" spans="1:8" x14ac:dyDescent="0.25">
      <c r="A792" s="9"/>
      <c r="B792" s="31"/>
      <c r="C792" s="11"/>
      <c r="D792" s="74"/>
      <c r="E792" s="18"/>
      <c r="F792" s="39"/>
      <c r="G792" s="22"/>
      <c r="H792" s="9"/>
    </row>
    <row r="793" spans="1:8" x14ac:dyDescent="0.25">
      <c r="A793" s="9"/>
      <c r="B793" s="31"/>
      <c r="C793" s="11"/>
      <c r="D793" s="74"/>
      <c r="E793" s="18"/>
      <c r="F793" s="39"/>
      <c r="G793" s="22"/>
      <c r="H793" s="9"/>
    </row>
    <row r="794" spans="1:8" x14ac:dyDescent="0.25">
      <c r="A794" s="9"/>
      <c r="B794" s="31"/>
      <c r="C794" s="11"/>
      <c r="D794" s="74"/>
      <c r="E794" s="18"/>
      <c r="F794" s="39"/>
      <c r="G794" s="22"/>
      <c r="H794" s="9"/>
    </row>
    <row r="795" spans="1:8" x14ac:dyDescent="0.25">
      <c r="A795" s="9"/>
      <c r="B795" s="31"/>
      <c r="C795" s="11"/>
      <c r="D795" s="74"/>
      <c r="E795" s="18"/>
      <c r="F795" s="39"/>
      <c r="G795" s="22"/>
      <c r="H795" s="9"/>
    </row>
    <row r="796" spans="1:8" x14ac:dyDescent="0.25">
      <c r="A796" s="9"/>
      <c r="B796" s="31"/>
      <c r="C796" s="11"/>
      <c r="D796" s="74"/>
      <c r="E796" s="18"/>
      <c r="F796" s="39"/>
      <c r="G796" s="22"/>
      <c r="H796" s="9"/>
    </row>
    <row r="797" spans="1:8" x14ac:dyDescent="0.25">
      <c r="A797" s="9"/>
      <c r="B797" s="31"/>
      <c r="C797" s="11"/>
      <c r="D797" s="74"/>
      <c r="E797" s="18"/>
      <c r="F797" s="39"/>
      <c r="G797" s="22"/>
      <c r="H797" s="9"/>
    </row>
    <row r="798" spans="1:8" x14ac:dyDescent="0.25">
      <c r="A798" s="9"/>
      <c r="B798" s="31"/>
      <c r="C798" s="11"/>
      <c r="D798" s="74"/>
      <c r="E798" s="18"/>
      <c r="F798" s="39"/>
      <c r="G798" s="22"/>
      <c r="H798" s="9"/>
    </row>
    <row r="799" spans="1:8" x14ac:dyDescent="0.25">
      <c r="A799" s="9"/>
      <c r="B799" s="31"/>
      <c r="C799" s="11"/>
      <c r="D799" s="74"/>
      <c r="E799" s="18"/>
      <c r="F799" s="39"/>
      <c r="G799" s="22"/>
      <c r="H799" s="9"/>
    </row>
    <row r="800" spans="1:8" x14ac:dyDescent="0.25">
      <c r="A800" s="9"/>
      <c r="B800" s="31"/>
      <c r="C800" s="11"/>
      <c r="D800" s="74"/>
      <c r="E800" s="18"/>
      <c r="F800" s="39"/>
      <c r="G800" s="22"/>
      <c r="H800" s="9"/>
    </row>
    <row r="801" spans="1:8" x14ac:dyDescent="0.25">
      <c r="A801" s="9"/>
      <c r="B801" s="31"/>
      <c r="C801" s="11"/>
      <c r="D801" s="74"/>
      <c r="E801" s="18"/>
      <c r="F801" s="39"/>
      <c r="G801" s="22"/>
      <c r="H801" s="9"/>
    </row>
    <row r="802" spans="1:8" x14ac:dyDescent="0.25">
      <c r="A802" s="9"/>
      <c r="B802" s="31"/>
      <c r="C802" s="11"/>
      <c r="D802" s="74"/>
      <c r="E802" s="18"/>
      <c r="F802" s="39"/>
      <c r="G802" s="22"/>
      <c r="H802" s="9"/>
    </row>
    <row r="803" spans="1:8" x14ac:dyDescent="0.25">
      <c r="A803" s="9"/>
      <c r="B803" s="31"/>
      <c r="C803" s="11"/>
      <c r="D803" s="74"/>
      <c r="E803" s="18"/>
      <c r="F803" s="39"/>
      <c r="G803" s="22"/>
      <c r="H803" s="9"/>
    </row>
    <row r="804" spans="1:8" x14ac:dyDescent="0.25">
      <c r="A804" s="9"/>
      <c r="B804" s="31"/>
      <c r="C804" s="11"/>
      <c r="D804" s="74"/>
      <c r="E804" s="18"/>
      <c r="F804" s="39"/>
      <c r="G804" s="22"/>
      <c r="H804" s="9"/>
    </row>
    <row r="805" spans="1:8" x14ac:dyDescent="0.25">
      <c r="A805" s="9"/>
      <c r="B805" s="31"/>
      <c r="C805" s="11"/>
      <c r="D805" s="74"/>
      <c r="E805" s="18"/>
      <c r="F805" s="39"/>
      <c r="G805" s="22"/>
      <c r="H805" s="9"/>
    </row>
    <row r="806" spans="1:8" x14ac:dyDescent="0.25">
      <c r="A806" s="9"/>
      <c r="B806" s="31"/>
      <c r="C806" s="11"/>
      <c r="D806" s="74"/>
      <c r="E806" s="18"/>
      <c r="F806" s="39"/>
      <c r="G806" s="22"/>
      <c r="H806" s="9"/>
    </row>
    <row r="807" spans="1:8" x14ac:dyDescent="0.25">
      <c r="A807" s="9"/>
      <c r="B807" s="31"/>
      <c r="C807" s="11"/>
      <c r="D807" s="74"/>
      <c r="E807" s="18"/>
      <c r="F807" s="39"/>
      <c r="G807" s="22"/>
      <c r="H807" s="9"/>
    </row>
    <row r="808" spans="1:8" x14ac:dyDescent="0.25">
      <c r="A808" s="9"/>
      <c r="B808" s="31"/>
      <c r="C808" s="11"/>
      <c r="D808" s="74"/>
      <c r="E808" s="18"/>
      <c r="F808" s="39"/>
      <c r="G808" s="22"/>
      <c r="H808" s="9"/>
    </row>
    <row r="809" spans="1:8" x14ac:dyDescent="0.25">
      <c r="A809" s="9"/>
      <c r="B809" s="31"/>
      <c r="C809" s="11"/>
      <c r="D809" s="74"/>
      <c r="E809" s="18"/>
      <c r="F809" s="39"/>
      <c r="G809" s="22"/>
      <c r="H809" s="9"/>
    </row>
    <row r="810" spans="1:8" x14ac:dyDescent="0.25">
      <c r="A810" s="9"/>
      <c r="B810" s="31"/>
      <c r="C810" s="11"/>
      <c r="D810" s="74"/>
      <c r="E810" s="18"/>
      <c r="F810" s="39"/>
      <c r="G810" s="22"/>
      <c r="H810" s="9"/>
    </row>
    <row r="811" spans="1:8" x14ac:dyDescent="0.25">
      <c r="A811" s="9"/>
      <c r="B811" s="31"/>
      <c r="C811" s="11"/>
      <c r="D811" s="74"/>
      <c r="E811" s="18"/>
      <c r="F811" s="39"/>
      <c r="G811" s="22"/>
      <c r="H811" s="9"/>
    </row>
    <row r="812" spans="1:8" x14ac:dyDescent="0.25">
      <c r="A812" s="9"/>
      <c r="B812" s="31"/>
      <c r="C812" s="11"/>
      <c r="D812" s="74"/>
      <c r="E812" s="18"/>
      <c r="F812" s="39"/>
      <c r="G812" s="22"/>
      <c r="H812" s="9"/>
    </row>
    <row r="813" spans="1:8" x14ac:dyDescent="0.25">
      <c r="A813" s="9"/>
      <c r="B813" s="31"/>
      <c r="C813" s="11"/>
      <c r="D813" s="74"/>
      <c r="E813" s="18"/>
      <c r="F813" s="39"/>
      <c r="G813" s="22"/>
      <c r="H813" s="9"/>
    </row>
    <row r="814" spans="1:8" x14ac:dyDescent="0.25">
      <c r="A814" s="9"/>
      <c r="B814" s="31"/>
      <c r="C814" s="11"/>
      <c r="D814" s="74"/>
      <c r="E814" s="18"/>
      <c r="F814" s="39"/>
      <c r="G814" s="22"/>
      <c r="H814" s="9"/>
    </row>
    <row r="815" spans="1:8" x14ac:dyDescent="0.25">
      <c r="A815" s="9"/>
      <c r="B815" s="31"/>
      <c r="C815" s="11"/>
      <c r="D815" s="74"/>
      <c r="E815" s="18"/>
      <c r="F815" s="39"/>
      <c r="G815" s="22"/>
      <c r="H815" s="9"/>
    </row>
    <row r="816" spans="1:8" x14ac:dyDescent="0.25">
      <c r="A816" s="9"/>
      <c r="B816" s="31"/>
      <c r="C816" s="11"/>
      <c r="D816" s="74"/>
      <c r="E816" s="18"/>
      <c r="F816" s="39"/>
      <c r="G816" s="22"/>
      <c r="H816" s="9"/>
    </row>
    <row r="817" spans="1:8" x14ac:dyDescent="0.25">
      <c r="A817" s="9"/>
      <c r="B817" s="31"/>
      <c r="C817" s="11"/>
      <c r="D817" s="74"/>
      <c r="E817" s="18"/>
      <c r="F817" s="39"/>
      <c r="G817" s="22"/>
      <c r="H817" s="9"/>
    </row>
    <row r="818" spans="1:8" x14ac:dyDescent="0.25">
      <c r="A818" s="9"/>
      <c r="B818" s="31"/>
      <c r="C818" s="11"/>
      <c r="D818" s="74"/>
      <c r="E818" s="18"/>
      <c r="F818" s="39"/>
      <c r="G818" s="22"/>
      <c r="H818" s="9"/>
    </row>
    <row r="819" spans="1:8" x14ac:dyDescent="0.25">
      <c r="A819" s="9"/>
      <c r="B819" s="31"/>
      <c r="C819" s="11"/>
      <c r="D819" s="74"/>
      <c r="E819" s="18"/>
      <c r="F819" s="39"/>
      <c r="G819" s="22"/>
      <c r="H819" s="9"/>
    </row>
    <row r="820" spans="1:8" x14ac:dyDescent="0.25">
      <c r="A820" s="9"/>
      <c r="B820" s="31"/>
      <c r="C820" s="11"/>
      <c r="D820" s="74"/>
      <c r="E820" s="18"/>
      <c r="F820" s="39"/>
      <c r="G820" s="22"/>
      <c r="H820" s="9"/>
    </row>
    <row r="821" spans="1:8" x14ac:dyDescent="0.25">
      <c r="A821" s="9"/>
      <c r="B821" s="31"/>
      <c r="C821" s="11"/>
      <c r="D821" s="74"/>
      <c r="E821" s="18"/>
      <c r="F821" s="39"/>
      <c r="G821" s="22"/>
      <c r="H821" s="9"/>
    </row>
    <row r="822" spans="1:8" x14ac:dyDescent="0.25">
      <c r="A822" s="9"/>
      <c r="B822" s="31"/>
      <c r="C822" s="11"/>
      <c r="D822" s="74"/>
      <c r="E822" s="18"/>
      <c r="F822" s="39"/>
      <c r="G822" s="22"/>
      <c r="H822" s="9"/>
    </row>
    <row r="823" spans="1:8" x14ac:dyDescent="0.25">
      <c r="A823" s="9"/>
      <c r="B823" s="31"/>
      <c r="C823" s="11"/>
      <c r="D823" s="74"/>
      <c r="E823" s="18"/>
      <c r="F823" s="39"/>
      <c r="G823" s="22"/>
      <c r="H823" s="9"/>
    </row>
    <row r="824" spans="1:8" x14ac:dyDescent="0.25">
      <c r="A824" s="9"/>
      <c r="B824" s="31"/>
      <c r="C824" s="11"/>
      <c r="D824" s="74"/>
      <c r="E824" s="18"/>
      <c r="F824" s="39"/>
      <c r="G824" s="22"/>
      <c r="H824" s="9"/>
    </row>
    <row r="825" spans="1:8" x14ac:dyDescent="0.25">
      <c r="A825" s="9"/>
      <c r="B825" s="31"/>
      <c r="C825" s="11"/>
      <c r="D825" s="74"/>
      <c r="E825" s="18"/>
      <c r="F825" s="39"/>
      <c r="G825" s="22"/>
      <c r="H825" s="9"/>
    </row>
    <row r="826" spans="1:8" x14ac:dyDescent="0.25">
      <c r="A826" s="9"/>
      <c r="B826" s="31"/>
      <c r="C826" s="11"/>
      <c r="D826" s="74"/>
      <c r="E826" s="18"/>
      <c r="F826" s="39"/>
      <c r="G826" s="22"/>
      <c r="H826" s="9"/>
    </row>
    <row r="827" spans="1:8" x14ac:dyDescent="0.25">
      <c r="A827" s="9"/>
      <c r="B827" s="31"/>
      <c r="C827" s="11"/>
      <c r="D827" s="74"/>
      <c r="E827" s="18"/>
      <c r="F827" s="39"/>
      <c r="G827" s="22"/>
      <c r="H827" s="9"/>
    </row>
    <row r="828" spans="1:8" x14ac:dyDescent="0.25">
      <c r="A828" s="9"/>
      <c r="B828" s="31"/>
      <c r="C828" s="11"/>
      <c r="D828" s="74"/>
      <c r="E828" s="18"/>
      <c r="F828" s="39"/>
      <c r="G828" s="22"/>
      <c r="H828" s="9"/>
    </row>
    <row r="829" spans="1:8" x14ac:dyDescent="0.25">
      <c r="A829" s="9"/>
      <c r="B829" s="31"/>
      <c r="C829" s="11"/>
      <c r="D829" s="74"/>
      <c r="E829" s="18"/>
      <c r="F829" s="39"/>
      <c r="G829" s="22"/>
      <c r="H829" s="9"/>
    </row>
    <row r="830" spans="1:8" x14ac:dyDescent="0.25">
      <c r="A830" s="9"/>
      <c r="B830" s="31"/>
      <c r="C830" s="11"/>
      <c r="D830" s="74"/>
      <c r="E830" s="18"/>
      <c r="F830" s="39"/>
      <c r="G830" s="22"/>
      <c r="H830" s="9"/>
    </row>
    <row r="831" spans="1:8" x14ac:dyDescent="0.25">
      <c r="A831" s="9"/>
      <c r="B831" s="31"/>
      <c r="C831" s="11"/>
      <c r="D831" s="74"/>
      <c r="E831" s="18"/>
      <c r="F831" s="39"/>
      <c r="G831" s="22"/>
      <c r="H831" s="9"/>
    </row>
    <row r="832" spans="1:8" x14ac:dyDescent="0.25">
      <c r="A832" s="9"/>
      <c r="B832" s="31"/>
      <c r="C832" s="11"/>
      <c r="D832" s="74"/>
      <c r="E832" s="18"/>
      <c r="F832" s="39"/>
      <c r="G832" s="22"/>
      <c r="H832" s="9"/>
    </row>
    <row r="833" spans="1:8" x14ac:dyDescent="0.25">
      <c r="A833" s="9"/>
      <c r="B833" s="31"/>
      <c r="C833" s="11"/>
      <c r="D833" s="74"/>
      <c r="E833" s="18"/>
      <c r="F833" s="39"/>
      <c r="G833" s="22"/>
      <c r="H833" s="9"/>
    </row>
    <row r="834" spans="1:8" x14ac:dyDescent="0.25">
      <c r="A834" s="9"/>
      <c r="B834" s="31"/>
      <c r="C834" s="11"/>
      <c r="D834" s="74"/>
      <c r="E834" s="18"/>
      <c r="F834" s="39"/>
      <c r="G834" s="22"/>
      <c r="H834" s="9"/>
    </row>
    <row r="835" spans="1:8" x14ac:dyDescent="0.25">
      <c r="A835" s="9"/>
      <c r="B835" s="31"/>
      <c r="C835" s="11"/>
      <c r="D835" s="74"/>
      <c r="E835" s="18"/>
      <c r="F835" s="39"/>
      <c r="G835" s="22"/>
      <c r="H835" s="9"/>
    </row>
    <row r="836" spans="1:8" x14ac:dyDescent="0.25">
      <c r="A836" s="9"/>
      <c r="B836" s="31"/>
      <c r="C836" s="11"/>
      <c r="D836" s="74"/>
      <c r="E836" s="18"/>
      <c r="F836" s="39"/>
      <c r="G836" s="22"/>
      <c r="H836" s="9"/>
    </row>
    <row r="837" spans="1:8" x14ac:dyDescent="0.25">
      <c r="A837" s="9"/>
      <c r="B837" s="31"/>
      <c r="C837" s="11"/>
      <c r="D837" s="74"/>
      <c r="E837" s="18"/>
      <c r="F837" s="39"/>
      <c r="G837" s="22"/>
      <c r="H837" s="9"/>
    </row>
    <row r="838" spans="1:8" x14ac:dyDescent="0.25">
      <c r="A838" s="9"/>
      <c r="B838" s="31"/>
      <c r="C838" s="11"/>
      <c r="D838" s="74"/>
      <c r="E838" s="18"/>
      <c r="F838" s="39"/>
      <c r="G838" s="22"/>
      <c r="H838" s="9"/>
    </row>
    <row r="839" spans="1:8" x14ac:dyDescent="0.25">
      <c r="A839" s="9"/>
      <c r="B839" s="31"/>
      <c r="C839" s="11"/>
      <c r="D839" s="74"/>
      <c r="E839" s="18"/>
      <c r="F839" s="39"/>
      <c r="G839" s="22"/>
      <c r="H839" s="9"/>
    </row>
    <row r="840" spans="1:8" x14ac:dyDescent="0.25">
      <c r="A840" s="9"/>
      <c r="B840" s="31"/>
      <c r="C840" s="11"/>
      <c r="D840" s="74"/>
      <c r="E840" s="18"/>
      <c r="F840" s="39"/>
      <c r="G840" s="22"/>
      <c r="H840" s="9"/>
    </row>
    <row r="841" spans="1:8" x14ac:dyDescent="0.25">
      <c r="A841" s="9"/>
      <c r="B841" s="31"/>
      <c r="C841" s="11"/>
      <c r="D841" s="74"/>
      <c r="E841" s="18"/>
      <c r="F841" s="39"/>
      <c r="G841" s="22"/>
      <c r="H841" s="9"/>
    </row>
    <row r="842" spans="1:8" x14ac:dyDescent="0.25">
      <c r="A842" s="9"/>
      <c r="B842" s="31"/>
      <c r="C842" s="11"/>
      <c r="D842" s="74"/>
      <c r="E842" s="18"/>
      <c r="F842" s="39"/>
      <c r="G842" s="22"/>
      <c r="H842" s="9"/>
    </row>
    <row r="843" spans="1:8" x14ac:dyDescent="0.25">
      <c r="A843" s="9"/>
      <c r="B843" s="31"/>
      <c r="C843" s="11"/>
      <c r="D843" s="74"/>
      <c r="E843" s="18"/>
      <c r="F843" s="39"/>
      <c r="G843" s="22"/>
      <c r="H843" s="9"/>
    </row>
    <row r="844" spans="1:8" x14ac:dyDescent="0.25">
      <c r="A844" s="9"/>
      <c r="B844" s="31"/>
      <c r="C844" s="11"/>
      <c r="D844" s="74"/>
      <c r="E844" s="18"/>
      <c r="F844" s="39"/>
      <c r="G844" s="22"/>
      <c r="H844" s="9"/>
    </row>
    <row r="845" spans="1:8" x14ac:dyDescent="0.25">
      <c r="A845" s="9"/>
      <c r="B845" s="31"/>
      <c r="C845" s="11"/>
      <c r="D845" s="74"/>
      <c r="E845" s="18"/>
      <c r="F845" s="39"/>
      <c r="G845" s="22"/>
      <c r="H845" s="9"/>
    </row>
    <row r="846" spans="1:8" x14ac:dyDescent="0.25">
      <c r="A846" s="9"/>
      <c r="B846" s="31"/>
      <c r="C846" s="11"/>
      <c r="D846" s="74"/>
      <c r="E846" s="18"/>
      <c r="F846" s="39"/>
      <c r="G846" s="22"/>
      <c r="H846" s="9"/>
    </row>
    <row r="847" spans="1:8" x14ac:dyDescent="0.25">
      <c r="A847" s="9"/>
      <c r="B847" s="31"/>
      <c r="C847" s="11"/>
      <c r="D847" s="74"/>
      <c r="E847" s="18"/>
      <c r="F847" s="39"/>
      <c r="G847" s="22"/>
      <c r="H847" s="9"/>
    </row>
    <row r="848" spans="1:8" x14ac:dyDescent="0.25">
      <c r="A848" s="9"/>
      <c r="B848" s="31"/>
      <c r="C848" s="11"/>
      <c r="D848" s="74"/>
      <c r="E848" s="18"/>
      <c r="F848" s="39"/>
      <c r="G848" s="22"/>
      <c r="H848" s="9"/>
    </row>
    <row r="849" spans="1:8" x14ac:dyDescent="0.25">
      <c r="A849" s="9"/>
      <c r="B849" s="31"/>
      <c r="C849" s="11"/>
      <c r="D849" s="74"/>
      <c r="E849" s="18"/>
      <c r="F849" s="39"/>
      <c r="G849" s="22"/>
      <c r="H849" s="9"/>
    </row>
    <row r="850" spans="1:8" x14ac:dyDescent="0.25">
      <c r="A850" s="9"/>
      <c r="B850" s="31"/>
      <c r="C850" s="11"/>
      <c r="D850" s="74"/>
      <c r="E850" s="18"/>
      <c r="F850" s="39"/>
      <c r="G850" s="22"/>
      <c r="H850" s="9"/>
    </row>
    <row r="851" spans="1:8" x14ac:dyDescent="0.25">
      <c r="A851" s="9"/>
      <c r="B851" s="31"/>
      <c r="C851" s="11"/>
      <c r="D851" s="74"/>
      <c r="E851" s="18"/>
      <c r="F851" s="39"/>
      <c r="G851" s="22"/>
      <c r="H851" s="9"/>
    </row>
    <row r="852" spans="1:8" x14ac:dyDescent="0.25">
      <c r="A852" s="9"/>
      <c r="B852" s="31"/>
      <c r="C852" s="11"/>
      <c r="D852" s="74"/>
      <c r="E852" s="18"/>
      <c r="F852" s="39"/>
      <c r="G852" s="22"/>
      <c r="H852" s="9"/>
    </row>
    <row r="853" spans="1:8" x14ac:dyDescent="0.25">
      <c r="A853" s="9"/>
      <c r="B853" s="31"/>
      <c r="C853" s="11"/>
      <c r="D853" s="74"/>
      <c r="E853" s="18"/>
      <c r="F853" s="39"/>
      <c r="G853" s="22"/>
      <c r="H853" s="9"/>
    </row>
    <row r="854" spans="1:8" x14ac:dyDescent="0.25">
      <c r="A854" s="9"/>
      <c r="B854" s="31"/>
      <c r="C854" s="11"/>
      <c r="D854" s="74"/>
      <c r="E854" s="18"/>
      <c r="F854" s="39"/>
      <c r="G854" s="22"/>
      <c r="H854" s="9"/>
    </row>
    <row r="855" spans="1:8" x14ac:dyDescent="0.25">
      <c r="A855" s="9"/>
      <c r="B855" s="31"/>
      <c r="C855" s="11"/>
      <c r="D855" s="74"/>
      <c r="E855" s="18"/>
      <c r="F855" s="39"/>
      <c r="G855" s="22"/>
      <c r="H855" s="9"/>
    </row>
    <row r="856" spans="1:8" x14ac:dyDescent="0.25">
      <c r="A856" s="9"/>
      <c r="B856" s="31"/>
      <c r="C856" s="11"/>
      <c r="D856" s="74"/>
      <c r="E856" s="18"/>
      <c r="F856" s="39"/>
      <c r="G856" s="22"/>
      <c r="H856" s="9"/>
    </row>
    <row r="857" spans="1:8" x14ac:dyDescent="0.25">
      <c r="A857" s="9"/>
      <c r="B857" s="31"/>
      <c r="C857" s="11"/>
      <c r="D857" s="74"/>
      <c r="E857" s="18"/>
      <c r="F857" s="39"/>
      <c r="G857" s="22"/>
      <c r="H857" s="9"/>
    </row>
    <row r="858" spans="1:8" x14ac:dyDescent="0.25">
      <c r="A858" s="9"/>
      <c r="B858" s="31"/>
      <c r="C858" s="11"/>
      <c r="D858" s="74"/>
      <c r="E858" s="18"/>
      <c r="F858" s="39"/>
      <c r="G858" s="22"/>
      <c r="H858" s="9"/>
    </row>
    <row r="859" spans="1:8" x14ac:dyDescent="0.25">
      <c r="A859" s="9"/>
      <c r="B859" s="31"/>
      <c r="C859" s="11"/>
      <c r="D859" s="74"/>
      <c r="E859" s="18"/>
      <c r="F859" s="39"/>
      <c r="G859" s="22"/>
      <c r="H859" s="9"/>
    </row>
    <row r="860" spans="1:8" x14ac:dyDescent="0.25">
      <c r="A860" s="9"/>
      <c r="B860" s="31"/>
      <c r="C860" s="11"/>
      <c r="D860" s="74"/>
      <c r="E860" s="18"/>
      <c r="F860" s="39"/>
      <c r="G860" s="22"/>
      <c r="H860" s="9"/>
    </row>
    <row r="861" spans="1:8" x14ac:dyDescent="0.25">
      <c r="A861" s="9"/>
      <c r="B861" s="31"/>
      <c r="C861" s="11"/>
      <c r="D861" s="74"/>
      <c r="E861" s="18"/>
      <c r="F861" s="39"/>
      <c r="G861" s="22"/>
      <c r="H861" s="9"/>
    </row>
    <row r="862" spans="1:8" x14ac:dyDescent="0.25">
      <c r="A862" s="9"/>
      <c r="B862" s="31"/>
      <c r="C862" s="11"/>
      <c r="D862" s="74"/>
      <c r="E862" s="18"/>
      <c r="F862" s="39"/>
      <c r="G862" s="22"/>
      <c r="H862" s="9"/>
    </row>
    <row r="863" spans="1:8" x14ac:dyDescent="0.25">
      <c r="A863" s="9"/>
      <c r="B863" s="31"/>
      <c r="C863" s="11"/>
      <c r="D863" s="74"/>
      <c r="E863" s="18"/>
      <c r="F863" s="39"/>
      <c r="G863" s="22"/>
      <c r="H863" s="9"/>
    </row>
    <row r="864" spans="1:8" x14ac:dyDescent="0.25">
      <c r="A864" s="9"/>
      <c r="B864" s="31"/>
      <c r="C864" s="11"/>
      <c r="D864" s="74"/>
      <c r="E864" s="18"/>
      <c r="F864" s="39"/>
      <c r="G864" s="22"/>
      <c r="H864" s="9"/>
    </row>
    <row r="865" spans="1:8" x14ac:dyDescent="0.25">
      <c r="A865" s="9"/>
      <c r="B865" s="31"/>
      <c r="C865" s="11"/>
      <c r="D865" s="74"/>
      <c r="E865" s="18"/>
      <c r="F865" s="39"/>
      <c r="G865" s="22"/>
      <c r="H865" s="9"/>
    </row>
    <row r="866" spans="1:8" x14ac:dyDescent="0.25">
      <c r="A866" s="9"/>
      <c r="B866" s="31"/>
      <c r="C866" s="11"/>
      <c r="D866" s="74"/>
      <c r="E866" s="18"/>
      <c r="F866" s="39"/>
      <c r="G866" s="22"/>
      <c r="H866" s="9"/>
    </row>
    <row r="867" spans="1:8" x14ac:dyDescent="0.25">
      <c r="A867" s="9"/>
      <c r="B867" s="31"/>
      <c r="C867" s="11"/>
      <c r="D867" s="74"/>
      <c r="E867" s="18"/>
      <c r="F867" s="39"/>
      <c r="G867" s="22"/>
      <c r="H867" s="9"/>
    </row>
    <row r="868" spans="1:8" x14ac:dyDescent="0.25">
      <c r="A868" s="9"/>
      <c r="B868" s="31"/>
      <c r="C868" s="11"/>
      <c r="D868" s="74"/>
      <c r="E868" s="18"/>
      <c r="F868" s="39"/>
      <c r="G868" s="22"/>
      <c r="H868" s="9"/>
    </row>
    <row r="869" spans="1:8" x14ac:dyDescent="0.25">
      <c r="A869" s="9"/>
      <c r="B869" s="31"/>
      <c r="C869" s="11"/>
      <c r="D869" s="74"/>
      <c r="E869" s="18"/>
      <c r="F869" s="39"/>
      <c r="G869" s="22"/>
      <c r="H869" s="9"/>
    </row>
    <row r="870" spans="1:8" x14ac:dyDescent="0.25">
      <c r="A870" s="9"/>
      <c r="B870" s="31"/>
      <c r="C870" s="11"/>
      <c r="D870" s="74"/>
      <c r="E870" s="18"/>
      <c r="F870" s="39"/>
      <c r="G870" s="22"/>
      <c r="H870" s="9"/>
    </row>
    <row r="871" spans="1:8" x14ac:dyDescent="0.25">
      <c r="A871" s="9"/>
      <c r="B871" s="31"/>
      <c r="C871" s="11"/>
      <c r="D871" s="74"/>
      <c r="E871" s="18"/>
      <c r="F871" s="39"/>
      <c r="G871" s="22"/>
      <c r="H871" s="9"/>
    </row>
    <row r="872" spans="1:8" x14ac:dyDescent="0.25">
      <c r="A872" s="9"/>
      <c r="B872" s="31"/>
      <c r="C872" s="11"/>
      <c r="D872" s="74"/>
      <c r="E872" s="18"/>
      <c r="F872" s="39"/>
      <c r="G872" s="22"/>
      <c r="H872" s="9"/>
    </row>
    <row r="873" spans="1:8" x14ac:dyDescent="0.25">
      <c r="A873" s="9"/>
      <c r="B873" s="31"/>
      <c r="C873" s="11"/>
      <c r="D873" s="74"/>
      <c r="E873" s="18"/>
      <c r="F873" s="39"/>
      <c r="G873" s="22"/>
      <c r="H873" s="9"/>
    </row>
    <row r="874" spans="1:8" x14ac:dyDescent="0.25">
      <c r="A874" s="9"/>
      <c r="B874" s="31"/>
      <c r="C874" s="11"/>
      <c r="D874" s="74"/>
      <c r="E874" s="18"/>
      <c r="F874" s="39"/>
      <c r="G874" s="22"/>
      <c r="H874" s="9"/>
    </row>
    <row r="875" spans="1:8" x14ac:dyDescent="0.25">
      <c r="A875" s="9"/>
      <c r="B875" s="31"/>
      <c r="C875" s="11"/>
      <c r="D875" s="74"/>
      <c r="E875" s="18"/>
      <c r="F875" s="39"/>
      <c r="G875" s="22"/>
      <c r="H875" s="9"/>
    </row>
    <row r="876" spans="1:8" x14ac:dyDescent="0.25">
      <c r="A876" s="9"/>
      <c r="B876" s="31"/>
      <c r="C876" s="11"/>
      <c r="D876" s="74"/>
      <c r="E876" s="18"/>
      <c r="F876" s="39"/>
      <c r="G876" s="22"/>
      <c r="H876" s="9"/>
    </row>
    <row r="877" spans="1:8" x14ac:dyDescent="0.25">
      <c r="A877" s="9"/>
      <c r="B877" s="31"/>
      <c r="C877" s="11"/>
      <c r="D877" s="74"/>
      <c r="E877" s="18"/>
      <c r="F877" s="39"/>
      <c r="G877" s="22"/>
      <c r="H877" s="9"/>
    </row>
    <row r="878" spans="1:8" x14ac:dyDescent="0.25">
      <c r="A878" s="9"/>
      <c r="B878" s="31"/>
      <c r="C878" s="11"/>
      <c r="D878" s="74"/>
      <c r="E878" s="18"/>
      <c r="F878" s="39"/>
      <c r="G878" s="22"/>
      <c r="H878" s="9"/>
    </row>
    <row r="879" spans="1:8" x14ac:dyDescent="0.25">
      <c r="A879" s="9"/>
      <c r="B879" s="31"/>
      <c r="C879" s="11"/>
      <c r="D879" s="74"/>
      <c r="E879" s="18"/>
      <c r="F879" s="39"/>
      <c r="G879" s="22"/>
      <c r="H879" s="9"/>
    </row>
    <row r="880" spans="1:8" x14ac:dyDescent="0.25">
      <c r="A880" s="9"/>
      <c r="B880" s="31"/>
      <c r="C880" s="11"/>
      <c r="D880" s="74"/>
      <c r="E880" s="18"/>
      <c r="F880" s="39"/>
      <c r="G880" s="22"/>
      <c r="H880" s="9"/>
    </row>
    <row r="881" spans="1:8" x14ac:dyDescent="0.25">
      <c r="A881" s="9"/>
      <c r="B881" s="31"/>
      <c r="C881" s="11"/>
      <c r="D881" s="74"/>
      <c r="E881" s="18"/>
      <c r="F881" s="39"/>
      <c r="G881" s="22"/>
      <c r="H881" s="9"/>
    </row>
    <row r="882" spans="1:8" x14ac:dyDescent="0.25">
      <c r="A882" s="9"/>
      <c r="B882" s="31"/>
      <c r="C882" s="11"/>
      <c r="D882" s="74"/>
      <c r="E882" s="18"/>
      <c r="F882" s="39"/>
      <c r="G882" s="22"/>
      <c r="H882" s="9"/>
    </row>
    <row r="883" spans="1:8" x14ac:dyDescent="0.25">
      <c r="A883" s="9"/>
      <c r="B883" s="31"/>
      <c r="C883" s="11"/>
      <c r="D883" s="74"/>
      <c r="E883" s="18"/>
      <c r="F883" s="39"/>
      <c r="G883" s="22"/>
      <c r="H883" s="9"/>
    </row>
    <row r="884" spans="1:8" x14ac:dyDescent="0.25">
      <c r="A884" s="9"/>
      <c r="B884" s="31"/>
      <c r="C884" s="11"/>
      <c r="D884" s="74"/>
      <c r="E884" s="18"/>
      <c r="F884" s="39"/>
      <c r="G884" s="22"/>
      <c r="H884" s="9"/>
    </row>
    <row r="885" spans="1:8" x14ac:dyDescent="0.25">
      <c r="A885" s="9"/>
      <c r="B885" s="31"/>
      <c r="C885" s="11"/>
      <c r="D885" s="74"/>
      <c r="E885" s="18"/>
      <c r="F885" s="39"/>
      <c r="G885" s="22"/>
      <c r="H885" s="9"/>
    </row>
    <row r="886" spans="1:8" x14ac:dyDescent="0.25">
      <c r="A886" s="9"/>
      <c r="B886" s="31"/>
      <c r="C886" s="11"/>
      <c r="D886" s="74"/>
      <c r="E886" s="18"/>
      <c r="F886" s="39"/>
      <c r="G886" s="22"/>
      <c r="H886" s="9"/>
    </row>
    <row r="887" spans="1:8" x14ac:dyDescent="0.25">
      <c r="A887" s="9"/>
      <c r="B887" s="31"/>
      <c r="C887" s="11"/>
      <c r="D887" s="74"/>
      <c r="E887" s="18"/>
      <c r="F887" s="39"/>
      <c r="G887" s="22"/>
      <c r="H887" s="9"/>
    </row>
    <row r="888" spans="1:8" x14ac:dyDescent="0.25">
      <c r="A888" s="9"/>
      <c r="B888" s="31"/>
      <c r="C888" s="11"/>
      <c r="D888" s="74"/>
      <c r="E888" s="18"/>
      <c r="F888" s="39"/>
      <c r="G888" s="22"/>
      <c r="H888" s="9"/>
    </row>
    <row r="889" spans="1:8" x14ac:dyDescent="0.25">
      <c r="A889" s="9"/>
      <c r="B889" s="31"/>
      <c r="C889" s="11"/>
      <c r="D889" s="74"/>
      <c r="E889" s="18"/>
      <c r="F889" s="39"/>
      <c r="G889" s="22"/>
      <c r="H889" s="9"/>
    </row>
    <row r="890" spans="1:8" x14ac:dyDescent="0.25">
      <c r="A890" s="9"/>
      <c r="B890" s="31"/>
      <c r="C890" s="11"/>
      <c r="D890" s="74"/>
      <c r="E890" s="18"/>
      <c r="F890" s="39"/>
      <c r="G890" s="22"/>
      <c r="H890" s="9"/>
    </row>
    <row r="891" spans="1:8" x14ac:dyDescent="0.25">
      <c r="A891" s="9"/>
      <c r="B891" s="31"/>
      <c r="C891" s="11"/>
      <c r="D891" s="74"/>
      <c r="E891" s="18"/>
      <c r="F891" s="39"/>
      <c r="G891" s="22"/>
      <c r="H891" s="9"/>
    </row>
    <row r="892" spans="1:8" x14ac:dyDescent="0.25">
      <c r="A892" s="9"/>
      <c r="B892" s="31"/>
      <c r="C892" s="11"/>
      <c r="D892" s="74"/>
      <c r="E892" s="18"/>
      <c r="F892" s="39"/>
      <c r="G892" s="22"/>
      <c r="H892" s="9"/>
    </row>
    <row r="893" spans="1:8" x14ac:dyDescent="0.25">
      <c r="A893" s="9"/>
      <c r="B893" s="31"/>
      <c r="C893" s="11"/>
      <c r="D893" s="74"/>
      <c r="E893" s="18"/>
      <c r="F893" s="39"/>
      <c r="G893" s="22"/>
      <c r="H893" s="9"/>
    </row>
    <row r="894" spans="1:8" x14ac:dyDescent="0.25">
      <c r="A894" s="9"/>
      <c r="B894" s="31"/>
      <c r="C894" s="11"/>
      <c r="D894" s="74"/>
      <c r="E894" s="18"/>
      <c r="F894" s="39"/>
      <c r="G894" s="22"/>
      <c r="H894" s="9"/>
    </row>
    <row r="895" spans="1:8" x14ac:dyDescent="0.25">
      <c r="A895" s="9"/>
      <c r="B895" s="31"/>
      <c r="C895" s="11"/>
      <c r="D895" s="74"/>
      <c r="E895" s="18"/>
      <c r="F895" s="39"/>
      <c r="G895" s="22"/>
      <c r="H895" s="9"/>
    </row>
    <row r="896" spans="1:8" x14ac:dyDescent="0.25">
      <c r="A896" s="9"/>
      <c r="B896" s="31"/>
      <c r="C896" s="11"/>
      <c r="D896" s="74"/>
      <c r="E896" s="18"/>
      <c r="F896" s="39"/>
      <c r="G896" s="22"/>
      <c r="H896" s="9"/>
    </row>
    <row r="897" spans="1:8" x14ac:dyDescent="0.25">
      <c r="A897" s="9"/>
      <c r="B897" s="31"/>
      <c r="C897" s="11"/>
      <c r="D897" s="74"/>
      <c r="E897" s="18"/>
      <c r="F897" s="39"/>
      <c r="G897" s="22"/>
      <c r="H897" s="9"/>
    </row>
    <row r="898" spans="1:8" x14ac:dyDescent="0.25">
      <c r="A898" s="9"/>
      <c r="B898" s="31"/>
      <c r="C898" s="11"/>
      <c r="D898" s="74"/>
      <c r="E898" s="18"/>
      <c r="F898" s="39"/>
      <c r="G898" s="22"/>
      <c r="H898" s="9"/>
    </row>
    <row r="899" spans="1:8" x14ac:dyDescent="0.25">
      <c r="A899" s="9"/>
      <c r="B899" s="31"/>
      <c r="C899" s="11"/>
      <c r="D899" s="74"/>
      <c r="E899" s="18"/>
      <c r="F899" s="39"/>
      <c r="G899" s="22"/>
      <c r="H899" s="9"/>
    </row>
    <row r="900" spans="1:8" x14ac:dyDescent="0.25">
      <c r="A900" s="9"/>
      <c r="B900" s="31"/>
      <c r="C900" s="11"/>
      <c r="D900" s="74"/>
      <c r="E900" s="18"/>
      <c r="F900" s="39"/>
      <c r="G900" s="22"/>
      <c r="H900" s="9"/>
    </row>
    <row r="901" spans="1:8" x14ac:dyDescent="0.25">
      <c r="A901" s="9"/>
      <c r="B901" s="31"/>
      <c r="C901" s="11"/>
      <c r="D901" s="74"/>
      <c r="E901" s="18"/>
      <c r="F901" s="39"/>
      <c r="G901" s="22"/>
      <c r="H901" s="9"/>
    </row>
    <row r="902" spans="1:8" x14ac:dyDescent="0.25">
      <c r="A902" s="9"/>
      <c r="B902" s="31"/>
      <c r="C902" s="11"/>
      <c r="D902" s="74"/>
      <c r="E902" s="18"/>
      <c r="F902" s="39"/>
      <c r="G902" s="22"/>
      <c r="H902" s="9"/>
    </row>
    <row r="903" spans="1:8" x14ac:dyDescent="0.25">
      <c r="A903" s="9"/>
      <c r="B903" s="31"/>
      <c r="C903" s="11"/>
      <c r="D903" s="74"/>
      <c r="E903" s="18"/>
      <c r="F903" s="39"/>
      <c r="G903" s="22"/>
      <c r="H903" s="9"/>
    </row>
    <row r="904" spans="1:8" x14ac:dyDescent="0.25">
      <c r="A904" s="9"/>
      <c r="B904" s="31"/>
      <c r="C904" s="11"/>
      <c r="D904" s="74"/>
      <c r="E904" s="18"/>
      <c r="F904" s="39"/>
      <c r="G904" s="22"/>
      <c r="H904" s="9"/>
    </row>
    <row r="905" spans="1:8" x14ac:dyDescent="0.25">
      <c r="A905" s="9"/>
      <c r="B905" s="31"/>
      <c r="C905" s="11"/>
      <c r="D905" s="74"/>
      <c r="E905" s="18"/>
      <c r="F905" s="39"/>
      <c r="G905" s="22"/>
      <c r="H905" s="9"/>
    </row>
    <row r="906" spans="1:8" x14ac:dyDescent="0.25">
      <c r="A906" s="9"/>
      <c r="B906" s="31"/>
      <c r="C906" s="11"/>
      <c r="D906" s="74"/>
      <c r="E906" s="18"/>
      <c r="F906" s="39"/>
      <c r="G906" s="22"/>
      <c r="H906" s="9"/>
    </row>
    <row r="907" spans="1:8" x14ac:dyDescent="0.25">
      <c r="A907" s="9"/>
      <c r="B907" s="31"/>
      <c r="C907" s="11"/>
      <c r="D907" s="74"/>
      <c r="E907" s="18"/>
      <c r="F907" s="39"/>
      <c r="G907" s="22"/>
      <c r="H907" s="9"/>
    </row>
    <row r="908" spans="1:8" x14ac:dyDescent="0.25">
      <c r="A908" s="9"/>
      <c r="B908" s="31"/>
      <c r="C908" s="11"/>
      <c r="D908" s="74"/>
      <c r="E908" s="18"/>
      <c r="F908" s="39"/>
      <c r="G908" s="22"/>
      <c r="H908" s="9"/>
    </row>
    <row r="909" spans="1:8" x14ac:dyDescent="0.25">
      <c r="A909" s="9"/>
      <c r="B909" s="31"/>
      <c r="C909" s="11"/>
      <c r="D909" s="74"/>
      <c r="E909" s="18"/>
      <c r="F909" s="39"/>
      <c r="G909" s="22"/>
      <c r="H909" s="9"/>
    </row>
    <row r="910" spans="1:8" x14ac:dyDescent="0.25">
      <c r="A910" s="9"/>
      <c r="B910" s="31"/>
      <c r="C910" s="11"/>
      <c r="D910" s="74"/>
      <c r="E910" s="18"/>
      <c r="F910" s="39"/>
      <c r="G910" s="22"/>
      <c r="H910" s="9"/>
    </row>
    <row r="911" spans="1:8" x14ac:dyDescent="0.25">
      <c r="A911" s="9"/>
      <c r="B911" s="31"/>
      <c r="C911" s="11"/>
      <c r="D911" s="74"/>
      <c r="E911" s="18"/>
      <c r="F911" s="39"/>
      <c r="G911" s="22"/>
      <c r="H911" s="9"/>
    </row>
    <row r="912" spans="1:8" x14ac:dyDescent="0.25">
      <c r="A912" s="9"/>
      <c r="B912" s="31"/>
      <c r="C912" s="11"/>
      <c r="D912" s="74"/>
      <c r="E912" s="18"/>
      <c r="F912" s="39"/>
      <c r="G912" s="22"/>
      <c r="H912" s="9"/>
    </row>
    <row r="913" spans="1:8" x14ac:dyDescent="0.25">
      <c r="A913" s="9"/>
      <c r="B913" s="31"/>
      <c r="C913" s="11"/>
      <c r="D913" s="74"/>
      <c r="E913" s="18"/>
      <c r="F913" s="39"/>
      <c r="G913" s="22"/>
      <c r="H913" s="9"/>
    </row>
    <row r="914" spans="1:8" x14ac:dyDescent="0.25">
      <c r="A914" s="9"/>
      <c r="B914" s="31"/>
      <c r="C914" s="11"/>
      <c r="D914" s="74"/>
      <c r="E914" s="18"/>
      <c r="F914" s="39"/>
      <c r="G914" s="22"/>
      <c r="H914" s="9"/>
    </row>
    <row r="915" spans="1:8" x14ac:dyDescent="0.25">
      <c r="A915" s="9"/>
      <c r="B915" s="31"/>
      <c r="C915" s="11"/>
      <c r="D915" s="74"/>
      <c r="E915" s="18"/>
      <c r="F915" s="39"/>
      <c r="G915" s="22"/>
      <c r="H915" s="9"/>
    </row>
    <row r="916" spans="1:8" x14ac:dyDescent="0.25">
      <c r="A916" s="9"/>
      <c r="B916" s="31"/>
      <c r="C916" s="11"/>
      <c r="D916" s="74"/>
      <c r="E916" s="18"/>
      <c r="F916" s="39"/>
      <c r="G916" s="22"/>
      <c r="H916" s="9"/>
    </row>
    <row r="917" spans="1:8" x14ac:dyDescent="0.25">
      <c r="A917" s="9"/>
      <c r="B917" s="31"/>
      <c r="C917" s="11"/>
      <c r="D917" s="74"/>
      <c r="E917" s="18"/>
      <c r="F917" s="39"/>
      <c r="G917" s="22"/>
      <c r="H917" s="9"/>
    </row>
    <row r="918" spans="1:8" x14ac:dyDescent="0.25">
      <c r="A918" s="9"/>
      <c r="B918" s="31"/>
      <c r="C918" s="11"/>
      <c r="D918" s="74"/>
      <c r="E918" s="18"/>
      <c r="F918" s="39"/>
      <c r="G918" s="22"/>
      <c r="H918" s="9"/>
    </row>
    <row r="919" spans="1:8" x14ac:dyDescent="0.25">
      <c r="A919" s="9"/>
      <c r="B919" s="31"/>
      <c r="C919" s="11"/>
      <c r="D919" s="74"/>
      <c r="E919" s="18"/>
      <c r="F919" s="39"/>
      <c r="G919" s="22"/>
      <c r="H919" s="9"/>
    </row>
    <row r="920" spans="1:8" x14ac:dyDescent="0.25">
      <c r="A920" s="9"/>
      <c r="B920" s="31"/>
      <c r="C920" s="11"/>
      <c r="D920" s="74"/>
      <c r="E920" s="18"/>
      <c r="F920" s="39"/>
      <c r="G920" s="22"/>
      <c r="H920" s="9"/>
    </row>
    <row r="921" spans="1:8" x14ac:dyDescent="0.25">
      <c r="A921" s="9"/>
      <c r="B921" s="31"/>
      <c r="C921" s="11"/>
      <c r="D921" s="74"/>
      <c r="E921" s="18"/>
      <c r="F921" s="39"/>
      <c r="G921" s="22"/>
      <c r="H921" s="9"/>
    </row>
    <row r="922" spans="1:8" x14ac:dyDescent="0.25">
      <c r="A922" s="9"/>
      <c r="B922" s="31"/>
      <c r="C922" s="11"/>
      <c r="D922" s="74"/>
      <c r="E922" s="18"/>
      <c r="F922" s="39"/>
      <c r="G922" s="22"/>
      <c r="H922" s="9"/>
    </row>
    <row r="923" spans="1:8" x14ac:dyDescent="0.25">
      <c r="A923" s="9"/>
      <c r="B923" s="31"/>
      <c r="C923" s="11"/>
      <c r="D923" s="74"/>
      <c r="E923" s="18"/>
      <c r="F923" s="39"/>
      <c r="G923" s="22"/>
      <c r="H923" s="9"/>
    </row>
    <row r="924" spans="1:8" x14ac:dyDescent="0.25">
      <c r="A924" s="9"/>
      <c r="B924" s="31"/>
      <c r="C924" s="11"/>
      <c r="D924" s="74"/>
      <c r="E924" s="18"/>
      <c r="F924" s="39"/>
      <c r="G924" s="22"/>
      <c r="H924" s="9"/>
    </row>
    <row r="925" spans="1:8" x14ac:dyDescent="0.25">
      <c r="A925" s="9"/>
      <c r="B925" s="31"/>
      <c r="C925" s="11"/>
      <c r="D925" s="74"/>
      <c r="E925" s="18"/>
      <c r="F925" s="39"/>
      <c r="G925" s="22"/>
      <c r="H925" s="9"/>
    </row>
    <row r="926" spans="1:8" x14ac:dyDescent="0.25">
      <c r="A926" s="9"/>
      <c r="B926" s="31"/>
      <c r="C926" s="11"/>
      <c r="D926" s="74"/>
      <c r="E926" s="18"/>
      <c r="F926" s="39"/>
      <c r="G926" s="22"/>
      <c r="H926" s="9"/>
    </row>
    <row r="927" spans="1:8" x14ac:dyDescent="0.25">
      <c r="A927" s="9"/>
      <c r="B927" s="31"/>
      <c r="C927" s="11"/>
      <c r="D927" s="74"/>
      <c r="E927" s="18"/>
      <c r="F927" s="39"/>
      <c r="G927" s="22"/>
      <c r="H927" s="9"/>
    </row>
    <row r="928" spans="1:8" x14ac:dyDescent="0.25">
      <c r="A928" s="9"/>
      <c r="B928" s="31"/>
      <c r="C928" s="11"/>
      <c r="D928" s="74"/>
      <c r="E928" s="18"/>
      <c r="F928" s="39"/>
      <c r="G928" s="22"/>
      <c r="H928" s="9"/>
    </row>
    <row r="929" spans="1:8" x14ac:dyDescent="0.25">
      <c r="A929" s="9"/>
      <c r="B929" s="31"/>
      <c r="C929" s="11"/>
      <c r="D929" s="74"/>
      <c r="E929" s="18"/>
      <c r="F929" s="39"/>
      <c r="G929" s="22"/>
      <c r="H929" s="9"/>
    </row>
    <row r="930" spans="1:8" x14ac:dyDescent="0.25">
      <c r="A930" s="9"/>
      <c r="B930" s="31"/>
      <c r="C930" s="11"/>
      <c r="D930" s="74"/>
      <c r="E930" s="18"/>
      <c r="F930" s="39"/>
      <c r="G930" s="22"/>
      <c r="H930" s="9"/>
    </row>
    <row r="931" spans="1:8" x14ac:dyDescent="0.25">
      <c r="A931" s="9"/>
      <c r="B931" s="31"/>
      <c r="C931" s="11"/>
      <c r="D931" s="74"/>
      <c r="E931" s="18"/>
      <c r="F931" s="39"/>
      <c r="G931" s="22"/>
      <c r="H931" s="9"/>
    </row>
    <row r="932" spans="1:8" x14ac:dyDescent="0.25">
      <c r="A932" s="9"/>
      <c r="B932" s="31"/>
      <c r="C932" s="11"/>
      <c r="D932" s="74"/>
      <c r="E932" s="18"/>
      <c r="F932" s="39"/>
      <c r="G932" s="22"/>
      <c r="H932" s="9"/>
    </row>
    <row r="933" spans="1:8" x14ac:dyDescent="0.25">
      <c r="A933" s="9"/>
      <c r="B933" s="31"/>
      <c r="C933" s="11"/>
      <c r="D933" s="74"/>
      <c r="E933" s="18"/>
      <c r="F933" s="39"/>
      <c r="G933" s="22"/>
      <c r="H933" s="9"/>
    </row>
    <row r="934" spans="1:8" x14ac:dyDescent="0.25">
      <c r="A934" s="9"/>
      <c r="B934" s="31"/>
      <c r="C934" s="11"/>
      <c r="D934" s="74"/>
      <c r="E934" s="18"/>
      <c r="F934" s="39"/>
      <c r="G934" s="22"/>
      <c r="H934" s="9"/>
    </row>
    <row r="935" spans="1:8" x14ac:dyDescent="0.25">
      <c r="A935" s="9"/>
      <c r="B935" s="31"/>
      <c r="C935" s="11"/>
      <c r="D935" s="74"/>
      <c r="E935" s="18"/>
      <c r="F935" s="39"/>
      <c r="G935" s="22"/>
      <c r="H935" s="9"/>
    </row>
    <row r="936" spans="1:8" x14ac:dyDescent="0.25">
      <c r="A936" s="9"/>
      <c r="B936" s="31"/>
      <c r="C936" s="11"/>
      <c r="D936" s="74"/>
      <c r="E936" s="18"/>
      <c r="F936" s="39"/>
      <c r="G936" s="22"/>
      <c r="H936" s="9"/>
    </row>
    <row r="937" spans="1:8" x14ac:dyDescent="0.25">
      <c r="A937" s="9"/>
      <c r="B937" s="31"/>
      <c r="C937" s="11"/>
      <c r="D937" s="74"/>
      <c r="E937" s="18"/>
      <c r="F937" s="39"/>
      <c r="G937" s="22"/>
      <c r="H937" s="9"/>
    </row>
    <row r="938" spans="1:8" x14ac:dyDescent="0.25">
      <c r="A938" s="9"/>
      <c r="B938" s="31"/>
      <c r="C938" s="11"/>
      <c r="D938" s="74"/>
      <c r="E938" s="18"/>
      <c r="F938" s="39"/>
      <c r="G938" s="22"/>
      <c r="H938" s="9"/>
    </row>
    <row r="939" spans="1:8" x14ac:dyDescent="0.25">
      <c r="A939" s="9"/>
      <c r="B939" s="31"/>
      <c r="C939" s="11"/>
      <c r="D939" s="74"/>
      <c r="E939" s="18"/>
      <c r="F939" s="39"/>
      <c r="G939" s="22"/>
      <c r="H939" s="9"/>
    </row>
    <row r="940" spans="1:8" x14ac:dyDescent="0.25">
      <c r="A940" s="9"/>
      <c r="B940" s="31"/>
      <c r="C940" s="11"/>
      <c r="D940" s="74"/>
      <c r="E940" s="18"/>
      <c r="F940" s="39"/>
      <c r="G940" s="22"/>
      <c r="H940" s="9"/>
    </row>
    <row r="941" spans="1:8" x14ac:dyDescent="0.25">
      <c r="A941" s="9"/>
      <c r="B941" s="31"/>
      <c r="C941" s="11"/>
      <c r="D941" s="74"/>
      <c r="E941" s="18"/>
      <c r="F941" s="39"/>
      <c r="G941" s="22"/>
      <c r="H941" s="9"/>
    </row>
    <row r="942" spans="1:8" x14ac:dyDescent="0.25">
      <c r="A942" s="9"/>
      <c r="B942" s="31"/>
      <c r="C942" s="11"/>
      <c r="D942" s="74"/>
      <c r="E942" s="18"/>
      <c r="F942" s="39"/>
      <c r="G942" s="22"/>
      <c r="H942" s="9"/>
    </row>
    <row r="943" spans="1:8" x14ac:dyDescent="0.25">
      <c r="A943" s="9"/>
      <c r="B943" s="31"/>
      <c r="C943" s="11"/>
      <c r="D943" s="74"/>
      <c r="E943" s="18"/>
      <c r="F943" s="39"/>
      <c r="G943" s="22"/>
      <c r="H943" s="9"/>
    </row>
    <row r="944" spans="1:8" x14ac:dyDescent="0.25">
      <c r="A944" s="9"/>
      <c r="B944" s="31"/>
      <c r="C944" s="11"/>
      <c r="D944" s="74"/>
      <c r="E944" s="18"/>
      <c r="F944" s="39"/>
      <c r="G944" s="22"/>
      <c r="H944" s="9"/>
    </row>
    <row r="945" spans="1:8" x14ac:dyDescent="0.25">
      <c r="A945" s="9"/>
      <c r="B945" s="31"/>
      <c r="C945" s="11"/>
      <c r="D945" s="74"/>
      <c r="E945" s="18"/>
      <c r="F945" s="39"/>
      <c r="G945" s="22"/>
      <c r="H945" s="9"/>
    </row>
    <row r="946" spans="1:8" x14ac:dyDescent="0.25">
      <c r="A946" s="9"/>
      <c r="B946" s="31"/>
      <c r="C946" s="11"/>
      <c r="D946" s="74"/>
      <c r="E946" s="18"/>
      <c r="F946" s="39"/>
      <c r="G946" s="22"/>
      <c r="H946" s="9"/>
    </row>
    <row r="947" spans="1:8" x14ac:dyDescent="0.25">
      <c r="A947" s="9"/>
      <c r="B947" s="31"/>
      <c r="C947" s="11"/>
      <c r="D947" s="74"/>
      <c r="E947" s="18"/>
      <c r="F947" s="39"/>
      <c r="G947" s="22"/>
      <c r="H947" s="9"/>
    </row>
    <row r="948" spans="1:8" x14ac:dyDescent="0.25">
      <c r="A948" s="9"/>
      <c r="B948" s="31"/>
      <c r="C948" s="11"/>
      <c r="D948" s="74"/>
      <c r="E948" s="18"/>
      <c r="F948" s="39"/>
      <c r="G948" s="22"/>
      <c r="H948" s="9"/>
    </row>
    <row r="949" spans="1:8" x14ac:dyDescent="0.25">
      <c r="A949" s="9"/>
      <c r="B949" s="31"/>
      <c r="C949" s="11"/>
      <c r="D949" s="74"/>
      <c r="E949" s="18"/>
      <c r="F949" s="39"/>
      <c r="G949" s="22"/>
      <c r="H949" s="9"/>
    </row>
    <row r="950" spans="1:8" x14ac:dyDescent="0.25">
      <c r="A950" s="9"/>
      <c r="B950" s="31"/>
      <c r="C950" s="11"/>
      <c r="D950" s="74"/>
      <c r="E950" s="18"/>
      <c r="F950" s="39"/>
      <c r="G950" s="22"/>
      <c r="H950" s="9"/>
    </row>
    <row r="951" spans="1:8" x14ac:dyDescent="0.25">
      <c r="A951" s="9"/>
      <c r="B951" s="31"/>
      <c r="C951" s="11"/>
      <c r="D951" s="74"/>
      <c r="E951" s="18"/>
      <c r="F951" s="39"/>
      <c r="G951" s="22"/>
      <c r="H951" s="9"/>
    </row>
    <row r="952" spans="1:8" x14ac:dyDescent="0.25">
      <c r="A952" s="9"/>
      <c r="B952" s="31"/>
      <c r="C952" s="11"/>
      <c r="D952" s="74"/>
      <c r="E952" s="18"/>
      <c r="F952" s="39"/>
      <c r="G952" s="22"/>
      <c r="H952" s="9"/>
    </row>
    <row r="953" spans="1:8" x14ac:dyDescent="0.25">
      <c r="A953" s="9"/>
      <c r="B953" s="31"/>
      <c r="C953" s="11"/>
      <c r="D953" s="74"/>
      <c r="E953" s="18"/>
      <c r="F953" s="39"/>
      <c r="G953" s="22"/>
      <c r="H953" s="9"/>
    </row>
    <row r="954" spans="1:8" x14ac:dyDescent="0.25">
      <c r="A954" s="9"/>
      <c r="B954" s="31"/>
      <c r="C954" s="11"/>
      <c r="D954" s="74"/>
      <c r="E954" s="18"/>
      <c r="F954" s="39"/>
      <c r="G954" s="22"/>
      <c r="H954" s="9"/>
    </row>
    <row r="955" spans="1:8" x14ac:dyDescent="0.25">
      <c r="A955" s="9"/>
      <c r="B955" s="31"/>
      <c r="C955" s="11"/>
      <c r="D955" s="74"/>
      <c r="E955" s="18"/>
      <c r="F955" s="39"/>
      <c r="G955" s="22"/>
      <c r="H955" s="9"/>
    </row>
    <row r="956" spans="1:8" x14ac:dyDescent="0.25">
      <c r="A956" s="9"/>
      <c r="B956" s="31"/>
      <c r="C956" s="11"/>
      <c r="D956" s="74"/>
      <c r="E956" s="18"/>
      <c r="F956" s="39"/>
      <c r="G956" s="22"/>
      <c r="H956" s="9"/>
    </row>
    <row r="957" spans="1:8" x14ac:dyDescent="0.25">
      <c r="A957" s="9"/>
      <c r="B957" s="31"/>
      <c r="C957" s="11"/>
      <c r="D957" s="74"/>
      <c r="E957" s="18"/>
      <c r="F957" s="39"/>
      <c r="G957" s="22"/>
      <c r="H957" s="9"/>
    </row>
    <row r="958" spans="1:8" x14ac:dyDescent="0.25">
      <c r="A958" s="9"/>
      <c r="B958" s="31"/>
      <c r="C958" s="11"/>
      <c r="D958" s="74"/>
      <c r="E958" s="18"/>
      <c r="F958" s="39"/>
      <c r="G958" s="22"/>
      <c r="H958" s="9"/>
    </row>
    <row r="959" spans="1:8" x14ac:dyDescent="0.25">
      <c r="A959" s="9"/>
      <c r="B959" s="31"/>
      <c r="C959" s="11"/>
      <c r="D959" s="74"/>
      <c r="E959" s="18"/>
      <c r="F959" s="39"/>
      <c r="G959" s="22"/>
      <c r="H959" s="9"/>
    </row>
    <row r="960" spans="1:8" x14ac:dyDescent="0.25">
      <c r="A960" s="9"/>
      <c r="B960" s="31"/>
      <c r="C960" s="11"/>
      <c r="D960" s="74"/>
      <c r="E960" s="18"/>
      <c r="F960" s="39"/>
      <c r="G960" s="22"/>
      <c r="H960" s="9"/>
    </row>
    <row r="961" spans="1:8" x14ac:dyDescent="0.25">
      <c r="A961" s="9"/>
      <c r="B961" s="31"/>
      <c r="C961" s="11"/>
      <c r="D961" s="74"/>
      <c r="E961" s="18"/>
      <c r="F961" s="39"/>
      <c r="G961" s="22"/>
      <c r="H961" s="9"/>
    </row>
    <row r="962" spans="1:8" x14ac:dyDescent="0.25">
      <c r="A962" s="9"/>
      <c r="B962" s="31"/>
      <c r="C962" s="11"/>
      <c r="D962" s="74"/>
      <c r="E962" s="18"/>
      <c r="F962" s="39"/>
      <c r="G962" s="22"/>
      <c r="H962" s="9"/>
    </row>
    <row r="963" spans="1:8" x14ac:dyDescent="0.25">
      <c r="A963" s="9"/>
      <c r="B963" s="31"/>
      <c r="C963" s="11"/>
      <c r="D963" s="74"/>
      <c r="E963" s="18"/>
      <c r="F963" s="39"/>
      <c r="G963" s="22"/>
      <c r="H963" s="9"/>
    </row>
    <row r="964" spans="1:8" x14ac:dyDescent="0.25">
      <c r="A964" s="9"/>
      <c r="B964" s="31"/>
      <c r="C964" s="11"/>
      <c r="D964" s="74"/>
      <c r="E964" s="18"/>
      <c r="F964" s="39"/>
      <c r="G964" s="22"/>
      <c r="H964" s="9"/>
    </row>
    <row r="965" spans="1:8" x14ac:dyDescent="0.25">
      <c r="A965" s="9"/>
      <c r="B965" s="31"/>
      <c r="C965" s="11"/>
      <c r="D965" s="74"/>
      <c r="E965" s="18"/>
      <c r="F965" s="39"/>
      <c r="G965" s="22"/>
      <c r="H965" s="9"/>
    </row>
    <row r="966" spans="1:8" x14ac:dyDescent="0.25">
      <c r="A966" s="9"/>
      <c r="B966" s="31"/>
      <c r="C966" s="11"/>
      <c r="D966" s="74"/>
      <c r="E966" s="18"/>
      <c r="F966" s="39"/>
      <c r="G966" s="22"/>
      <c r="H966" s="9"/>
    </row>
    <row r="967" spans="1:8" x14ac:dyDescent="0.25">
      <c r="A967" s="9"/>
      <c r="B967" s="31"/>
      <c r="C967" s="11"/>
      <c r="D967" s="74"/>
      <c r="E967" s="18"/>
      <c r="F967" s="39"/>
      <c r="G967" s="22"/>
      <c r="H967" s="9"/>
    </row>
    <row r="968" spans="1:8" x14ac:dyDescent="0.25">
      <c r="A968" s="9"/>
      <c r="B968" s="31"/>
      <c r="C968" s="11"/>
      <c r="D968" s="74"/>
      <c r="E968" s="18"/>
      <c r="F968" s="39"/>
      <c r="G968" s="22"/>
      <c r="H968" s="9"/>
    </row>
    <row r="969" spans="1:8" x14ac:dyDescent="0.25">
      <c r="A969" s="9"/>
      <c r="B969" s="31"/>
      <c r="C969" s="11"/>
      <c r="D969" s="74"/>
      <c r="E969" s="18"/>
      <c r="F969" s="39"/>
      <c r="G969" s="22"/>
      <c r="H969" s="9"/>
    </row>
    <row r="970" spans="1:8" x14ac:dyDescent="0.25">
      <c r="A970" s="9"/>
      <c r="B970" s="31"/>
      <c r="C970" s="11"/>
      <c r="D970" s="74"/>
      <c r="E970" s="18"/>
      <c r="F970" s="39"/>
      <c r="G970" s="22"/>
      <c r="H970" s="9"/>
    </row>
    <row r="971" spans="1:8" x14ac:dyDescent="0.25">
      <c r="A971" s="9"/>
      <c r="B971" s="31"/>
      <c r="C971" s="11"/>
      <c r="D971" s="74"/>
      <c r="E971" s="18"/>
      <c r="F971" s="39"/>
      <c r="G971" s="22"/>
      <c r="H971" s="9"/>
    </row>
    <row r="972" spans="1:8" x14ac:dyDescent="0.25">
      <c r="A972" s="9"/>
      <c r="B972" s="31"/>
      <c r="C972" s="11"/>
      <c r="D972" s="74"/>
      <c r="E972" s="18"/>
      <c r="F972" s="39"/>
      <c r="G972" s="22"/>
      <c r="H972" s="9"/>
    </row>
    <row r="973" spans="1:8" x14ac:dyDescent="0.25">
      <c r="A973" s="9"/>
      <c r="B973" s="31"/>
      <c r="C973" s="11"/>
      <c r="D973" s="74"/>
      <c r="E973" s="18"/>
      <c r="F973" s="39"/>
      <c r="G973" s="22"/>
      <c r="H973" s="9"/>
    </row>
    <row r="974" spans="1:8" x14ac:dyDescent="0.25">
      <c r="A974" s="9"/>
      <c r="B974" s="31"/>
      <c r="C974" s="11"/>
      <c r="D974" s="74"/>
      <c r="E974" s="18"/>
      <c r="F974" s="39"/>
      <c r="G974" s="22"/>
      <c r="H974" s="9"/>
    </row>
    <row r="975" spans="1:8" x14ac:dyDescent="0.25">
      <c r="A975" s="9"/>
      <c r="B975" s="31"/>
      <c r="C975" s="11"/>
      <c r="D975" s="74"/>
      <c r="E975" s="18"/>
      <c r="F975" s="39"/>
      <c r="G975" s="22"/>
      <c r="H975" s="9"/>
    </row>
    <row r="976" spans="1:8" x14ac:dyDescent="0.25">
      <c r="A976" s="9"/>
      <c r="B976" s="31"/>
      <c r="C976" s="11"/>
      <c r="D976" s="74"/>
      <c r="E976" s="18"/>
      <c r="F976" s="39"/>
      <c r="G976" s="22"/>
      <c r="H976" s="9"/>
    </row>
    <row r="977" spans="1:8" x14ac:dyDescent="0.25">
      <c r="A977" s="9"/>
      <c r="B977" s="31"/>
      <c r="C977" s="11"/>
      <c r="D977" s="74"/>
      <c r="E977" s="18"/>
      <c r="F977" s="39"/>
      <c r="G977" s="22"/>
      <c r="H977" s="9"/>
    </row>
    <row r="978" spans="1:8" x14ac:dyDescent="0.25">
      <c r="A978" s="9"/>
      <c r="B978" s="31"/>
      <c r="C978" s="11"/>
      <c r="D978" s="74"/>
      <c r="E978" s="18"/>
      <c r="F978" s="39"/>
      <c r="G978" s="22"/>
      <c r="H978" s="9"/>
    </row>
    <row r="979" spans="1:8" x14ac:dyDescent="0.25">
      <c r="A979" s="9"/>
      <c r="B979" s="31"/>
      <c r="C979" s="11"/>
      <c r="D979" s="74"/>
      <c r="E979" s="18"/>
      <c r="F979" s="39"/>
      <c r="G979" s="22"/>
      <c r="H979" s="9"/>
    </row>
    <row r="980" spans="1:8" x14ac:dyDescent="0.25">
      <c r="A980" s="9"/>
      <c r="B980" s="31"/>
      <c r="C980" s="11"/>
      <c r="D980" s="74"/>
      <c r="E980" s="18"/>
      <c r="F980" s="39"/>
      <c r="G980" s="22"/>
      <c r="H980" s="9"/>
    </row>
    <row r="981" spans="1:8" x14ac:dyDescent="0.25">
      <c r="A981" s="9"/>
      <c r="B981" s="31"/>
      <c r="C981" s="11"/>
      <c r="D981" s="74"/>
      <c r="E981" s="18"/>
      <c r="F981" s="39"/>
      <c r="G981" s="22"/>
      <c r="H981" s="9"/>
    </row>
    <row r="982" spans="1:8" x14ac:dyDescent="0.25">
      <c r="A982" s="9"/>
      <c r="B982" s="31"/>
      <c r="C982" s="11"/>
      <c r="D982" s="74"/>
      <c r="E982" s="18"/>
      <c r="F982" s="39"/>
      <c r="G982" s="22"/>
      <c r="H982" s="9"/>
    </row>
    <row r="983" spans="1:8" x14ac:dyDescent="0.25">
      <c r="A983" s="9"/>
      <c r="B983" s="31"/>
      <c r="C983" s="11"/>
      <c r="D983" s="74"/>
      <c r="E983" s="18"/>
      <c r="F983" s="39"/>
      <c r="G983" s="22"/>
      <c r="H983" s="9"/>
    </row>
    <row r="984" spans="1:8" x14ac:dyDescent="0.25">
      <c r="A984" s="9"/>
      <c r="B984" s="31"/>
      <c r="C984" s="11"/>
      <c r="D984" s="74"/>
      <c r="E984" s="18"/>
      <c r="F984" s="39"/>
      <c r="G984" s="22"/>
      <c r="H984" s="9"/>
    </row>
    <row r="985" spans="1:8" x14ac:dyDescent="0.25">
      <c r="A985" s="9"/>
      <c r="B985" s="31"/>
      <c r="C985" s="11"/>
      <c r="D985" s="74"/>
      <c r="E985" s="18"/>
      <c r="F985" s="39"/>
      <c r="G985" s="22"/>
      <c r="H985" s="9"/>
    </row>
    <row r="986" spans="1:8" x14ac:dyDescent="0.25">
      <c r="A986" s="9"/>
      <c r="B986" s="31"/>
      <c r="C986" s="11"/>
      <c r="D986" s="74"/>
      <c r="E986" s="18"/>
      <c r="F986" s="39"/>
      <c r="G986" s="22"/>
      <c r="H986" s="9"/>
    </row>
    <row r="987" spans="1:8" x14ac:dyDescent="0.25">
      <c r="A987" s="9"/>
      <c r="B987" s="31"/>
      <c r="C987" s="11"/>
      <c r="D987" s="74"/>
      <c r="E987" s="18"/>
      <c r="F987" s="39"/>
      <c r="G987" s="22"/>
      <c r="H987" s="9"/>
    </row>
    <row r="988" spans="1:8" x14ac:dyDescent="0.25">
      <c r="A988" s="9"/>
      <c r="B988" s="31"/>
      <c r="C988" s="11"/>
      <c r="D988" s="74"/>
      <c r="E988" s="18"/>
      <c r="F988" s="39"/>
      <c r="G988" s="22"/>
      <c r="H988" s="9"/>
    </row>
    <row r="989" spans="1:8" x14ac:dyDescent="0.25">
      <c r="A989" s="9"/>
      <c r="B989" s="31"/>
      <c r="C989" s="11"/>
      <c r="D989" s="74"/>
      <c r="E989" s="18"/>
      <c r="F989" s="39"/>
      <c r="G989" s="22"/>
      <c r="H989" s="9"/>
    </row>
    <row r="990" spans="1:8" x14ac:dyDescent="0.25">
      <c r="A990" s="9"/>
      <c r="B990" s="31"/>
      <c r="C990" s="11"/>
      <c r="D990" s="74"/>
      <c r="E990" s="18"/>
      <c r="F990" s="39"/>
      <c r="G990" s="22"/>
      <c r="H990" s="9"/>
    </row>
    <row r="991" spans="1:8" x14ac:dyDescent="0.25">
      <c r="A991" s="9"/>
      <c r="B991" s="31"/>
      <c r="C991" s="11"/>
      <c r="D991" s="74"/>
      <c r="E991" s="18"/>
      <c r="F991" s="39"/>
      <c r="G991" s="22"/>
      <c r="H991" s="9"/>
    </row>
    <row r="992" spans="1:8" x14ac:dyDescent="0.25">
      <c r="A992" s="9"/>
      <c r="B992" s="31"/>
      <c r="C992" s="11"/>
      <c r="D992" s="74"/>
      <c r="E992" s="18"/>
      <c r="F992" s="39"/>
      <c r="G992" s="22"/>
      <c r="H992" s="9"/>
    </row>
    <row r="993" spans="1:8" x14ac:dyDescent="0.25">
      <c r="A993" s="9"/>
      <c r="B993" s="31"/>
      <c r="C993" s="11"/>
      <c r="D993" s="74"/>
      <c r="E993" s="18"/>
      <c r="F993" s="39"/>
      <c r="G993" s="22"/>
      <c r="H993" s="9"/>
    </row>
    <row r="994" spans="1:8" x14ac:dyDescent="0.25">
      <c r="A994" s="9"/>
      <c r="B994" s="31"/>
      <c r="C994" s="11"/>
      <c r="D994" s="74"/>
      <c r="E994" s="18"/>
      <c r="F994" s="39"/>
      <c r="G994" s="22"/>
      <c r="H994" s="9"/>
    </row>
    <row r="995" spans="1:8" x14ac:dyDescent="0.25">
      <c r="A995" s="9"/>
      <c r="B995" s="31"/>
      <c r="C995" s="11"/>
      <c r="D995" s="74"/>
      <c r="E995" s="18"/>
      <c r="F995" s="39"/>
      <c r="G995" s="22"/>
      <c r="H995" s="9"/>
    </row>
    <row r="996" spans="1:8" x14ac:dyDescent="0.25">
      <c r="A996" s="9"/>
      <c r="B996" s="31"/>
      <c r="C996" s="11"/>
      <c r="D996" s="74"/>
      <c r="E996" s="18"/>
      <c r="F996" s="39"/>
      <c r="G996" s="22"/>
      <c r="H996" s="9"/>
    </row>
    <row r="997" spans="1:8" x14ac:dyDescent="0.25">
      <c r="A997" s="9"/>
      <c r="B997" s="31"/>
      <c r="C997" s="11"/>
      <c r="D997" s="74"/>
      <c r="E997" s="18"/>
      <c r="F997" s="39"/>
      <c r="G997" s="22"/>
      <c r="H997" s="9"/>
    </row>
    <row r="998" spans="1:8" x14ac:dyDescent="0.25">
      <c r="A998" s="9"/>
      <c r="B998" s="31"/>
      <c r="C998" s="11"/>
      <c r="D998" s="74"/>
      <c r="E998" s="18"/>
      <c r="F998" s="39"/>
      <c r="G998" s="22"/>
      <c r="H998" s="9"/>
    </row>
    <row r="999" spans="1:8" x14ac:dyDescent="0.25">
      <c r="A999" s="9"/>
      <c r="B999" s="31"/>
      <c r="C999" s="11"/>
      <c r="D999" s="74"/>
      <c r="E999" s="18"/>
      <c r="F999" s="39"/>
      <c r="G999" s="22"/>
      <c r="H999" s="9"/>
    </row>
    <row r="1000" spans="1:8" x14ac:dyDescent="0.25">
      <c r="A1000" s="9"/>
      <c r="B1000" s="31"/>
      <c r="C1000" s="11"/>
      <c r="D1000" s="74"/>
      <c r="E1000" s="18"/>
      <c r="F1000" s="39"/>
      <c r="G1000" s="22"/>
      <c r="H1000" s="9"/>
    </row>
    <row r="1001" spans="1:8" x14ac:dyDescent="0.25">
      <c r="A1001" s="9"/>
      <c r="B1001" s="31"/>
      <c r="C1001" s="11"/>
      <c r="D1001" s="74"/>
      <c r="E1001" s="18"/>
      <c r="F1001" s="39"/>
      <c r="G1001" s="22"/>
      <c r="H1001" s="9"/>
    </row>
    <row r="1002" spans="1:8" x14ac:dyDescent="0.25">
      <c r="A1002" s="9"/>
      <c r="B1002" s="31"/>
      <c r="C1002" s="11"/>
      <c r="D1002" s="74"/>
      <c r="E1002" s="18"/>
      <c r="F1002" s="39"/>
      <c r="G1002" s="22"/>
      <c r="H1002" s="9"/>
    </row>
    <row r="1003" spans="1:8" x14ac:dyDescent="0.25">
      <c r="A1003" s="9"/>
      <c r="B1003" s="31"/>
      <c r="C1003" s="11"/>
      <c r="D1003" s="74"/>
      <c r="E1003" s="18"/>
      <c r="F1003" s="39"/>
      <c r="G1003" s="22"/>
      <c r="H1003" s="9"/>
    </row>
    <row r="1004" spans="1:8" x14ac:dyDescent="0.25">
      <c r="A1004" s="9"/>
      <c r="B1004" s="31"/>
      <c r="C1004" s="11"/>
      <c r="D1004" s="74"/>
      <c r="E1004" s="18"/>
      <c r="F1004" s="39"/>
      <c r="G1004" s="22"/>
      <c r="H1004" s="9"/>
    </row>
    <row r="1005" spans="1:8" x14ac:dyDescent="0.25">
      <c r="A1005" s="9"/>
      <c r="B1005" s="31"/>
      <c r="C1005" s="11"/>
      <c r="D1005" s="74"/>
      <c r="E1005" s="18"/>
      <c r="F1005" s="39"/>
      <c r="G1005" s="22"/>
      <c r="H1005" s="9"/>
    </row>
    <row r="1006" spans="1:8" x14ac:dyDescent="0.25">
      <c r="A1006" s="9"/>
      <c r="B1006" s="31"/>
      <c r="C1006" s="11"/>
      <c r="D1006" s="74"/>
      <c r="E1006" s="18"/>
      <c r="F1006" s="39"/>
      <c r="G1006" s="22"/>
      <c r="H1006" s="9"/>
    </row>
    <row r="1007" spans="1:8" x14ac:dyDescent="0.25">
      <c r="A1007" s="9"/>
      <c r="B1007" s="31"/>
      <c r="C1007" s="11"/>
      <c r="D1007" s="74"/>
      <c r="E1007" s="18"/>
      <c r="F1007" s="39"/>
      <c r="G1007" s="22"/>
      <c r="H1007" s="9"/>
    </row>
    <row r="1008" spans="1:8" x14ac:dyDescent="0.25">
      <c r="A1008" s="9"/>
      <c r="B1008" s="31"/>
      <c r="C1008" s="11"/>
      <c r="D1008" s="74"/>
      <c r="E1008" s="18"/>
      <c r="F1008" s="39"/>
      <c r="G1008" s="22"/>
      <c r="H1008" s="9"/>
    </row>
    <row r="1009" spans="1:8" x14ac:dyDescent="0.25">
      <c r="A1009" s="9"/>
      <c r="B1009" s="31"/>
      <c r="C1009" s="11"/>
      <c r="D1009" s="74"/>
      <c r="E1009" s="18"/>
      <c r="F1009" s="39"/>
      <c r="G1009" s="22"/>
      <c r="H1009" s="9"/>
    </row>
    <row r="1010" spans="1:8" x14ac:dyDescent="0.25">
      <c r="A1010" s="9"/>
      <c r="B1010" s="31"/>
      <c r="C1010" s="11"/>
      <c r="D1010" s="74"/>
      <c r="E1010" s="18"/>
      <c r="F1010" s="39"/>
      <c r="G1010" s="22"/>
      <c r="H1010" s="9"/>
    </row>
    <row r="1011" spans="1:8" x14ac:dyDescent="0.25">
      <c r="A1011" s="9"/>
      <c r="B1011" s="31"/>
      <c r="C1011" s="11"/>
      <c r="D1011" s="74"/>
      <c r="E1011" s="18"/>
      <c r="F1011" s="39"/>
      <c r="G1011" s="22"/>
      <c r="H1011" s="9"/>
    </row>
    <row r="1012" spans="1:8" x14ac:dyDescent="0.25">
      <c r="A1012" s="9"/>
      <c r="B1012" s="31"/>
      <c r="C1012" s="11"/>
      <c r="D1012" s="74"/>
      <c r="E1012" s="18"/>
      <c r="F1012" s="39"/>
      <c r="G1012" s="22"/>
      <c r="H1012" s="9"/>
    </row>
    <row r="1013" spans="1:8" x14ac:dyDescent="0.25">
      <c r="A1013" s="9"/>
      <c r="B1013" s="31"/>
      <c r="C1013" s="11"/>
      <c r="D1013" s="74"/>
      <c r="E1013" s="18"/>
      <c r="F1013" s="39"/>
      <c r="G1013" s="22"/>
      <c r="H1013" s="9"/>
    </row>
    <row r="1014" spans="1:8" x14ac:dyDescent="0.25">
      <c r="A1014" s="9"/>
      <c r="B1014" s="31"/>
      <c r="C1014" s="11"/>
      <c r="D1014" s="74"/>
      <c r="E1014" s="18"/>
      <c r="F1014" s="39"/>
      <c r="G1014" s="22"/>
      <c r="H1014" s="9"/>
    </row>
    <row r="1015" spans="1:8" x14ac:dyDescent="0.25">
      <c r="A1015" s="9"/>
      <c r="B1015" s="31"/>
      <c r="C1015" s="11"/>
      <c r="D1015" s="74"/>
      <c r="E1015" s="18"/>
      <c r="F1015" s="39"/>
      <c r="G1015" s="22"/>
      <c r="H1015" s="9"/>
    </row>
    <row r="1016" spans="1:8" x14ac:dyDescent="0.25">
      <c r="A1016" s="9"/>
      <c r="B1016" s="31"/>
      <c r="C1016" s="11"/>
      <c r="D1016" s="74"/>
      <c r="E1016" s="18"/>
      <c r="F1016" s="39"/>
      <c r="G1016" s="22"/>
      <c r="H1016" s="9"/>
    </row>
    <row r="1017" spans="1:8" x14ac:dyDescent="0.25">
      <c r="A1017" s="9"/>
      <c r="B1017" s="31"/>
      <c r="C1017" s="11"/>
      <c r="D1017" s="74"/>
      <c r="E1017" s="18"/>
      <c r="F1017" s="39"/>
      <c r="G1017" s="22"/>
      <c r="H1017" s="9"/>
    </row>
    <row r="1018" spans="1:8" x14ac:dyDescent="0.25">
      <c r="A1018" s="9"/>
      <c r="B1018" s="31"/>
      <c r="C1018" s="11"/>
      <c r="D1018" s="74"/>
      <c r="E1018" s="18"/>
      <c r="F1018" s="39"/>
      <c r="G1018" s="22"/>
      <c r="H1018" s="9"/>
    </row>
    <row r="1019" spans="1:8" x14ac:dyDescent="0.25">
      <c r="A1019" s="9"/>
      <c r="B1019" s="31"/>
      <c r="C1019" s="11"/>
      <c r="D1019" s="74"/>
      <c r="E1019" s="18"/>
      <c r="F1019" s="39"/>
      <c r="G1019" s="22"/>
      <c r="H1019" s="9"/>
    </row>
    <row r="1020" spans="1:8" x14ac:dyDescent="0.25">
      <c r="A1020" s="9"/>
      <c r="B1020" s="31"/>
      <c r="C1020" s="11"/>
      <c r="D1020" s="74"/>
      <c r="E1020" s="18"/>
      <c r="F1020" s="39"/>
      <c r="G1020" s="22"/>
      <c r="H1020" s="9"/>
    </row>
    <row r="1021" spans="1:8" x14ac:dyDescent="0.25">
      <c r="A1021" s="9"/>
      <c r="B1021" s="31"/>
      <c r="C1021" s="11"/>
      <c r="D1021" s="74"/>
      <c r="E1021" s="18"/>
      <c r="F1021" s="39"/>
      <c r="G1021" s="22"/>
      <c r="H1021" s="9"/>
    </row>
    <row r="1022" spans="1:8" x14ac:dyDescent="0.25">
      <c r="A1022" s="9"/>
      <c r="B1022" s="31"/>
      <c r="C1022" s="11"/>
      <c r="D1022" s="74"/>
      <c r="E1022" s="18"/>
      <c r="F1022" s="39"/>
      <c r="G1022" s="22"/>
      <c r="H1022" s="9"/>
    </row>
    <row r="1023" spans="1:8" x14ac:dyDescent="0.25">
      <c r="A1023" s="9"/>
      <c r="B1023" s="31"/>
      <c r="C1023" s="11"/>
      <c r="D1023" s="74"/>
      <c r="E1023" s="18"/>
      <c r="F1023" s="39"/>
      <c r="G1023" s="22"/>
      <c r="H1023" s="9"/>
    </row>
    <row r="1024" spans="1:8" x14ac:dyDescent="0.25">
      <c r="A1024" s="9"/>
      <c r="B1024" s="31"/>
      <c r="C1024" s="11"/>
      <c r="D1024" s="74"/>
      <c r="E1024" s="18"/>
      <c r="F1024" s="39"/>
      <c r="G1024" s="22"/>
      <c r="H1024" s="9"/>
    </row>
    <row r="1025" spans="1:8" x14ac:dyDescent="0.25">
      <c r="A1025" s="9"/>
      <c r="B1025" s="31"/>
      <c r="C1025" s="11"/>
      <c r="D1025" s="74"/>
      <c r="E1025" s="18"/>
      <c r="F1025" s="39"/>
      <c r="G1025" s="22"/>
      <c r="H1025" s="9"/>
    </row>
    <row r="1026" spans="1:8" x14ac:dyDescent="0.25">
      <c r="A1026" s="9"/>
      <c r="B1026" s="31"/>
      <c r="C1026" s="11"/>
      <c r="D1026" s="74"/>
      <c r="E1026" s="18"/>
      <c r="F1026" s="39"/>
      <c r="G1026" s="22"/>
      <c r="H1026" s="9"/>
    </row>
    <row r="1027" spans="1:8" x14ac:dyDescent="0.25">
      <c r="A1027" s="9"/>
      <c r="B1027" s="31"/>
      <c r="C1027" s="11"/>
      <c r="D1027" s="74"/>
      <c r="E1027" s="18"/>
      <c r="F1027" s="39"/>
      <c r="G1027" s="22"/>
      <c r="H1027" s="9"/>
    </row>
    <row r="1028" spans="1:8" x14ac:dyDescent="0.25">
      <c r="A1028" s="9"/>
      <c r="B1028" s="31"/>
      <c r="C1028" s="11"/>
      <c r="D1028" s="74"/>
      <c r="E1028" s="18"/>
      <c r="F1028" s="39"/>
      <c r="G1028" s="22"/>
      <c r="H1028" s="9"/>
    </row>
    <row r="1029" spans="1:8" x14ac:dyDescent="0.25">
      <c r="A1029" s="9"/>
      <c r="B1029" s="31"/>
      <c r="C1029" s="11"/>
      <c r="D1029" s="74"/>
      <c r="E1029" s="18"/>
      <c r="F1029" s="39"/>
      <c r="G1029" s="22"/>
      <c r="H1029" s="9"/>
    </row>
    <row r="1030" spans="1:8" x14ac:dyDescent="0.25">
      <c r="A1030" s="9"/>
      <c r="B1030" s="31"/>
      <c r="C1030" s="11"/>
      <c r="D1030" s="74"/>
      <c r="E1030" s="18"/>
      <c r="F1030" s="39"/>
      <c r="G1030" s="22"/>
      <c r="H1030" s="9"/>
    </row>
    <row r="1031" spans="1:8" x14ac:dyDescent="0.25">
      <c r="A1031" s="9"/>
      <c r="B1031" s="31"/>
      <c r="C1031" s="11"/>
      <c r="D1031" s="74"/>
      <c r="E1031" s="18"/>
      <c r="F1031" s="39"/>
      <c r="G1031" s="22"/>
      <c r="H1031" s="9"/>
    </row>
    <row r="1032" spans="1:8" x14ac:dyDescent="0.25">
      <c r="A1032" s="9"/>
      <c r="B1032" s="31"/>
      <c r="C1032" s="11"/>
      <c r="D1032" s="74"/>
      <c r="E1032" s="18"/>
      <c r="F1032" s="39"/>
      <c r="G1032" s="22"/>
      <c r="H1032" s="9"/>
    </row>
    <row r="1033" spans="1:8" x14ac:dyDescent="0.25">
      <c r="A1033" s="9"/>
      <c r="B1033" s="31"/>
      <c r="C1033" s="11"/>
      <c r="D1033" s="74"/>
      <c r="E1033" s="18"/>
      <c r="F1033" s="39"/>
      <c r="G1033" s="22"/>
      <c r="H1033" s="9"/>
    </row>
    <row r="1034" spans="1:8" x14ac:dyDescent="0.25">
      <c r="A1034" s="9"/>
      <c r="B1034" s="31"/>
      <c r="C1034" s="11"/>
      <c r="D1034" s="74"/>
      <c r="E1034" s="18"/>
      <c r="F1034" s="39"/>
      <c r="G1034" s="22"/>
      <c r="H1034" s="9"/>
    </row>
    <row r="1035" spans="1:8" x14ac:dyDescent="0.25">
      <c r="A1035" s="9"/>
      <c r="B1035" s="31"/>
      <c r="C1035" s="11"/>
      <c r="D1035" s="74"/>
      <c r="E1035" s="18"/>
      <c r="F1035" s="39"/>
      <c r="G1035" s="22"/>
      <c r="H1035" s="9"/>
    </row>
    <row r="1036" spans="1:8" x14ac:dyDescent="0.25">
      <c r="A1036" s="9"/>
      <c r="B1036" s="31"/>
      <c r="C1036" s="11"/>
      <c r="D1036" s="74"/>
      <c r="E1036" s="18"/>
      <c r="F1036" s="39"/>
      <c r="G1036" s="22"/>
      <c r="H1036" s="9"/>
    </row>
    <row r="1037" spans="1:8" x14ac:dyDescent="0.25">
      <c r="A1037" s="9"/>
      <c r="B1037" s="31"/>
      <c r="C1037" s="11"/>
      <c r="D1037" s="74"/>
      <c r="E1037" s="18"/>
      <c r="F1037" s="39"/>
      <c r="G1037" s="22"/>
      <c r="H1037" s="9"/>
    </row>
    <row r="1038" spans="1:8" x14ac:dyDescent="0.25">
      <c r="A1038" s="9"/>
      <c r="B1038" s="31"/>
      <c r="C1038" s="11"/>
      <c r="D1038" s="74"/>
      <c r="E1038" s="18"/>
      <c r="F1038" s="39"/>
      <c r="G1038" s="22"/>
      <c r="H1038" s="9"/>
    </row>
    <row r="1039" spans="1:8" x14ac:dyDescent="0.25">
      <c r="A1039" s="9"/>
      <c r="B1039" s="31"/>
      <c r="C1039" s="11"/>
      <c r="D1039" s="74"/>
      <c r="E1039" s="18"/>
      <c r="F1039" s="39"/>
      <c r="G1039" s="22"/>
      <c r="H1039" s="9"/>
    </row>
    <row r="1040" spans="1:8" x14ac:dyDescent="0.25">
      <c r="A1040" s="9"/>
      <c r="B1040" s="31"/>
      <c r="C1040" s="11"/>
      <c r="D1040" s="74"/>
      <c r="E1040" s="18"/>
      <c r="F1040" s="39"/>
      <c r="G1040" s="22"/>
      <c r="H1040" s="9"/>
    </row>
    <row r="1041" spans="1:8" x14ac:dyDescent="0.25">
      <c r="A1041" s="9"/>
      <c r="B1041" s="31"/>
      <c r="C1041" s="11"/>
      <c r="D1041" s="74"/>
      <c r="E1041" s="18"/>
      <c r="F1041" s="39"/>
      <c r="G1041" s="22"/>
      <c r="H1041" s="9"/>
    </row>
    <row r="1042" spans="1:8" x14ac:dyDescent="0.25">
      <c r="A1042" s="9"/>
      <c r="B1042" s="31"/>
      <c r="C1042" s="11"/>
      <c r="D1042" s="74"/>
      <c r="E1042" s="18"/>
      <c r="F1042" s="39"/>
      <c r="G1042" s="22"/>
      <c r="H1042" s="9"/>
    </row>
    <row r="1043" spans="1:8" x14ac:dyDescent="0.25">
      <c r="A1043" s="9"/>
      <c r="B1043" s="31"/>
      <c r="C1043" s="11"/>
      <c r="D1043" s="74"/>
      <c r="E1043" s="18"/>
      <c r="F1043" s="39"/>
      <c r="G1043" s="22"/>
      <c r="H1043" s="9"/>
    </row>
    <row r="1044" spans="1:8" x14ac:dyDescent="0.25">
      <c r="A1044" s="9"/>
      <c r="B1044" s="31"/>
      <c r="C1044" s="11"/>
      <c r="D1044" s="74"/>
      <c r="E1044" s="18"/>
      <c r="F1044" s="39"/>
      <c r="G1044" s="22"/>
      <c r="H1044" s="9"/>
    </row>
    <row r="1045" spans="1:8" x14ac:dyDescent="0.25">
      <c r="A1045" s="9"/>
      <c r="B1045" s="31"/>
      <c r="C1045" s="11"/>
      <c r="D1045" s="74"/>
      <c r="E1045" s="18"/>
      <c r="F1045" s="39"/>
      <c r="G1045" s="22"/>
      <c r="H1045" s="9"/>
    </row>
    <row r="1046" spans="1:8" x14ac:dyDescent="0.25">
      <c r="A1046" s="9"/>
      <c r="B1046" s="31"/>
      <c r="C1046" s="11"/>
      <c r="D1046" s="74"/>
      <c r="E1046" s="18"/>
      <c r="F1046" s="39"/>
      <c r="G1046" s="22"/>
      <c r="H1046" s="9"/>
    </row>
    <row r="1047" spans="1:8" x14ac:dyDescent="0.25">
      <c r="A1047" s="9"/>
      <c r="B1047" s="31"/>
      <c r="C1047" s="11"/>
      <c r="D1047" s="74"/>
      <c r="E1047" s="18"/>
      <c r="F1047" s="39"/>
      <c r="G1047" s="22"/>
      <c r="H1047" s="9"/>
    </row>
    <row r="1048" spans="1:8" x14ac:dyDescent="0.25">
      <c r="A1048" s="9"/>
      <c r="B1048" s="31"/>
      <c r="C1048" s="11"/>
      <c r="D1048" s="74"/>
      <c r="E1048" s="18"/>
      <c r="F1048" s="39"/>
      <c r="G1048" s="22"/>
      <c r="H1048" s="9"/>
    </row>
    <row r="1049" spans="1:8" x14ac:dyDescent="0.25">
      <c r="A1049" s="9"/>
      <c r="B1049" s="31"/>
      <c r="C1049" s="11"/>
      <c r="D1049" s="74"/>
      <c r="E1049" s="18"/>
      <c r="F1049" s="39"/>
      <c r="G1049" s="22"/>
      <c r="H1049" s="9"/>
    </row>
    <row r="1050" spans="1:8" x14ac:dyDescent="0.25">
      <c r="A1050" s="9"/>
      <c r="B1050" s="31"/>
      <c r="C1050" s="11"/>
      <c r="D1050" s="74"/>
      <c r="E1050" s="18"/>
      <c r="F1050" s="39"/>
      <c r="G1050" s="22"/>
      <c r="H1050" s="9"/>
    </row>
    <row r="1051" spans="1:8" x14ac:dyDescent="0.25">
      <c r="A1051" s="9"/>
      <c r="B1051" s="31"/>
      <c r="C1051" s="11"/>
      <c r="D1051" s="74"/>
      <c r="E1051" s="18"/>
      <c r="F1051" s="39"/>
      <c r="G1051" s="22"/>
      <c r="H1051" s="9"/>
    </row>
    <row r="1052" spans="1:8" x14ac:dyDescent="0.25">
      <c r="A1052" s="9"/>
      <c r="B1052" s="31"/>
      <c r="C1052" s="11"/>
      <c r="D1052" s="74"/>
      <c r="E1052" s="18"/>
      <c r="F1052" s="39"/>
      <c r="G1052" s="22"/>
      <c r="H1052" s="9"/>
    </row>
    <row r="1053" spans="1:8" x14ac:dyDescent="0.25">
      <c r="A1053" s="9"/>
      <c r="B1053" s="31"/>
      <c r="C1053" s="11"/>
      <c r="D1053" s="74"/>
      <c r="E1053" s="18"/>
      <c r="F1053" s="39"/>
      <c r="G1053" s="22"/>
      <c r="H1053" s="9"/>
    </row>
    <row r="1054" spans="1:8" x14ac:dyDescent="0.25">
      <c r="A1054" s="9"/>
      <c r="B1054" s="31"/>
      <c r="C1054" s="11"/>
      <c r="D1054" s="74"/>
      <c r="E1054" s="18"/>
      <c r="F1054" s="39"/>
      <c r="G1054" s="22"/>
      <c r="H1054" s="9"/>
    </row>
    <row r="1055" spans="1:8" x14ac:dyDescent="0.25">
      <c r="A1055" s="9"/>
      <c r="B1055" s="31"/>
      <c r="C1055" s="11"/>
      <c r="D1055" s="74"/>
      <c r="E1055" s="18"/>
      <c r="F1055" s="39"/>
      <c r="G1055" s="22"/>
      <c r="H1055" s="9"/>
    </row>
    <row r="1056" spans="1:8" x14ac:dyDescent="0.25">
      <c r="A1056" s="9"/>
      <c r="B1056" s="31"/>
      <c r="C1056" s="11"/>
      <c r="D1056" s="74"/>
      <c r="E1056" s="18"/>
      <c r="F1056" s="39"/>
      <c r="G1056" s="22"/>
      <c r="H1056" s="9"/>
    </row>
    <row r="1057" spans="1:8" x14ac:dyDescent="0.25">
      <c r="A1057" s="9"/>
      <c r="B1057" s="31"/>
      <c r="C1057" s="11"/>
      <c r="D1057" s="74"/>
      <c r="E1057" s="18"/>
      <c r="F1057" s="39"/>
      <c r="G1057" s="22"/>
      <c r="H1057" s="9"/>
    </row>
    <row r="1058" spans="1:8" x14ac:dyDescent="0.25">
      <c r="A1058" s="9"/>
      <c r="B1058" s="31"/>
      <c r="C1058" s="11"/>
      <c r="D1058" s="74"/>
      <c r="E1058" s="18"/>
      <c r="F1058" s="39"/>
      <c r="G1058" s="22"/>
      <c r="H1058" s="9"/>
    </row>
    <row r="1059" spans="1:8" x14ac:dyDescent="0.25">
      <c r="A1059" s="9"/>
      <c r="B1059" s="31"/>
      <c r="C1059" s="11"/>
      <c r="D1059" s="74"/>
      <c r="E1059" s="18"/>
      <c r="F1059" s="39"/>
      <c r="G1059" s="22"/>
      <c r="H1059" s="9"/>
    </row>
    <row r="1060" spans="1:8" x14ac:dyDescent="0.25">
      <c r="A1060" s="9"/>
      <c r="B1060" s="31"/>
      <c r="C1060" s="11"/>
      <c r="D1060" s="74"/>
      <c r="E1060" s="18"/>
      <c r="F1060" s="39"/>
      <c r="G1060" s="22"/>
      <c r="H1060" s="9"/>
    </row>
    <row r="1061" spans="1:8" x14ac:dyDescent="0.25">
      <c r="A1061" s="9"/>
      <c r="B1061" s="31"/>
      <c r="C1061" s="11"/>
      <c r="D1061" s="74"/>
      <c r="E1061" s="18"/>
      <c r="F1061" s="39"/>
      <c r="G1061" s="22"/>
      <c r="H1061" s="9"/>
    </row>
    <row r="1062" spans="1:8" x14ac:dyDescent="0.25">
      <c r="A1062" s="9"/>
      <c r="B1062" s="31"/>
      <c r="C1062" s="11"/>
      <c r="D1062" s="74"/>
      <c r="E1062" s="18"/>
      <c r="F1062" s="39"/>
      <c r="G1062" s="22"/>
      <c r="H1062" s="9"/>
    </row>
    <row r="1063" spans="1:8" x14ac:dyDescent="0.25">
      <c r="A1063" s="9"/>
      <c r="B1063" s="31"/>
      <c r="C1063" s="11"/>
      <c r="D1063" s="74"/>
      <c r="E1063" s="18"/>
      <c r="F1063" s="39"/>
      <c r="G1063" s="22"/>
      <c r="H1063" s="9"/>
    </row>
    <row r="1064" spans="1:8" x14ac:dyDescent="0.25">
      <c r="A1064" s="9"/>
      <c r="B1064" s="31"/>
      <c r="C1064" s="11"/>
      <c r="D1064" s="74"/>
      <c r="E1064" s="18"/>
      <c r="F1064" s="39"/>
      <c r="G1064" s="22"/>
      <c r="H1064" s="9"/>
    </row>
    <row r="1065" spans="1:8" x14ac:dyDescent="0.25">
      <c r="A1065" s="9"/>
      <c r="B1065" s="31"/>
      <c r="C1065" s="11"/>
      <c r="D1065" s="74"/>
      <c r="E1065" s="18"/>
      <c r="F1065" s="39"/>
      <c r="G1065" s="22"/>
      <c r="H1065" s="9"/>
    </row>
    <row r="1066" spans="1:8" x14ac:dyDescent="0.25">
      <c r="A1066" s="9"/>
      <c r="B1066" s="31"/>
      <c r="C1066" s="11"/>
      <c r="D1066" s="74"/>
      <c r="E1066" s="18"/>
      <c r="F1066" s="39"/>
      <c r="G1066" s="22"/>
      <c r="H1066" s="9"/>
    </row>
    <row r="1067" spans="1:8" x14ac:dyDescent="0.25">
      <c r="A1067" s="9"/>
      <c r="B1067" s="31"/>
      <c r="C1067" s="11"/>
      <c r="D1067" s="74"/>
      <c r="E1067" s="18"/>
      <c r="F1067" s="39"/>
      <c r="G1067" s="22"/>
      <c r="H1067" s="9"/>
    </row>
    <row r="1068" spans="1:8" x14ac:dyDescent="0.25">
      <c r="A1068" s="9"/>
      <c r="B1068" s="31"/>
      <c r="C1068" s="11"/>
      <c r="D1068" s="74"/>
      <c r="E1068" s="18"/>
      <c r="F1068" s="39"/>
      <c r="G1068" s="22"/>
      <c r="H1068" s="9"/>
    </row>
    <row r="1069" spans="1:8" x14ac:dyDescent="0.25">
      <c r="A1069" s="9"/>
      <c r="B1069" s="31"/>
      <c r="C1069" s="11"/>
      <c r="D1069" s="74"/>
      <c r="E1069" s="18"/>
      <c r="F1069" s="39"/>
      <c r="G1069" s="22"/>
      <c r="H1069" s="9"/>
    </row>
    <row r="1070" spans="1:8" x14ac:dyDescent="0.25">
      <c r="A1070" s="9"/>
      <c r="B1070" s="31"/>
      <c r="C1070" s="11"/>
      <c r="D1070" s="74"/>
      <c r="E1070" s="18"/>
      <c r="F1070" s="39"/>
      <c r="G1070" s="22"/>
      <c r="H1070" s="9"/>
    </row>
    <row r="1071" spans="1:8" x14ac:dyDescent="0.25">
      <c r="A1071" s="9"/>
      <c r="B1071" s="31"/>
      <c r="C1071" s="11"/>
      <c r="D1071" s="74"/>
      <c r="E1071" s="18"/>
      <c r="F1071" s="39"/>
      <c r="G1071" s="22"/>
      <c r="H1071" s="9"/>
    </row>
    <row r="1072" spans="1:8" x14ac:dyDescent="0.25">
      <c r="A1072" s="9"/>
      <c r="B1072" s="31"/>
      <c r="C1072" s="11"/>
      <c r="D1072" s="74"/>
      <c r="E1072" s="18"/>
      <c r="F1072" s="39"/>
      <c r="G1072" s="22"/>
      <c r="H1072" s="9"/>
    </row>
    <row r="1073" spans="1:8" x14ac:dyDescent="0.25">
      <c r="A1073" s="9"/>
      <c r="B1073" s="31"/>
      <c r="C1073" s="11"/>
      <c r="D1073" s="74"/>
      <c r="E1073" s="18"/>
      <c r="F1073" s="39"/>
      <c r="G1073" s="22"/>
      <c r="H1073" s="9"/>
    </row>
    <row r="1074" spans="1:8" x14ac:dyDescent="0.25">
      <c r="A1074" s="9"/>
      <c r="B1074" s="31"/>
      <c r="C1074" s="11"/>
      <c r="D1074" s="74"/>
      <c r="E1074" s="18"/>
      <c r="F1074" s="39"/>
      <c r="G1074" s="22"/>
      <c r="H1074" s="9"/>
    </row>
    <row r="1075" spans="1:8" x14ac:dyDescent="0.25">
      <c r="A1075" s="9"/>
      <c r="B1075" s="31"/>
      <c r="C1075" s="11"/>
      <c r="D1075" s="74"/>
      <c r="E1075" s="18"/>
      <c r="F1075" s="39"/>
      <c r="G1075" s="22"/>
      <c r="H1075" s="9"/>
    </row>
    <row r="1076" spans="1:8" x14ac:dyDescent="0.25">
      <c r="A1076" s="9"/>
      <c r="B1076" s="31"/>
      <c r="C1076" s="11"/>
      <c r="D1076" s="74"/>
      <c r="E1076" s="18"/>
      <c r="F1076" s="39"/>
      <c r="G1076" s="22"/>
      <c r="H1076" s="9"/>
    </row>
    <row r="1077" spans="1:8" x14ac:dyDescent="0.25">
      <c r="A1077" s="9"/>
      <c r="B1077" s="31"/>
      <c r="C1077" s="11"/>
      <c r="D1077" s="74"/>
      <c r="E1077" s="18"/>
      <c r="F1077" s="39"/>
      <c r="G1077" s="22"/>
      <c r="H1077" s="9"/>
    </row>
    <row r="1078" spans="1:8" x14ac:dyDescent="0.25">
      <c r="A1078" s="9"/>
      <c r="B1078" s="31"/>
      <c r="C1078" s="11"/>
      <c r="D1078" s="74"/>
      <c r="E1078" s="18"/>
      <c r="F1078" s="39"/>
      <c r="G1078" s="22"/>
      <c r="H1078" s="9"/>
    </row>
    <row r="1079" spans="1:8" x14ac:dyDescent="0.25">
      <c r="A1079" s="9"/>
      <c r="B1079" s="31"/>
      <c r="C1079" s="11"/>
      <c r="D1079" s="74"/>
      <c r="E1079" s="18"/>
      <c r="F1079" s="39"/>
      <c r="G1079" s="22"/>
      <c r="H1079" s="9"/>
    </row>
    <row r="1080" spans="1:8" x14ac:dyDescent="0.25">
      <c r="A1080" s="9"/>
      <c r="B1080" s="31"/>
      <c r="C1080" s="11"/>
      <c r="D1080" s="74"/>
      <c r="E1080" s="18"/>
      <c r="F1080" s="39"/>
      <c r="G1080" s="22"/>
      <c r="H1080" s="9"/>
    </row>
    <row r="1081" spans="1:8" x14ac:dyDescent="0.25">
      <c r="A1081" s="9"/>
      <c r="B1081" s="31"/>
      <c r="C1081" s="11"/>
      <c r="D1081" s="74"/>
      <c r="E1081" s="18"/>
      <c r="F1081" s="39"/>
      <c r="G1081" s="22"/>
      <c r="H1081" s="9"/>
    </row>
    <row r="1082" spans="1:8" x14ac:dyDescent="0.25">
      <c r="A1082" s="9"/>
      <c r="B1082" s="31"/>
      <c r="C1082" s="11"/>
      <c r="D1082" s="74"/>
      <c r="E1082" s="18"/>
      <c r="F1082" s="39"/>
      <c r="G1082" s="22"/>
      <c r="H1082" s="9"/>
    </row>
    <row r="1083" spans="1:8" x14ac:dyDescent="0.25">
      <c r="A1083" s="9"/>
      <c r="B1083" s="31"/>
      <c r="C1083" s="11"/>
      <c r="D1083" s="74"/>
      <c r="E1083" s="18"/>
      <c r="F1083" s="39"/>
      <c r="G1083" s="22"/>
      <c r="H1083" s="9"/>
    </row>
    <row r="1084" spans="1:8" x14ac:dyDescent="0.25">
      <c r="A1084" s="9"/>
      <c r="B1084" s="31"/>
      <c r="C1084" s="11"/>
      <c r="D1084" s="74"/>
      <c r="E1084" s="18"/>
      <c r="F1084" s="39"/>
      <c r="G1084" s="22"/>
      <c r="H1084" s="9"/>
    </row>
    <row r="1085" spans="1:8" x14ac:dyDescent="0.25">
      <c r="A1085" s="9"/>
      <c r="B1085" s="31"/>
      <c r="C1085" s="11"/>
      <c r="D1085" s="74"/>
      <c r="E1085" s="18"/>
      <c r="F1085" s="39"/>
      <c r="G1085" s="22"/>
      <c r="H1085" s="9"/>
    </row>
    <row r="1086" spans="1:8" x14ac:dyDescent="0.25">
      <c r="A1086" s="9"/>
      <c r="B1086" s="31"/>
      <c r="C1086" s="11"/>
      <c r="D1086" s="74"/>
      <c r="E1086" s="18"/>
      <c r="F1086" s="39"/>
      <c r="G1086" s="22"/>
      <c r="H1086" s="9"/>
    </row>
    <row r="1087" spans="1:8" x14ac:dyDescent="0.25">
      <c r="A1087" s="9"/>
      <c r="B1087" s="31"/>
      <c r="C1087" s="11"/>
      <c r="D1087" s="74"/>
      <c r="E1087" s="18"/>
      <c r="F1087" s="39"/>
      <c r="G1087" s="22"/>
      <c r="H1087" s="9"/>
    </row>
    <row r="1088" spans="1:8" x14ac:dyDescent="0.25">
      <c r="A1088" s="9"/>
      <c r="B1088" s="31"/>
      <c r="C1088" s="11"/>
      <c r="D1088" s="74"/>
      <c r="E1088" s="18"/>
      <c r="F1088" s="39"/>
      <c r="G1088" s="22"/>
      <c r="H1088" s="9"/>
    </row>
    <row r="1089" spans="1:8" x14ac:dyDescent="0.25">
      <c r="A1089" s="9"/>
      <c r="B1089" s="31"/>
      <c r="C1089" s="11"/>
      <c r="D1089" s="74"/>
      <c r="E1089" s="18"/>
      <c r="F1089" s="39"/>
      <c r="G1089" s="22"/>
      <c r="H1089" s="9"/>
    </row>
    <row r="1090" spans="1:8" x14ac:dyDescent="0.25">
      <c r="A1090" s="9"/>
      <c r="B1090" s="31"/>
      <c r="C1090" s="11"/>
      <c r="D1090" s="74"/>
      <c r="E1090" s="18"/>
      <c r="F1090" s="39"/>
      <c r="G1090" s="22"/>
      <c r="H1090" s="9"/>
    </row>
    <row r="1091" spans="1:8" x14ac:dyDescent="0.25">
      <c r="A1091" s="9"/>
      <c r="B1091" s="31"/>
      <c r="C1091" s="11"/>
      <c r="D1091" s="74"/>
      <c r="E1091" s="18"/>
      <c r="F1091" s="39"/>
      <c r="G1091" s="22"/>
      <c r="H1091" s="9"/>
    </row>
    <row r="1092" spans="1:8" x14ac:dyDescent="0.25">
      <c r="A1092" s="9"/>
      <c r="B1092" s="31"/>
      <c r="C1092" s="11"/>
      <c r="D1092" s="74"/>
      <c r="E1092" s="18"/>
      <c r="F1092" s="39"/>
      <c r="G1092" s="22"/>
      <c r="H1092" s="9"/>
    </row>
    <row r="1093" spans="1:8" x14ac:dyDescent="0.25">
      <c r="A1093" s="9"/>
      <c r="B1093" s="31"/>
      <c r="C1093" s="11"/>
      <c r="D1093" s="74"/>
      <c r="E1093" s="18"/>
      <c r="F1093" s="39"/>
      <c r="G1093" s="22"/>
      <c r="H1093" s="9"/>
    </row>
    <row r="1094" spans="1:8" x14ac:dyDescent="0.25">
      <c r="A1094" s="9"/>
      <c r="B1094" s="31"/>
      <c r="C1094" s="11"/>
      <c r="D1094" s="74"/>
      <c r="E1094" s="18"/>
      <c r="F1094" s="39"/>
      <c r="G1094" s="22"/>
      <c r="H1094" s="9"/>
    </row>
    <row r="1095" spans="1:8" x14ac:dyDescent="0.25">
      <c r="A1095" s="9"/>
      <c r="B1095" s="31"/>
      <c r="C1095" s="11"/>
      <c r="D1095" s="74"/>
      <c r="E1095" s="18"/>
      <c r="F1095" s="39"/>
      <c r="G1095" s="22"/>
      <c r="H1095" s="9"/>
    </row>
    <row r="1096" spans="1:8" x14ac:dyDescent="0.25">
      <c r="A1096" s="9"/>
      <c r="B1096" s="31"/>
      <c r="C1096" s="11"/>
      <c r="D1096" s="74"/>
      <c r="E1096" s="18"/>
      <c r="F1096" s="39"/>
      <c r="G1096" s="22"/>
      <c r="H1096" s="9"/>
    </row>
    <row r="1097" spans="1:8" x14ac:dyDescent="0.25">
      <c r="A1097" s="9"/>
      <c r="B1097" s="31"/>
      <c r="C1097" s="11"/>
      <c r="D1097" s="74"/>
      <c r="E1097" s="18"/>
      <c r="F1097" s="39"/>
      <c r="G1097" s="22"/>
      <c r="H1097" s="9"/>
    </row>
    <row r="1098" spans="1:8" x14ac:dyDescent="0.25">
      <c r="A1098" s="9"/>
      <c r="B1098" s="31"/>
      <c r="C1098" s="11"/>
      <c r="D1098" s="74"/>
      <c r="E1098" s="18"/>
      <c r="F1098" s="39"/>
      <c r="G1098" s="22"/>
      <c r="H1098" s="9"/>
    </row>
    <row r="1099" spans="1:8" x14ac:dyDescent="0.25">
      <c r="A1099" s="9"/>
      <c r="B1099" s="31"/>
      <c r="C1099" s="11"/>
      <c r="D1099" s="74"/>
      <c r="E1099" s="18"/>
      <c r="F1099" s="39"/>
      <c r="G1099" s="22"/>
      <c r="H1099" s="9"/>
    </row>
    <row r="1100" spans="1:8" x14ac:dyDescent="0.25">
      <c r="A1100" s="9"/>
      <c r="B1100" s="31"/>
      <c r="C1100" s="11"/>
      <c r="D1100" s="74"/>
      <c r="E1100" s="18"/>
      <c r="F1100" s="39"/>
      <c r="G1100" s="22"/>
      <c r="H1100" s="9"/>
    </row>
    <row r="1101" spans="1:8" x14ac:dyDescent="0.25">
      <c r="A1101" s="9"/>
      <c r="B1101" s="31"/>
      <c r="C1101" s="11"/>
      <c r="D1101" s="74"/>
      <c r="E1101" s="18"/>
      <c r="F1101" s="39"/>
      <c r="G1101" s="22"/>
      <c r="H1101" s="9"/>
    </row>
    <row r="1102" spans="1:8" x14ac:dyDescent="0.25">
      <c r="A1102" s="9"/>
      <c r="B1102" s="31"/>
      <c r="C1102" s="11"/>
      <c r="D1102" s="74"/>
      <c r="E1102" s="18"/>
      <c r="F1102" s="39"/>
      <c r="G1102" s="22"/>
      <c r="H1102" s="9"/>
    </row>
    <row r="1103" spans="1:8" x14ac:dyDescent="0.25">
      <c r="A1103" s="9"/>
      <c r="B1103" s="31"/>
      <c r="C1103" s="11"/>
      <c r="D1103" s="74"/>
      <c r="E1103" s="18"/>
      <c r="F1103" s="39"/>
      <c r="G1103" s="22"/>
      <c r="H1103" s="9"/>
    </row>
    <row r="1104" spans="1:8" x14ac:dyDescent="0.25">
      <c r="A1104" s="9"/>
      <c r="B1104" s="31"/>
      <c r="C1104" s="11"/>
      <c r="D1104" s="74"/>
      <c r="E1104" s="18"/>
      <c r="F1104" s="39"/>
      <c r="G1104" s="22"/>
      <c r="H1104" s="9"/>
    </row>
    <row r="1105" spans="1:8" x14ac:dyDescent="0.25">
      <c r="A1105" s="9"/>
      <c r="B1105" s="31"/>
      <c r="C1105" s="11"/>
      <c r="D1105" s="74"/>
      <c r="E1105" s="18"/>
      <c r="F1105" s="39"/>
      <c r="G1105" s="22"/>
      <c r="H1105" s="9"/>
    </row>
    <row r="1106" spans="1:8" x14ac:dyDescent="0.25">
      <c r="A1106" s="9"/>
      <c r="B1106" s="31"/>
      <c r="C1106" s="11"/>
      <c r="D1106" s="74"/>
      <c r="E1106" s="18"/>
      <c r="F1106" s="39"/>
      <c r="G1106" s="22"/>
      <c r="H1106" s="9"/>
    </row>
    <row r="1107" spans="1:8" x14ac:dyDescent="0.25">
      <c r="A1107" s="9"/>
      <c r="B1107" s="31"/>
      <c r="C1107" s="11"/>
      <c r="D1107" s="74"/>
      <c r="E1107" s="18"/>
      <c r="F1107" s="39"/>
      <c r="G1107" s="22"/>
      <c r="H1107" s="9"/>
    </row>
    <row r="1108" spans="1:8" x14ac:dyDescent="0.25">
      <c r="A1108" s="9"/>
      <c r="B1108" s="31"/>
      <c r="C1108" s="11"/>
      <c r="D1108" s="74"/>
      <c r="E1108" s="18"/>
      <c r="F1108" s="39"/>
      <c r="G1108" s="22"/>
      <c r="H1108" s="9"/>
    </row>
    <row r="1109" spans="1:8" x14ac:dyDescent="0.25">
      <c r="A1109" s="9"/>
      <c r="B1109" s="31"/>
      <c r="C1109" s="11"/>
      <c r="D1109" s="74"/>
      <c r="E1109" s="18"/>
      <c r="F1109" s="39"/>
      <c r="G1109" s="22"/>
      <c r="H1109" s="9"/>
    </row>
    <row r="1110" spans="1:8" x14ac:dyDescent="0.25">
      <c r="A1110" s="9"/>
      <c r="B1110" s="31"/>
      <c r="C1110" s="11"/>
      <c r="D1110" s="74"/>
      <c r="E1110" s="18"/>
      <c r="F1110" s="39"/>
      <c r="G1110" s="22"/>
      <c r="H1110" s="9"/>
    </row>
    <row r="1111" spans="1:8" x14ac:dyDescent="0.25">
      <c r="A1111" s="9"/>
      <c r="B1111" s="31"/>
      <c r="C1111" s="11"/>
      <c r="D1111" s="74"/>
      <c r="E1111" s="18"/>
      <c r="F1111" s="39"/>
      <c r="G1111" s="22"/>
      <c r="H1111" s="9"/>
    </row>
    <row r="1112" spans="1:8" x14ac:dyDescent="0.25">
      <c r="A1112" s="9"/>
      <c r="B1112" s="31"/>
      <c r="C1112" s="11"/>
      <c r="D1112" s="74"/>
      <c r="E1112" s="18"/>
      <c r="F1112" s="39"/>
      <c r="G1112" s="22"/>
      <c r="H1112" s="9"/>
    </row>
    <row r="1113" spans="1:8" x14ac:dyDescent="0.25">
      <c r="A1113" s="9"/>
      <c r="B1113" s="31"/>
      <c r="C1113" s="11"/>
      <c r="D1113" s="74"/>
      <c r="E1113" s="18"/>
      <c r="F1113" s="39"/>
      <c r="G1113" s="22"/>
      <c r="H1113" s="9"/>
    </row>
    <row r="1114" spans="1:8" x14ac:dyDescent="0.25">
      <c r="A1114" s="9"/>
      <c r="B1114" s="31"/>
      <c r="C1114" s="11"/>
      <c r="D1114" s="74"/>
      <c r="E1114" s="18"/>
      <c r="F1114" s="39"/>
      <c r="G1114" s="22"/>
      <c r="H1114" s="9"/>
    </row>
    <row r="1115" spans="1:8" x14ac:dyDescent="0.25">
      <c r="A1115" s="9"/>
      <c r="B1115" s="31"/>
      <c r="C1115" s="11"/>
      <c r="D1115" s="74"/>
      <c r="E1115" s="18"/>
      <c r="F1115" s="39"/>
      <c r="G1115" s="22"/>
      <c r="H1115" s="9"/>
    </row>
    <row r="1116" spans="1:8" x14ac:dyDescent="0.25">
      <c r="A1116" s="9"/>
      <c r="B1116" s="31"/>
      <c r="C1116" s="11"/>
      <c r="D1116" s="74"/>
      <c r="E1116" s="18"/>
      <c r="F1116" s="39"/>
      <c r="G1116" s="22"/>
      <c r="H1116" s="9"/>
    </row>
    <row r="1117" spans="1:8" x14ac:dyDescent="0.25">
      <c r="A1117" s="9"/>
      <c r="B1117" s="31"/>
      <c r="C1117" s="11"/>
      <c r="D1117" s="74"/>
      <c r="E1117" s="18"/>
      <c r="F1117" s="39"/>
      <c r="G1117" s="22"/>
      <c r="H1117" s="9"/>
    </row>
    <row r="1118" spans="1:8" x14ac:dyDescent="0.25">
      <c r="A1118" s="9"/>
      <c r="B1118" s="31"/>
      <c r="C1118" s="11"/>
      <c r="D1118" s="74"/>
      <c r="E1118" s="18"/>
      <c r="F1118" s="39"/>
      <c r="G1118" s="22"/>
      <c r="H1118" s="9"/>
    </row>
    <row r="1119" spans="1:8" x14ac:dyDescent="0.25">
      <c r="A1119" s="9"/>
      <c r="B1119" s="31"/>
      <c r="C1119" s="11"/>
      <c r="D1119" s="74"/>
      <c r="E1119" s="18"/>
      <c r="F1119" s="39"/>
      <c r="G1119" s="22"/>
      <c r="H1119" s="9"/>
    </row>
    <row r="1120" spans="1:8" x14ac:dyDescent="0.25">
      <c r="A1120" s="9"/>
      <c r="B1120" s="31"/>
      <c r="C1120" s="11"/>
      <c r="D1120" s="74"/>
      <c r="E1120" s="18"/>
      <c r="F1120" s="39"/>
      <c r="G1120" s="22"/>
      <c r="H1120" s="9"/>
    </row>
    <row r="1121" spans="1:8" x14ac:dyDescent="0.25">
      <c r="A1121" s="9"/>
      <c r="B1121" s="31"/>
      <c r="C1121" s="11"/>
      <c r="D1121" s="74"/>
      <c r="E1121" s="18"/>
      <c r="F1121" s="39"/>
      <c r="G1121" s="22"/>
      <c r="H1121" s="9"/>
    </row>
    <row r="1122" spans="1:8" x14ac:dyDescent="0.25">
      <c r="A1122" s="9"/>
      <c r="B1122" s="31"/>
      <c r="C1122" s="11"/>
      <c r="D1122" s="74"/>
      <c r="E1122" s="18"/>
      <c r="F1122" s="39"/>
      <c r="G1122" s="22"/>
      <c r="H1122" s="9"/>
    </row>
    <row r="1123" spans="1:8" x14ac:dyDescent="0.25">
      <c r="A1123" s="9"/>
      <c r="B1123" s="31"/>
      <c r="C1123" s="11"/>
      <c r="D1123" s="74"/>
      <c r="E1123" s="18"/>
      <c r="F1123" s="39"/>
      <c r="G1123" s="22"/>
      <c r="H1123" s="9"/>
    </row>
    <row r="1124" spans="1:8" x14ac:dyDescent="0.25">
      <c r="A1124" s="9"/>
      <c r="B1124" s="31"/>
      <c r="C1124" s="11"/>
      <c r="D1124" s="74"/>
      <c r="E1124" s="18"/>
      <c r="F1124" s="39"/>
      <c r="G1124" s="22"/>
      <c r="H1124" s="9"/>
    </row>
    <row r="1125" spans="1:8" x14ac:dyDescent="0.25">
      <c r="A1125" s="9"/>
      <c r="B1125" s="31"/>
      <c r="C1125" s="11"/>
      <c r="D1125" s="74"/>
      <c r="E1125" s="18"/>
      <c r="F1125" s="39"/>
      <c r="G1125" s="22"/>
      <c r="H1125" s="9"/>
    </row>
    <row r="1126" spans="1:8" x14ac:dyDescent="0.25">
      <c r="A1126" s="9"/>
      <c r="B1126" s="31"/>
      <c r="C1126" s="11"/>
      <c r="D1126" s="74"/>
      <c r="E1126" s="18"/>
      <c r="F1126" s="39"/>
      <c r="G1126" s="22"/>
      <c r="H1126" s="9"/>
    </row>
    <row r="1127" spans="1:8" x14ac:dyDescent="0.25">
      <c r="A1127" s="9"/>
      <c r="B1127" s="31"/>
      <c r="C1127" s="11"/>
      <c r="D1127" s="74"/>
      <c r="E1127" s="18"/>
      <c r="F1127" s="39"/>
      <c r="G1127" s="22"/>
      <c r="H1127" s="9"/>
    </row>
    <row r="1128" spans="1:8" x14ac:dyDescent="0.25">
      <c r="A1128" s="9"/>
      <c r="B1128" s="31"/>
      <c r="C1128" s="11"/>
      <c r="D1128" s="74"/>
      <c r="E1128" s="18"/>
      <c r="F1128" s="39"/>
      <c r="G1128" s="22"/>
      <c r="H1128" s="9"/>
    </row>
    <row r="1129" spans="1:8" x14ac:dyDescent="0.25">
      <c r="A1129" s="9"/>
      <c r="B1129" s="31"/>
      <c r="C1129" s="11"/>
      <c r="D1129" s="74"/>
      <c r="E1129" s="18"/>
      <c r="F1129" s="39"/>
      <c r="G1129" s="22"/>
      <c r="H1129" s="9"/>
    </row>
    <row r="1130" spans="1:8" x14ac:dyDescent="0.25">
      <c r="A1130" s="9"/>
      <c r="B1130" s="31"/>
      <c r="C1130" s="11"/>
      <c r="D1130" s="74"/>
      <c r="E1130" s="18"/>
      <c r="F1130" s="39"/>
      <c r="G1130" s="22"/>
      <c r="H1130" s="9"/>
    </row>
    <row r="1131" spans="1:8" x14ac:dyDescent="0.25">
      <c r="A1131" s="9"/>
      <c r="B1131" s="31"/>
      <c r="C1131" s="11"/>
      <c r="D1131" s="74"/>
      <c r="E1131" s="18"/>
      <c r="F1131" s="39"/>
      <c r="G1131" s="22"/>
      <c r="H1131" s="9"/>
    </row>
    <row r="1132" spans="1:8" x14ac:dyDescent="0.25">
      <c r="A1132" s="9"/>
      <c r="B1132" s="31"/>
      <c r="C1132" s="11"/>
      <c r="D1132" s="74"/>
      <c r="E1132" s="18"/>
      <c r="F1132" s="39"/>
      <c r="G1132" s="22"/>
      <c r="H1132" s="9"/>
    </row>
    <row r="1133" spans="1:8" x14ac:dyDescent="0.25">
      <c r="A1133" s="9"/>
      <c r="B1133" s="31"/>
      <c r="C1133" s="11"/>
      <c r="D1133" s="74"/>
      <c r="E1133" s="18"/>
      <c r="F1133" s="39"/>
      <c r="G1133" s="22"/>
      <c r="H1133" s="9"/>
    </row>
    <row r="1134" spans="1:8" x14ac:dyDescent="0.25">
      <c r="A1134" s="9"/>
      <c r="B1134" s="31"/>
      <c r="C1134" s="11"/>
      <c r="D1134" s="74"/>
      <c r="E1134" s="18"/>
      <c r="F1134" s="39"/>
      <c r="G1134" s="22"/>
      <c r="H1134" s="9"/>
    </row>
    <row r="1135" spans="1:8" x14ac:dyDescent="0.25">
      <c r="A1135" s="9"/>
      <c r="B1135" s="31"/>
      <c r="C1135" s="11"/>
      <c r="D1135" s="74"/>
      <c r="E1135" s="18"/>
      <c r="F1135" s="39"/>
      <c r="G1135" s="22"/>
      <c r="H1135" s="9"/>
    </row>
    <row r="1136" spans="1:8" x14ac:dyDescent="0.25">
      <c r="A1136" s="9"/>
      <c r="B1136" s="31"/>
      <c r="C1136" s="11"/>
      <c r="D1136" s="74"/>
      <c r="E1136" s="18"/>
      <c r="F1136" s="39"/>
      <c r="G1136" s="22"/>
      <c r="H1136" s="9"/>
    </row>
    <row r="1137" spans="1:8" x14ac:dyDescent="0.25">
      <c r="A1137" s="9"/>
      <c r="B1137" s="31"/>
      <c r="C1137" s="11"/>
      <c r="D1137" s="74"/>
      <c r="E1137" s="18"/>
      <c r="F1137" s="39"/>
      <c r="G1137" s="22"/>
      <c r="H1137" s="9"/>
    </row>
    <row r="1138" spans="1:8" x14ac:dyDescent="0.25">
      <c r="A1138" s="9"/>
      <c r="B1138" s="31"/>
      <c r="C1138" s="11"/>
      <c r="D1138" s="74"/>
      <c r="E1138" s="18"/>
      <c r="F1138" s="39"/>
      <c r="G1138" s="22"/>
      <c r="H1138" s="9"/>
    </row>
    <row r="1139" spans="1:8" x14ac:dyDescent="0.25">
      <c r="A1139" s="9"/>
      <c r="B1139" s="31"/>
      <c r="C1139" s="11"/>
      <c r="D1139" s="74"/>
      <c r="E1139" s="18"/>
      <c r="F1139" s="39"/>
      <c r="G1139" s="22"/>
      <c r="H1139" s="9"/>
    </row>
    <row r="1140" spans="1:8" x14ac:dyDescent="0.25">
      <c r="A1140" s="9"/>
      <c r="B1140" s="31"/>
      <c r="C1140" s="11"/>
      <c r="D1140" s="74"/>
      <c r="E1140" s="18"/>
      <c r="F1140" s="39"/>
      <c r="G1140" s="22"/>
      <c r="H1140" s="9"/>
    </row>
    <row r="1141" spans="1:8" x14ac:dyDescent="0.25">
      <c r="A1141" s="9"/>
      <c r="B1141" s="31"/>
      <c r="C1141" s="11"/>
      <c r="D1141" s="74"/>
      <c r="E1141" s="18"/>
      <c r="F1141" s="39"/>
      <c r="G1141" s="22"/>
      <c r="H1141" s="9"/>
    </row>
    <row r="1142" spans="1:8" x14ac:dyDescent="0.25">
      <c r="A1142" s="9"/>
      <c r="B1142" s="31"/>
      <c r="C1142" s="11"/>
      <c r="D1142" s="74"/>
      <c r="E1142" s="18"/>
      <c r="F1142" s="39"/>
      <c r="G1142" s="22"/>
      <c r="H1142" s="9"/>
    </row>
    <row r="1143" spans="1:8" x14ac:dyDescent="0.25">
      <c r="A1143" s="9"/>
      <c r="B1143" s="31"/>
      <c r="C1143" s="11"/>
      <c r="D1143" s="74"/>
      <c r="E1143" s="18"/>
      <c r="F1143" s="39"/>
      <c r="G1143" s="22"/>
      <c r="H1143" s="9"/>
    </row>
    <row r="1144" spans="1:8" x14ac:dyDescent="0.25">
      <c r="A1144" s="9"/>
      <c r="B1144" s="31"/>
      <c r="C1144" s="11"/>
      <c r="D1144" s="74"/>
      <c r="E1144" s="18"/>
      <c r="F1144" s="39"/>
      <c r="G1144" s="22"/>
      <c r="H1144" s="9"/>
    </row>
    <row r="1145" spans="1:8" x14ac:dyDescent="0.25">
      <c r="A1145" s="9"/>
      <c r="B1145" s="31"/>
      <c r="C1145" s="11"/>
      <c r="D1145" s="74"/>
      <c r="E1145" s="18"/>
      <c r="F1145" s="39"/>
      <c r="G1145" s="22"/>
      <c r="H1145" s="9"/>
    </row>
    <row r="1146" spans="1:8" x14ac:dyDescent="0.25">
      <c r="A1146" s="9"/>
      <c r="B1146" s="31"/>
      <c r="C1146" s="11"/>
      <c r="D1146" s="74"/>
      <c r="E1146" s="18"/>
      <c r="F1146" s="39"/>
      <c r="G1146" s="22"/>
      <c r="H1146" s="9"/>
    </row>
    <row r="1147" spans="1:8" x14ac:dyDescent="0.25">
      <c r="A1147" s="9"/>
      <c r="B1147" s="31"/>
      <c r="C1147" s="11"/>
      <c r="D1147" s="74"/>
      <c r="E1147" s="18"/>
      <c r="F1147" s="39"/>
      <c r="G1147" s="22"/>
      <c r="H1147" s="9"/>
    </row>
    <row r="1148" spans="1:8" x14ac:dyDescent="0.25">
      <c r="A1148" s="9"/>
      <c r="B1148" s="31"/>
      <c r="C1148" s="11"/>
      <c r="D1148" s="74"/>
      <c r="E1148" s="18"/>
      <c r="F1148" s="39"/>
      <c r="G1148" s="22"/>
      <c r="H1148" s="9"/>
    </row>
    <row r="1149" spans="1:8" x14ac:dyDescent="0.25">
      <c r="A1149" s="9"/>
      <c r="B1149" s="31"/>
      <c r="C1149" s="11"/>
      <c r="D1149" s="74"/>
      <c r="E1149" s="18"/>
      <c r="F1149" s="39"/>
      <c r="G1149" s="22"/>
      <c r="H1149" s="9"/>
    </row>
    <row r="1150" spans="1:8" x14ac:dyDescent="0.25">
      <c r="A1150" s="9"/>
      <c r="B1150" s="31"/>
      <c r="C1150" s="11"/>
      <c r="D1150" s="74"/>
      <c r="E1150" s="18"/>
      <c r="F1150" s="39"/>
      <c r="G1150" s="22"/>
      <c r="H1150" s="9"/>
    </row>
    <row r="1151" spans="1:8" x14ac:dyDescent="0.25">
      <c r="A1151" s="9"/>
      <c r="B1151" s="31"/>
      <c r="C1151" s="11"/>
      <c r="D1151" s="74"/>
      <c r="E1151" s="18"/>
      <c r="F1151" s="39"/>
      <c r="G1151" s="22"/>
      <c r="H1151" s="9"/>
    </row>
    <row r="1152" spans="1:8" x14ac:dyDescent="0.25">
      <c r="A1152" s="9"/>
      <c r="B1152" s="31"/>
      <c r="C1152" s="11"/>
      <c r="D1152" s="74"/>
      <c r="E1152" s="18"/>
      <c r="F1152" s="39"/>
      <c r="G1152" s="22"/>
      <c r="H1152" s="9"/>
    </row>
    <row r="1153" spans="1:8" x14ac:dyDescent="0.25">
      <c r="A1153" s="9"/>
      <c r="B1153" s="31"/>
      <c r="C1153" s="11"/>
      <c r="D1153" s="74"/>
      <c r="E1153" s="18"/>
      <c r="F1153" s="39"/>
      <c r="G1153" s="22"/>
      <c r="H1153" s="9"/>
    </row>
    <row r="1154" spans="1:8" x14ac:dyDescent="0.25">
      <c r="A1154" s="9"/>
      <c r="B1154" s="31"/>
      <c r="C1154" s="11"/>
      <c r="D1154" s="74"/>
      <c r="E1154" s="18"/>
      <c r="F1154" s="39"/>
      <c r="G1154" s="22"/>
      <c r="H1154" s="9"/>
    </row>
    <row r="1155" spans="1:8" x14ac:dyDescent="0.25">
      <c r="A1155" s="9"/>
      <c r="B1155" s="31"/>
      <c r="C1155" s="11"/>
      <c r="D1155" s="74"/>
      <c r="E1155" s="18"/>
      <c r="F1155" s="39"/>
      <c r="G1155" s="22"/>
      <c r="H1155" s="9"/>
    </row>
    <row r="1156" spans="1:8" x14ac:dyDescent="0.25">
      <c r="A1156" s="9"/>
      <c r="B1156" s="31"/>
      <c r="C1156" s="11"/>
      <c r="D1156" s="74"/>
      <c r="E1156" s="18"/>
      <c r="F1156" s="39"/>
      <c r="G1156" s="22"/>
      <c r="H1156" s="9"/>
    </row>
    <row r="1157" spans="1:8" x14ac:dyDescent="0.25">
      <c r="A1157" s="9"/>
      <c r="B1157" s="31"/>
      <c r="C1157" s="11"/>
      <c r="D1157" s="74"/>
      <c r="E1157" s="18"/>
      <c r="F1157" s="39"/>
      <c r="G1157" s="22"/>
      <c r="H1157" s="9"/>
    </row>
    <row r="1158" spans="1:8" x14ac:dyDescent="0.25">
      <c r="A1158" s="9"/>
      <c r="B1158" s="31"/>
      <c r="C1158" s="11"/>
      <c r="D1158" s="74"/>
      <c r="E1158" s="18"/>
      <c r="F1158" s="39"/>
      <c r="G1158" s="22"/>
      <c r="H1158" s="9"/>
    </row>
    <row r="1159" spans="1:8" x14ac:dyDescent="0.25">
      <c r="A1159" s="9"/>
      <c r="B1159" s="31"/>
      <c r="C1159" s="11"/>
      <c r="D1159" s="74"/>
      <c r="E1159" s="18"/>
      <c r="F1159" s="39"/>
      <c r="G1159" s="22"/>
      <c r="H1159" s="9"/>
    </row>
    <row r="1160" spans="1:8" x14ac:dyDescent="0.25">
      <c r="A1160" s="9"/>
      <c r="B1160" s="31"/>
      <c r="C1160" s="11"/>
      <c r="D1160" s="74"/>
      <c r="E1160" s="18"/>
      <c r="F1160" s="39"/>
      <c r="G1160" s="22"/>
      <c r="H1160" s="9"/>
    </row>
    <row r="1161" spans="1:8" x14ac:dyDescent="0.25">
      <c r="A1161" s="9"/>
      <c r="B1161" s="31"/>
      <c r="C1161" s="11"/>
      <c r="D1161" s="74"/>
      <c r="E1161" s="18"/>
      <c r="F1161" s="39"/>
      <c r="G1161" s="22"/>
      <c r="H1161" s="9"/>
    </row>
    <row r="1162" spans="1:8" x14ac:dyDescent="0.25">
      <c r="A1162" s="9"/>
      <c r="B1162" s="31"/>
      <c r="C1162" s="11"/>
      <c r="D1162" s="74"/>
      <c r="E1162" s="18"/>
      <c r="F1162" s="39"/>
      <c r="G1162" s="22"/>
      <c r="H1162" s="9"/>
    </row>
    <row r="1163" spans="1:8" x14ac:dyDescent="0.25">
      <c r="A1163" s="9"/>
      <c r="B1163" s="31"/>
      <c r="C1163" s="11"/>
      <c r="D1163" s="74"/>
      <c r="E1163" s="18"/>
      <c r="F1163" s="39"/>
      <c r="G1163" s="22"/>
      <c r="H1163" s="9"/>
    </row>
    <row r="1164" spans="1:8" x14ac:dyDescent="0.25">
      <c r="A1164" s="9"/>
      <c r="B1164" s="31"/>
      <c r="C1164" s="11"/>
      <c r="D1164" s="74"/>
      <c r="E1164" s="18"/>
      <c r="F1164" s="39"/>
      <c r="G1164" s="22"/>
      <c r="H1164" s="9"/>
    </row>
    <row r="1165" spans="1:8" x14ac:dyDescent="0.25">
      <c r="A1165" s="9"/>
      <c r="B1165" s="31"/>
      <c r="C1165" s="11"/>
      <c r="D1165" s="74"/>
      <c r="E1165" s="18"/>
      <c r="F1165" s="39"/>
      <c r="G1165" s="22"/>
      <c r="H1165" s="9"/>
    </row>
    <row r="1166" spans="1:8" x14ac:dyDescent="0.25">
      <c r="A1166" s="9"/>
      <c r="B1166" s="31"/>
      <c r="C1166" s="11"/>
      <c r="D1166" s="74"/>
      <c r="E1166" s="18"/>
      <c r="F1166" s="39"/>
      <c r="G1166" s="22"/>
      <c r="H1166" s="9"/>
    </row>
    <row r="1167" spans="1:8" x14ac:dyDescent="0.25">
      <c r="A1167" s="9"/>
      <c r="B1167" s="31"/>
      <c r="C1167" s="11"/>
      <c r="D1167" s="74"/>
      <c r="E1167" s="18"/>
      <c r="F1167" s="39"/>
      <c r="G1167" s="22"/>
      <c r="H1167" s="9"/>
    </row>
    <row r="1168" spans="1:8" x14ac:dyDescent="0.25">
      <c r="A1168" s="9"/>
      <c r="B1168" s="31"/>
      <c r="C1168" s="11"/>
      <c r="D1168" s="74"/>
      <c r="E1168" s="18"/>
      <c r="F1168" s="39"/>
      <c r="G1168" s="22"/>
      <c r="H1168" s="9"/>
    </row>
    <row r="1169" spans="1:8" x14ac:dyDescent="0.25">
      <c r="A1169" s="9"/>
      <c r="B1169" s="31"/>
      <c r="C1169" s="11"/>
      <c r="D1169" s="74"/>
      <c r="E1169" s="18"/>
      <c r="F1169" s="39"/>
      <c r="G1169" s="22"/>
      <c r="H1169" s="9"/>
    </row>
    <row r="1170" spans="1:8" x14ac:dyDescent="0.25">
      <c r="A1170" s="9"/>
      <c r="B1170" s="31"/>
      <c r="C1170" s="11"/>
      <c r="D1170" s="74"/>
      <c r="E1170" s="18"/>
      <c r="F1170" s="39"/>
      <c r="G1170" s="22"/>
      <c r="H1170" s="9"/>
    </row>
    <row r="1171" spans="1:8" x14ac:dyDescent="0.25">
      <c r="A1171" s="9"/>
      <c r="B1171" s="31"/>
      <c r="C1171" s="11"/>
      <c r="D1171" s="74"/>
      <c r="E1171" s="18"/>
      <c r="F1171" s="39"/>
      <c r="G1171" s="22"/>
      <c r="H1171" s="9"/>
    </row>
    <row r="1172" spans="1:8" x14ac:dyDescent="0.25">
      <c r="A1172" s="9"/>
      <c r="B1172" s="31"/>
      <c r="C1172" s="11"/>
      <c r="D1172" s="74"/>
      <c r="E1172" s="18"/>
      <c r="F1172" s="39"/>
      <c r="G1172" s="22"/>
      <c r="H1172" s="9"/>
    </row>
    <row r="1173" spans="1:8" x14ac:dyDescent="0.25">
      <c r="A1173" s="9"/>
      <c r="B1173" s="31"/>
      <c r="C1173" s="11"/>
      <c r="D1173" s="74"/>
      <c r="E1173" s="18"/>
      <c r="F1173" s="39"/>
      <c r="G1173" s="22"/>
      <c r="H1173" s="9"/>
    </row>
    <row r="1174" spans="1:8" x14ac:dyDescent="0.25">
      <c r="A1174" s="9"/>
      <c r="B1174" s="31"/>
      <c r="C1174" s="11"/>
      <c r="D1174" s="74"/>
      <c r="E1174" s="18"/>
      <c r="F1174" s="39"/>
      <c r="G1174" s="22"/>
      <c r="H1174" s="9"/>
    </row>
    <row r="1175" spans="1:8" x14ac:dyDescent="0.25">
      <c r="A1175" s="9"/>
      <c r="B1175" s="31"/>
      <c r="C1175" s="11"/>
      <c r="D1175" s="74"/>
      <c r="E1175" s="18"/>
      <c r="F1175" s="39"/>
      <c r="G1175" s="22"/>
      <c r="H1175" s="9"/>
    </row>
    <row r="1176" spans="1:8" x14ac:dyDescent="0.25">
      <c r="A1176" s="9"/>
      <c r="B1176" s="31"/>
      <c r="C1176" s="11"/>
      <c r="D1176" s="74"/>
      <c r="E1176" s="18"/>
      <c r="F1176" s="39"/>
      <c r="G1176" s="22"/>
      <c r="H1176" s="9"/>
    </row>
    <row r="1177" spans="1:8" x14ac:dyDescent="0.25">
      <c r="A1177" s="9"/>
      <c r="B1177" s="31"/>
      <c r="C1177" s="11"/>
      <c r="D1177" s="74"/>
      <c r="E1177" s="18"/>
      <c r="F1177" s="39"/>
      <c r="G1177" s="22"/>
      <c r="H1177" s="9"/>
    </row>
    <row r="1178" spans="1:8" x14ac:dyDescent="0.25">
      <c r="A1178" s="9"/>
      <c r="B1178" s="31"/>
      <c r="C1178" s="11"/>
      <c r="D1178" s="74"/>
      <c r="E1178" s="18"/>
      <c r="F1178" s="39"/>
      <c r="G1178" s="22"/>
      <c r="H1178" s="9"/>
    </row>
    <row r="1179" spans="1:8" x14ac:dyDescent="0.25">
      <c r="A1179" s="9"/>
      <c r="B1179" s="31"/>
      <c r="C1179" s="11"/>
      <c r="D1179" s="74"/>
      <c r="E1179" s="18"/>
      <c r="F1179" s="39"/>
      <c r="G1179" s="22"/>
      <c r="H1179" s="9"/>
    </row>
    <row r="1180" spans="1:8" x14ac:dyDescent="0.25">
      <c r="A1180" s="9"/>
      <c r="B1180" s="31"/>
      <c r="C1180" s="11"/>
      <c r="D1180" s="74"/>
      <c r="E1180" s="18"/>
      <c r="F1180" s="39"/>
      <c r="G1180" s="22"/>
      <c r="H1180" s="9"/>
    </row>
    <row r="1181" spans="1:8" x14ac:dyDescent="0.25">
      <c r="A1181" s="9"/>
      <c r="B1181" s="31"/>
      <c r="C1181" s="11"/>
      <c r="D1181" s="74"/>
      <c r="E1181" s="18"/>
      <c r="F1181" s="39"/>
      <c r="G1181" s="22"/>
      <c r="H1181" s="9"/>
    </row>
    <row r="1182" spans="1:8" x14ac:dyDescent="0.25">
      <c r="A1182" s="9"/>
      <c r="B1182" s="31"/>
      <c r="C1182" s="11"/>
      <c r="D1182" s="74"/>
      <c r="E1182" s="18"/>
      <c r="F1182" s="39"/>
      <c r="G1182" s="22"/>
      <c r="H1182" s="9"/>
    </row>
    <row r="1183" spans="1:8" x14ac:dyDescent="0.25">
      <c r="A1183" s="9"/>
      <c r="B1183" s="31"/>
      <c r="C1183" s="11"/>
      <c r="D1183" s="74"/>
      <c r="E1183" s="18"/>
      <c r="F1183" s="39"/>
      <c r="G1183" s="22"/>
      <c r="H1183" s="9"/>
    </row>
    <row r="1184" spans="1:8" x14ac:dyDescent="0.25">
      <c r="A1184" s="9"/>
      <c r="B1184" s="31"/>
      <c r="C1184" s="11"/>
      <c r="D1184" s="74"/>
      <c r="E1184" s="18"/>
      <c r="F1184" s="39"/>
      <c r="G1184" s="22"/>
      <c r="H1184" s="9"/>
    </row>
    <row r="1185" spans="1:8" x14ac:dyDescent="0.25">
      <c r="A1185" s="9"/>
      <c r="B1185" s="31"/>
      <c r="C1185" s="11"/>
      <c r="D1185" s="74"/>
      <c r="E1185" s="18"/>
      <c r="F1185" s="39"/>
      <c r="G1185" s="22"/>
      <c r="H1185" s="9"/>
    </row>
    <row r="1186" spans="1:8" x14ac:dyDescent="0.25">
      <c r="A1186" s="9"/>
      <c r="B1186" s="31"/>
      <c r="C1186" s="11"/>
      <c r="D1186" s="74"/>
      <c r="E1186" s="18"/>
      <c r="F1186" s="39"/>
      <c r="G1186" s="22"/>
      <c r="H1186" s="9"/>
    </row>
    <row r="1187" spans="1:8" x14ac:dyDescent="0.25">
      <c r="A1187" s="9"/>
      <c r="B1187" s="31"/>
      <c r="C1187" s="11"/>
      <c r="D1187" s="74"/>
      <c r="E1187" s="18"/>
      <c r="F1187" s="39"/>
      <c r="G1187" s="22"/>
      <c r="H1187" s="9"/>
    </row>
    <row r="1188" spans="1:8" x14ac:dyDescent="0.25">
      <c r="A1188" s="9"/>
      <c r="B1188" s="31"/>
      <c r="C1188" s="11"/>
      <c r="D1188" s="74"/>
      <c r="E1188" s="18"/>
      <c r="F1188" s="39"/>
      <c r="G1188" s="22"/>
      <c r="H1188" s="9"/>
    </row>
    <row r="1189" spans="1:8" x14ac:dyDescent="0.25">
      <c r="A1189" s="9"/>
      <c r="B1189" s="31"/>
      <c r="C1189" s="11"/>
      <c r="D1189" s="74"/>
      <c r="E1189" s="18"/>
      <c r="F1189" s="39"/>
      <c r="G1189" s="22"/>
      <c r="H1189" s="9"/>
    </row>
    <row r="1190" spans="1:8" x14ac:dyDescent="0.25">
      <c r="A1190" s="9"/>
      <c r="B1190" s="31"/>
      <c r="C1190" s="11"/>
      <c r="D1190" s="74"/>
      <c r="E1190" s="18"/>
      <c r="F1190" s="39"/>
      <c r="G1190" s="22"/>
      <c r="H1190" s="9"/>
    </row>
    <row r="1191" spans="1:8" x14ac:dyDescent="0.25">
      <c r="A1191" s="9"/>
      <c r="B1191" s="31"/>
      <c r="C1191" s="11"/>
      <c r="D1191" s="74"/>
      <c r="E1191" s="18"/>
      <c r="F1191" s="39"/>
      <c r="G1191" s="22"/>
      <c r="H1191" s="9"/>
    </row>
    <row r="1192" spans="1:8" x14ac:dyDescent="0.25">
      <c r="A1192" s="9"/>
      <c r="B1192" s="31"/>
      <c r="C1192" s="11"/>
      <c r="D1192" s="74"/>
      <c r="E1192" s="18"/>
      <c r="F1192" s="39"/>
      <c r="G1192" s="22"/>
      <c r="H1192" s="9"/>
    </row>
    <row r="1193" spans="1:8" x14ac:dyDescent="0.25">
      <c r="A1193" s="9"/>
      <c r="B1193" s="31"/>
      <c r="C1193" s="11"/>
      <c r="D1193" s="74"/>
      <c r="E1193" s="18"/>
      <c r="F1193" s="39"/>
      <c r="G1193" s="22"/>
      <c r="H1193" s="9"/>
    </row>
    <row r="1194" spans="1:8" x14ac:dyDescent="0.25">
      <c r="A1194" s="9"/>
      <c r="B1194" s="31"/>
      <c r="C1194" s="11"/>
      <c r="D1194" s="74"/>
      <c r="E1194" s="18"/>
      <c r="F1194" s="39"/>
      <c r="G1194" s="22"/>
      <c r="H1194" s="9"/>
    </row>
    <row r="1195" spans="1:8" x14ac:dyDescent="0.25">
      <c r="A1195" s="9"/>
      <c r="B1195" s="31"/>
      <c r="C1195" s="11"/>
      <c r="D1195" s="74"/>
      <c r="E1195" s="18"/>
      <c r="F1195" s="39"/>
      <c r="G1195" s="22"/>
      <c r="H1195" s="9"/>
    </row>
    <row r="1196" spans="1:8" x14ac:dyDescent="0.25">
      <c r="A1196" s="9"/>
      <c r="B1196" s="31"/>
      <c r="C1196" s="11"/>
      <c r="D1196" s="74"/>
      <c r="E1196" s="18"/>
      <c r="F1196" s="39"/>
      <c r="G1196" s="22"/>
      <c r="H1196" s="9"/>
    </row>
    <row r="1197" spans="1:8" x14ac:dyDescent="0.25">
      <c r="A1197" s="9"/>
      <c r="B1197" s="31"/>
      <c r="C1197" s="11"/>
      <c r="D1197" s="74"/>
      <c r="E1197" s="18"/>
      <c r="F1197" s="39"/>
      <c r="G1197" s="22"/>
      <c r="H1197" s="9"/>
    </row>
    <row r="1198" spans="1:8" x14ac:dyDescent="0.25">
      <c r="A1198" s="9"/>
      <c r="B1198" s="31"/>
      <c r="C1198" s="11"/>
      <c r="D1198" s="74"/>
      <c r="E1198" s="18"/>
      <c r="F1198" s="39"/>
      <c r="G1198" s="22"/>
      <c r="H1198" s="9"/>
    </row>
    <row r="1199" spans="1:8" x14ac:dyDescent="0.25">
      <c r="A1199" s="9"/>
      <c r="B1199" s="31"/>
      <c r="C1199" s="11"/>
      <c r="D1199" s="74"/>
      <c r="E1199" s="18"/>
      <c r="F1199" s="39"/>
      <c r="G1199" s="22"/>
      <c r="H1199" s="9"/>
    </row>
    <row r="1200" spans="1:8" x14ac:dyDescent="0.25">
      <c r="A1200" s="9"/>
      <c r="B1200" s="31"/>
      <c r="C1200" s="11"/>
      <c r="D1200" s="74"/>
      <c r="E1200" s="18"/>
      <c r="F1200" s="39"/>
      <c r="G1200" s="22"/>
      <c r="H1200" s="9"/>
    </row>
    <row r="1201" spans="1:8" x14ac:dyDescent="0.25">
      <c r="A1201" s="9"/>
      <c r="B1201" s="31"/>
      <c r="C1201" s="11"/>
      <c r="D1201" s="74"/>
      <c r="E1201" s="18"/>
      <c r="F1201" s="39"/>
      <c r="G1201" s="22"/>
      <c r="H1201" s="9"/>
    </row>
    <row r="1202" spans="1:8" x14ac:dyDescent="0.25">
      <c r="A1202" s="9"/>
      <c r="B1202" s="31"/>
      <c r="C1202" s="11"/>
      <c r="D1202" s="74"/>
      <c r="E1202" s="18"/>
      <c r="F1202" s="39"/>
      <c r="G1202" s="22"/>
      <c r="H1202" s="9"/>
    </row>
    <row r="1203" spans="1:8" x14ac:dyDescent="0.25">
      <c r="A1203" s="9"/>
      <c r="B1203" s="31"/>
      <c r="C1203" s="11"/>
      <c r="D1203" s="74"/>
      <c r="E1203" s="18"/>
      <c r="F1203" s="39"/>
      <c r="G1203" s="22"/>
      <c r="H1203" s="9"/>
    </row>
    <row r="1204" spans="1:8" x14ac:dyDescent="0.25">
      <c r="A1204" s="9"/>
      <c r="B1204" s="31"/>
      <c r="C1204" s="11"/>
      <c r="D1204" s="74"/>
      <c r="E1204" s="18"/>
      <c r="F1204" s="39"/>
      <c r="G1204" s="22"/>
      <c r="H1204" s="9"/>
    </row>
    <row r="1205" spans="1:8" x14ac:dyDescent="0.25">
      <c r="A1205" s="9"/>
      <c r="B1205" s="31"/>
      <c r="C1205" s="11"/>
      <c r="D1205" s="74"/>
      <c r="E1205" s="18"/>
      <c r="F1205" s="39"/>
      <c r="G1205" s="22"/>
      <c r="H1205" s="9"/>
    </row>
    <row r="1206" spans="1:8" x14ac:dyDescent="0.25">
      <c r="A1206" s="9"/>
      <c r="B1206" s="31"/>
      <c r="C1206" s="11"/>
      <c r="D1206" s="74"/>
      <c r="E1206" s="18"/>
      <c r="F1206" s="39"/>
      <c r="G1206" s="22"/>
      <c r="H1206" s="9"/>
    </row>
    <row r="1207" spans="1:8" x14ac:dyDescent="0.25">
      <c r="A1207" s="9"/>
      <c r="B1207" s="31"/>
      <c r="C1207" s="11"/>
      <c r="D1207" s="74"/>
      <c r="E1207" s="18"/>
      <c r="F1207" s="39"/>
      <c r="G1207" s="22"/>
      <c r="H1207" s="9"/>
    </row>
    <row r="1208" spans="1:8" x14ac:dyDescent="0.25">
      <c r="A1208" s="9"/>
      <c r="B1208" s="31"/>
      <c r="C1208" s="11"/>
      <c r="D1208" s="74"/>
      <c r="E1208" s="18"/>
      <c r="F1208" s="39"/>
      <c r="G1208" s="22"/>
      <c r="H1208" s="9"/>
    </row>
    <row r="1209" spans="1:8" x14ac:dyDescent="0.25">
      <c r="A1209" s="9"/>
      <c r="B1209" s="31"/>
      <c r="C1209" s="11"/>
      <c r="D1209" s="74"/>
      <c r="E1209" s="18"/>
      <c r="F1209" s="39"/>
      <c r="G1209" s="22"/>
      <c r="H1209" s="9"/>
    </row>
    <row r="1210" spans="1:8" x14ac:dyDescent="0.25">
      <c r="A1210" s="9"/>
      <c r="B1210" s="31"/>
      <c r="C1210" s="11"/>
      <c r="D1210" s="74"/>
      <c r="E1210" s="18"/>
      <c r="F1210" s="39"/>
      <c r="G1210" s="22"/>
      <c r="H1210" s="9"/>
    </row>
    <row r="1211" spans="1:8" x14ac:dyDescent="0.25">
      <c r="A1211" s="9"/>
      <c r="B1211" s="31"/>
      <c r="C1211" s="11"/>
      <c r="D1211" s="74"/>
      <c r="E1211" s="18"/>
      <c r="F1211" s="39"/>
      <c r="G1211" s="22"/>
      <c r="H1211" s="9"/>
    </row>
    <row r="1212" spans="1:8" x14ac:dyDescent="0.25">
      <c r="A1212" s="9"/>
      <c r="B1212" s="31"/>
      <c r="C1212" s="11"/>
      <c r="D1212" s="74"/>
      <c r="E1212" s="18"/>
      <c r="F1212" s="39"/>
      <c r="G1212" s="22"/>
      <c r="H1212" s="9"/>
    </row>
    <row r="1213" spans="1:8" x14ac:dyDescent="0.25">
      <c r="A1213" s="9"/>
      <c r="B1213" s="31"/>
      <c r="C1213" s="11"/>
      <c r="D1213" s="74"/>
      <c r="E1213" s="18"/>
      <c r="F1213" s="39"/>
      <c r="G1213" s="22"/>
      <c r="H1213" s="9"/>
    </row>
    <row r="1214" spans="1:8" x14ac:dyDescent="0.25">
      <c r="A1214" s="9"/>
      <c r="B1214" s="31"/>
      <c r="C1214" s="11"/>
      <c r="D1214" s="74"/>
      <c r="E1214" s="18"/>
      <c r="F1214" s="39"/>
      <c r="G1214" s="22"/>
      <c r="H1214" s="9"/>
    </row>
    <row r="1215" spans="1:8" x14ac:dyDescent="0.25">
      <c r="A1215" s="9"/>
      <c r="B1215" s="31"/>
      <c r="C1215" s="11"/>
      <c r="D1215" s="74"/>
      <c r="E1215" s="18"/>
      <c r="F1215" s="39"/>
      <c r="G1215" s="22"/>
      <c r="H1215" s="9"/>
    </row>
    <row r="1216" spans="1:8" x14ac:dyDescent="0.25">
      <c r="A1216" s="9"/>
      <c r="B1216" s="31"/>
      <c r="C1216" s="11"/>
      <c r="D1216" s="74"/>
      <c r="E1216" s="18"/>
      <c r="F1216" s="39"/>
      <c r="G1216" s="22"/>
      <c r="H1216" s="9"/>
    </row>
    <row r="1217" spans="1:8" x14ac:dyDescent="0.25">
      <c r="A1217" s="9"/>
      <c r="B1217" s="31"/>
      <c r="C1217" s="11"/>
      <c r="D1217" s="74"/>
      <c r="E1217" s="18"/>
      <c r="F1217" s="39"/>
      <c r="G1217" s="22"/>
      <c r="H1217" s="9"/>
    </row>
    <row r="1218" spans="1:8" x14ac:dyDescent="0.25">
      <c r="A1218" s="9"/>
      <c r="B1218" s="31"/>
      <c r="C1218" s="11"/>
      <c r="D1218" s="74"/>
      <c r="E1218" s="18"/>
      <c r="F1218" s="39"/>
      <c r="G1218" s="22"/>
      <c r="H1218" s="9"/>
    </row>
    <row r="1219" spans="1:8" x14ac:dyDescent="0.25">
      <c r="A1219" s="9"/>
      <c r="B1219" s="31"/>
      <c r="C1219" s="11"/>
      <c r="D1219" s="74"/>
      <c r="E1219" s="18"/>
      <c r="F1219" s="39"/>
      <c r="G1219" s="22"/>
      <c r="H1219" s="9"/>
    </row>
    <row r="1220" spans="1:8" x14ac:dyDescent="0.25">
      <c r="A1220" s="9"/>
      <c r="B1220" s="31"/>
      <c r="C1220" s="11"/>
      <c r="D1220" s="74"/>
      <c r="E1220" s="18"/>
      <c r="F1220" s="39"/>
      <c r="G1220" s="22"/>
      <c r="H1220" s="9"/>
    </row>
    <row r="1221" spans="1:8" x14ac:dyDescent="0.25">
      <c r="A1221" s="9"/>
      <c r="B1221" s="31"/>
      <c r="C1221" s="11"/>
      <c r="D1221" s="74"/>
      <c r="E1221" s="18"/>
      <c r="F1221" s="39"/>
      <c r="G1221" s="22"/>
      <c r="H1221" s="9"/>
    </row>
    <row r="1222" spans="1:8" x14ac:dyDescent="0.25">
      <c r="A1222" s="9"/>
      <c r="B1222" s="31"/>
      <c r="C1222" s="11"/>
      <c r="D1222" s="74"/>
      <c r="E1222" s="18"/>
      <c r="F1222" s="39"/>
      <c r="G1222" s="22"/>
      <c r="H1222" s="9"/>
    </row>
    <row r="1223" spans="1:8" x14ac:dyDescent="0.25">
      <c r="A1223" s="9"/>
      <c r="B1223" s="31"/>
      <c r="C1223" s="11"/>
      <c r="D1223" s="74"/>
      <c r="E1223" s="18"/>
      <c r="F1223" s="39"/>
      <c r="G1223" s="22"/>
      <c r="H1223" s="9"/>
    </row>
    <row r="1224" spans="1:8" x14ac:dyDescent="0.25">
      <c r="A1224" s="9"/>
      <c r="B1224" s="31"/>
      <c r="C1224" s="11"/>
      <c r="D1224" s="74"/>
      <c r="E1224" s="18"/>
      <c r="F1224" s="39"/>
      <c r="G1224" s="22"/>
      <c r="H1224" s="9"/>
    </row>
    <row r="1225" spans="1:8" x14ac:dyDescent="0.25">
      <c r="A1225" s="9"/>
      <c r="B1225" s="31"/>
      <c r="C1225" s="11"/>
      <c r="D1225" s="74"/>
      <c r="E1225" s="18"/>
      <c r="F1225" s="39"/>
      <c r="G1225" s="22"/>
      <c r="H1225" s="9"/>
    </row>
    <row r="1226" spans="1:8" x14ac:dyDescent="0.25">
      <c r="A1226" s="9"/>
      <c r="B1226" s="31"/>
      <c r="C1226" s="11"/>
      <c r="D1226" s="74"/>
      <c r="E1226" s="18"/>
      <c r="F1226" s="39"/>
      <c r="G1226" s="22"/>
      <c r="H1226" s="9"/>
    </row>
    <row r="1227" spans="1:8" x14ac:dyDescent="0.25">
      <c r="A1227" s="9"/>
      <c r="B1227" s="31"/>
      <c r="C1227" s="11"/>
      <c r="D1227" s="74"/>
      <c r="E1227" s="18"/>
      <c r="F1227" s="39"/>
      <c r="G1227" s="22"/>
      <c r="H1227" s="9"/>
    </row>
    <row r="1228" spans="1:8" x14ac:dyDescent="0.25">
      <c r="A1228" s="9"/>
      <c r="B1228" s="31"/>
      <c r="C1228" s="11"/>
      <c r="D1228" s="74"/>
      <c r="E1228" s="18"/>
      <c r="F1228" s="39"/>
      <c r="G1228" s="22"/>
      <c r="H1228" s="9"/>
    </row>
    <row r="1229" spans="1:8" x14ac:dyDescent="0.25">
      <c r="A1229" s="9"/>
      <c r="B1229" s="31"/>
      <c r="C1229" s="11"/>
      <c r="D1229" s="74"/>
      <c r="E1229" s="18"/>
      <c r="F1229" s="39"/>
      <c r="G1229" s="22"/>
      <c r="H1229" s="9"/>
    </row>
    <row r="1230" spans="1:8" x14ac:dyDescent="0.25">
      <c r="A1230" s="9"/>
      <c r="B1230" s="31"/>
      <c r="C1230" s="11"/>
      <c r="D1230" s="74"/>
      <c r="E1230" s="18"/>
      <c r="F1230" s="39"/>
      <c r="G1230" s="22"/>
      <c r="H1230" s="9"/>
    </row>
    <row r="1231" spans="1:8" x14ac:dyDescent="0.25">
      <c r="A1231" s="9"/>
      <c r="B1231" s="31"/>
      <c r="C1231" s="11"/>
      <c r="D1231" s="74"/>
      <c r="E1231" s="18"/>
      <c r="F1231" s="39"/>
      <c r="G1231" s="22"/>
      <c r="H1231" s="9"/>
    </row>
    <row r="1232" spans="1:8" x14ac:dyDescent="0.25">
      <c r="A1232" s="9"/>
      <c r="B1232" s="31"/>
      <c r="C1232" s="11"/>
      <c r="D1232" s="74"/>
      <c r="E1232" s="18"/>
      <c r="F1232" s="39"/>
      <c r="G1232" s="22"/>
      <c r="H1232" s="9"/>
    </row>
    <row r="1233" spans="1:8" x14ac:dyDescent="0.25">
      <c r="A1233" s="9"/>
      <c r="B1233" s="31"/>
      <c r="C1233" s="11"/>
      <c r="D1233" s="74"/>
      <c r="E1233" s="18"/>
      <c r="F1233" s="39"/>
      <c r="G1233" s="22"/>
      <c r="H1233" s="9"/>
    </row>
    <row r="1234" spans="1:8" x14ac:dyDescent="0.25">
      <c r="A1234" s="9"/>
      <c r="B1234" s="31"/>
      <c r="C1234" s="11"/>
      <c r="D1234" s="74"/>
      <c r="E1234" s="18"/>
      <c r="F1234" s="39"/>
      <c r="G1234" s="22"/>
      <c r="H1234" s="9"/>
    </row>
    <row r="1235" spans="1:8" x14ac:dyDescent="0.25">
      <c r="A1235" s="9"/>
      <c r="B1235" s="31"/>
      <c r="C1235" s="11"/>
      <c r="D1235" s="74"/>
      <c r="E1235" s="18"/>
      <c r="F1235" s="39"/>
      <c r="G1235" s="22"/>
      <c r="H1235" s="9"/>
    </row>
    <row r="1236" spans="1:8" x14ac:dyDescent="0.25">
      <c r="A1236" s="9"/>
      <c r="B1236" s="31"/>
      <c r="C1236" s="11"/>
      <c r="D1236" s="74"/>
      <c r="E1236" s="18"/>
      <c r="F1236" s="39"/>
      <c r="G1236" s="22"/>
      <c r="H1236" s="9"/>
    </row>
    <row r="1237" spans="1:8" x14ac:dyDescent="0.25">
      <c r="A1237" s="9"/>
      <c r="B1237" s="31"/>
      <c r="C1237" s="11"/>
      <c r="D1237" s="74"/>
      <c r="E1237" s="18"/>
      <c r="F1237" s="39"/>
      <c r="G1237" s="22"/>
      <c r="H1237" s="9"/>
    </row>
    <row r="1238" spans="1:8" x14ac:dyDescent="0.25">
      <c r="A1238" s="9"/>
      <c r="B1238" s="31"/>
      <c r="C1238" s="11"/>
      <c r="D1238" s="74"/>
      <c r="E1238" s="18"/>
      <c r="F1238" s="39"/>
      <c r="G1238" s="22"/>
      <c r="H1238" s="9"/>
    </row>
    <row r="1239" spans="1:8" x14ac:dyDescent="0.25">
      <c r="A1239" s="9"/>
      <c r="B1239" s="31"/>
      <c r="C1239" s="11"/>
      <c r="D1239" s="74"/>
      <c r="E1239" s="18"/>
      <c r="F1239" s="39"/>
      <c r="G1239" s="22"/>
      <c r="H1239" s="9"/>
    </row>
    <row r="1240" spans="1:8" x14ac:dyDescent="0.25">
      <c r="A1240" s="9"/>
      <c r="B1240" s="31"/>
      <c r="C1240" s="11"/>
      <c r="D1240" s="74"/>
      <c r="E1240" s="18"/>
      <c r="F1240" s="39"/>
      <c r="G1240" s="22"/>
      <c r="H1240" s="9"/>
    </row>
    <row r="1241" spans="1:8" x14ac:dyDescent="0.25">
      <c r="A1241" s="9"/>
      <c r="B1241" s="31"/>
      <c r="C1241" s="11"/>
      <c r="D1241" s="74"/>
      <c r="E1241" s="18"/>
      <c r="F1241" s="39"/>
      <c r="G1241" s="22"/>
      <c r="H1241" s="9"/>
    </row>
    <row r="1242" spans="1:8" x14ac:dyDescent="0.25">
      <c r="A1242" s="9"/>
      <c r="B1242" s="31"/>
      <c r="C1242" s="11"/>
      <c r="D1242" s="74"/>
      <c r="E1242" s="18"/>
      <c r="F1242" s="39"/>
      <c r="G1242" s="22"/>
      <c r="H1242" s="9"/>
    </row>
    <row r="1243" spans="1:8" x14ac:dyDescent="0.25">
      <c r="A1243" s="9"/>
      <c r="B1243" s="31"/>
      <c r="C1243" s="11"/>
      <c r="D1243" s="74"/>
      <c r="E1243" s="18"/>
      <c r="F1243" s="39"/>
      <c r="G1243" s="22"/>
      <c r="H1243" s="9"/>
    </row>
    <row r="1244" spans="1:8" x14ac:dyDescent="0.25">
      <c r="A1244" s="9"/>
      <c r="B1244" s="31"/>
      <c r="C1244" s="11"/>
      <c r="D1244" s="74"/>
      <c r="E1244" s="18"/>
      <c r="F1244" s="39"/>
      <c r="G1244" s="22"/>
      <c r="H1244" s="9"/>
    </row>
    <row r="1245" spans="1:8" x14ac:dyDescent="0.25">
      <c r="A1245" s="9"/>
      <c r="B1245" s="31"/>
      <c r="C1245" s="11"/>
      <c r="D1245" s="74"/>
      <c r="E1245" s="18"/>
      <c r="F1245" s="39"/>
      <c r="G1245" s="22"/>
      <c r="H1245" s="9"/>
    </row>
    <row r="1246" spans="1:8" x14ac:dyDescent="0.25">
      <c r="A1246" s="9"/>
      <c r="B1246" s="31"/>
      <c r="C1246" s="11"/>
      <c r="D1246" s="74"/>
      <c r="E1246" s="18"/>
      <c r="F1246" s="39"/>
      <c r="G1246" s="22"/>
      <c r="H1246" s="9"/>
    </row>
    <row r="1247" spans="1:8" x14ac:dyDescent="0.25">
      <c r="A1247" s="9"/>
      <c r="B1247" s="31"/>
      <c r="C1247" s="11"/>
      <c r="D1247" s="74"/>
      <c r="E1247" s="18"/>
      <c r="F1247" s="39"/>
      <c r="G1247" s="22"/>
      <c r="H1247" s="9"/>
    </row>
    <row r="1248" spans="1:8" x14ac:dyDescent="0.25">
      <c r="A1248" s="9"/>
      <c r="B1248" s="31"/>
      <c r="C1248" s="11"/>
      <c r="D1248" s="74"/>
      <c r="E1248" s="18"/>
      <c r="F1248" s="39"/>
      <c r="G1248" s="22"/>
      <c r="H1248" s="9"/>
    </row>
    <row r="1249" spans="1:8" x14ac:dyDescent="0.25">
      <c r="A1249" s="9"/>
      <c r="B1249" s="31"/>
      <c r="C1249" s="11"/>
      <c r="D1249" s="74"/>
      <c r="E1249" s="18"/>
      <c r="F1249" s="39"/>
      <c r="G1249" s="22"/>
      <c r="H1249" s="9"/>
    </row>
    <row r="1250" spans="1:8" x14ac:dyDescent="0.25">
      <c r="A1250" s="9"/>
      <c r="B1250" s="31"/>
      <c r="C1250" s="11"/>
      <c r="D1250" s="74"/>
      <c r="E1250" s="18"/>
      <c r="F1250" s="39"/>
      <c r="G1250" s="22"/>
      <c r="H1250" s="9"/>
    </row>
    <row r="1251" spans="1:8" x14ac:dyDescent="0.25">
      <c r="A1251" s="9"/>
      <c r="B1251" s="31"/>
      <c r="C1251" s="11"/>
      <c r="D1251" s="74"/>
      <c r="E1251" s="18"/>
      <c r="F1251" s="39"/>
      <c r="G1251" s="22"/>
      <c r="H1251" s="9"/>
    </row>
    <row r="1252" spans="1:8" x14ac:dyDescent="0.25">
      <c r="A1252" s="9"/>
      <c r="B1252" s="31"/>
      <c r="C1252" s="11"/>
      <c r="D1252" s="74"/>
      <c r="E1252" s="18"/>
      <c r="F1252" s="39"/>
      <c r="G1252" s="22"/>
      <c r="H1252" s="9"/>
    </row>
    <row r="1253" spans="1:8" x14ac:dyDescent="0.25">
      <c r="A1253" s="9"/>
      <c r="B1253" s="31"/>
      <c r="C1253" s="11"/>
      <c r="D1253" s="74"/>
      <c r="E1253" s="18"/>
      <c r="F1253" s="39"/>
      <c r="G1253" s="22"/>
      <c r="H1253" s="9"/>
    </row>
    <row r="1254" spans="1:8" x14ac:dyDescent="0.25">
      <c r="A1254" s="9"/>
      <c r="B1254" s="31"/>
      <c r="C1254" s="11"/>
      <c r="D1254" s="74"/>
      <c r="E1254" s="18"/>
      <c r="F1254" s="39"/>
      <c r="G1254" s="22"/>
      <c r="H1254" s="9"/>
    </row>
    <row r="1255" spans="1:8" x14ac:dyDescent="0.25">
      <c r="A1255" s="9"/>
      <c r="B1255" s="31"/>
      <c r="C1255" s="11"/>
      <c r="D1255" s="74"/>
      <c r="E1255" s="18"/>
      <c r="F1255" s="39"/>
      <c r="G1255" s="22"/>
      <c r="H1255" s="9"/>
    </row>
    <row r="1256" spans="1:8" x14ac:dyDescent="0.25">
      <c r="A1256" s="9"/>
      <c r="B1256" s="31"/>
      <c r="C1256" s="11"/>
      <c r="D1256" s="74"/>
      <c r="E1256" s="18"/>
      <c r="F1256" s="39"/>
      <c r="G1256" s="22"/>
      <c r="H1256" s="9"/>
    </row>
    <row r="1257" spans="1:8" x14ac:dyDescent="0.25">
      <c r="A1257" s="9"/>
      <c r="B1257" s="31"/>
      <c r="C1257" s="11"/>
      <c r="D1257" s="74"/>
      <c r="E1257" s="18"/>
      <c r="F1257" s="39"/>
      <c r="G1257" s="22"/>
      <c r="H1257" s="9"/>
    </row>
    <row r="1258" spans="1:8" x14ac:dyDescent="0.25">
      <c r="A1258" s="9"/>
      <c r="B1258" s="31"/>
      <c r="C1258" s="11"/>
      <c r="D1258" s="74"/>
      <c r="E1258" s="18"/>
      <c r="F1258" s="39"/>
      <c r="G1258" s="22"/>
      <c r="H1258" s="9"/>
    </row>
    <row r="1259" spans="1:8" x14ac:dyDescent="0.25">
      <c r="A1259" s="9"/>
      <c r="B1259" s="31"/>
      <c r="C1259" s="11"/>
      <c r="D1259" s="74"/>
      <c r="E1259" s="18"/>
      <c r="F1259" s="39"/>
      <c r="G1259" s="22"/>
      <c r="H1259" s="9"/>
    </row>
    <row r="1260" spans="1:8" x14ac:dyDescent="0.25">
      <c r="A1260" s="9"/>
      <c r="B1260" s="31"/>
      <c r="C1260" s="11"/>
      <c r="D1260" s="74"/>
      <c r="E1260" s="18"/>
      <c r="F1260" s="39"/>
      <c r="G1260" s="22"/>
      <c r="H1260" s="9"/>
    </row>
    <row r="1261" spans="1:8" x14ac:dyDescent="0.25">
      <c r="A1261" s="9"/>
      <c r="B1261" s="31"/>
      <c r="C1261" s="11"/>
      <c r="D1261" s="74"/>
      <c r="E1261" s="18"/>
      <c r="F1261" s="39"/>
      <c r="G1261" s="22"/>
      <c r="H1261" s="9"/>
    </row>
    <row r="1262" spans="1:8" x14ac:dyDescent="0.25">
      <c r="A1262" s="9"/>
      <c r="B1262" s="31"/>
      <c r="C1262" s="11"/>
      <c r="D1262" s="74"/>
      <c r="E1262" s="18"/>
      <c r="F1262" s="39"/>
      <c r="G1262" s="22"/>
      <c r="H1262" s="9"/>
    </row>
    <row r="1263" spans="1:8" x14ac:dyDescent="0.25">
      <c r="A1263" s="9"/>
      <c r="B1263" s="31"/>
      <c r="C1263" s="11"/>
      <c r="D1263" s="74"/>
      <c r="E1263" s="18"/>
      <c r="F1263" s="39"/>
      <c r="G1263" s="22"/>
      <c r="H1263" s="9"/>
    </row>
    <row r="1264" spans="1:8" x14ac:dyDescent="0.25">
      <c r="A1264" s="9"/>
      <c r="B1264" s="31"/>
      <c r="C1264" s="11"/>
      <c r="D1264" s="74"/>
      <c r="E1264" s="18"/>
      <c r="F1264" s="39"/>
      <c r="G1264" s="22"/>
      <c r="H1264" s="9"/>
    </row>
    <row r="1265" spans="1:8" x14ac:dyDescent="0.25">
      <c r="A1265" s="9"/>
      <c r="B1265" s="31"/>
      <c r="C1265" s="11"/>
      <c r="D1265" s="74"/>
      <c r="E1265" s="18"/>
      <c r="F1265" s="39"/>
      <c r="G1265" s="22"/>
      <c r="H1265" s="9"/>
    </row>
    <row r="1266" spans="1:8" x14ac:dyDescent="0.25">
      <c r="A1266" s="9"/>
      <c r="B1266" s="31"/>
      <c r="C1266" s="11"/>
      <c r="D1266" s="74"/>
      <c r="E1266" s="18"/>
      <c r="F1266" s="39"/>
      <c r="G1266" s="22"/>
      <c r="H1266" s="9"/>
    </row>
    <row r="1267" spans="1:8" x14ac:dyDescent="0.25">
      <c r="A1267" s="9"/>
      <c r="B1267" s="31"/>
      <c r="C1267" s="11"/>
      <c r="D1267" s="74"/>
      <c r="E1267" s="18"/>
      <c r="F1267" s="39"/>
      <c r="G1267" s="22"/>
      <c r="H1267" s="9"/>
    </row>
    <row r="1268" spans="1:8" x14ac:dyDescent="0.25">
      <c r="A1268" s="9"/>
      <c r="B1268" s="31"/>
      <c r="C1268" s="11"/>
      <c r="D1268" s="74"/>
      <c r="E1268" s="18"/>
      <c r="F1268" s="39"/>
      <c r="G1268" s="22"/>
      <c r="H1268" s="9"/>
    </row>
    <row r="1269" spans="1:8" x14ac:dyDescent="0.25">
      <c r="A1269" s="9"/>
      <c r="B1269" s="31"/>
      <c r="C1269" s="11"/>
      <c r="D1269" s="74"/>
      <c r="E1269" s="18"/>
      <c r="F1269" s="39"/>
      <c r="G1269" s="22"/>
      <c r="H1269" s="9"/>
    </row>
    <row r="1270" spans="1:8" x14ac:dyDescent="0.25">
      <c r="A1270" s="9"/>
      <c r="B1270" s="31"/>
      <c r="C1270" s="11"/>
      <c r="D1270" s="74"/>
      <c r="E1270" s="18"/>
      <c r="F1270" s="39"/>
      <c r="G1270" s="22"/>
      <c r="H1270" s="9"/>
    </row>
    <row r="1271" spans="1:8" x14ac:dyDescent="0.25">
      <c r="A1271" s="9"/>
      <c r="B1271" s="31"/>
      <c r="C1271" s="11"/>
      <c r="D1271" s="74"/>
      <c r="E1271" s="18"/>
      <c r="F1271" s="39"/>
      <c r="G1271" s="22"/>
      <c r="H1271" s="9"/>
    </row>
    <row r="1272" spans="1:8" x14ac:dyDescent="0.25">
      <c r="A1272" s="9"/>
      <c r="B1272" s="31"/>
      <c r="C1272" s="11"/>
      <c r="D1272" s="74"/>
      <c r="E1272" s="18"/>
      <c r="F1272" s="39"/>
      <c r="G1272" s="22"/>
      <c r="H1272" s="9"/>
    </row>
    <row r="1273" spans="1:8" x14ac:dyDescent="0.25">
      <c r="A1273" s="9"/>
      <c r="B1273" s="31"/>
      <c r="C1273" s="11"/>
      <c r="D1273" s="74"/>
      <c r="E1273" s="18"/>
      <c r="F1273" s="39"/>
      <c r="G1273" s="22"/>
      <c r="H1273" s="9"/>
    </row>
    <row r="1274" spans="1:8" x14ac:dyDescent="0.25">
      <c r="A1274" s="9"/>
      <c r="B1274" s="31"/>
      <c r="C1274" s="11"/>
      <c r="D1274" s="74"/>
      <c r="E1274" s="18"/>
      <c r="F1274" s="39"/>
      <c r="G1274" s="22"/>
      <c r="H1274" s="9"/>
    </row>
    <row r="1275" spans="1:8" x14ac:dyDescent="0.25">
      <c r="A1275" s="9"/>
      <c r="B1275" s="31"/>
      <c r="C1275" s="11"/>
      <c r="D1275" s="74"/>
      <c r="E1275" s="18"/>
      <c r="F1275" s="39"/>
      <c r="G1275" s="22"/>
      <c r="H1275" s="9"/>
    </row>
    <row r="1276" spans="1:8" x14ac:dyDescent="0.25">
      <c r="A1276" s="9"/>
      <c r="B1276" s="31"/>
      <c r="C1276" s="11"/>
      <c r="D1276" s="74"/>
      <c r="E1276" s="18"/>
      <c r="F1276" s="39"/>
      <c r="G1276" s="22"/>
      <c r="H1276" s="9"/>
    </row>
    <row r="1277" spans="1:8" x14ac:dyDescent="0.25">
      <c r="A1277" s="9"/>
      <c r="B1277" s="31"/>
      <c r="C1277" s="11"/>
      <c r="D1277" s="74"/>
      <c r="E1277" s="18"/>
      <c r="F1277" s="39"/>
      <c r="G1277" s="22"/>
      <c r="H1277" s="9"/>
    </row>
    <row r="1278" spans="1:8" x14ac:dyDescent="0.25">
      <c r="A1278" s="9"/>
      <c r="B1278" s="31"/>
      <c r="C1278" s="11"/>
      <c r="D1278" s="74"/>
      <c r="E1278" s="18"/>
      <c r="F1278" s="39"/>
      <c r="G1278" s="22"/>
      <c r="H1278" s="9"/>
    </row>
    <row r="1279" spans="1:8" x14ac:dyDescent="0.25">
      <c r="A1279" s="9"/>
      <c r="B1279" s="31"/>
      <c r="C1279" s="11"/>
      <c r="D1279" s="74"/>
      <c r="E1279" s="18"/>
      <c r="F1279" s="39"/>
      <c r="G1279" s="22"/>
      <c r="H1279" s="9"/>
    </row>
    <row r="1280" spans="1:8" x14ac:dyDescent="0.25">
      <c r="A1280" s="9"/>
      <c r="B1280" s="31"/>
      <c r="C1280" s="11"/>
      <c r="D1280" s="74"/>
      <c r="E1280" s="18"/>
      <c r="F1280" s="39"/>
      <c r="G1280" s="22"/>
      <c r="H1280" s="9"/>
    </row>
    <row r="1281" spans="1:8" x14ac:dyDescent="0.25">
      <c r="A1281" s="9"/>
      <c r="B1281" s="31"/>
      <c r="C1281" s="11"/>
      <c r="D1281" s="74"/>
      <c r="E1281" s="18"/>
      <c r="F1281" s="39"/>
      <c r="G1281" s="22"/>
      <c r="H1281" s="9"/>
    </row>
    <row r="1282" spans="1:8" x14ac:dyDescent="0.25">
      <c r="A1282" s="9"/>
      <c r="B1282" s="31"/>
      <c r="C1282" s="11"/>
      <c r="D1282" s="74"/>
      <c r="E1282" s="18"/>
      <c r="F1282" s="39"/>
      <c r="G1282" s="22"/>
      <c r="H1282" s="9"/>
    </row>
    <row r="1283" spans="1:8" x14ac:dyDescent="0.25">
      <c r="A1283" s="9"/>
      <c r="B1283" s="31"/>
      <c r="C1283" s="11"/>
      <c r="D1283" s="74"/>
      <c r="E1283" s="18"/>
      <c r="F1283" s="39"/>
      <c r="G1283" s="22"/>
      <c r="H1283" s="9"/>
    </row>
    <row r="1284" spans="1:8" x14ac:dyDescent="0.25">
      <c r="A1284" s="9"/>
      <c r="B1284" s="31"/>
      <c r="C1284" s="11"/>
      <c r="D1284" s="74"/>
      <c r="E1284" s="18"/>
      <c r="F1284" s="39"/>
      <c r="G1284" s="22"/>
      <c r="H1284" s="9"/>
    </row>
    <row r="1285" spans="1:8" x14ac:dyDescent="0.25">
      <c r="A1285" s="9"/>
      <c r="B1285" s="31"/>
      <c r="C1285" s="11"/>
      <c r="D1285" s="74"/>
      <c r="E1285" s="18"/>
      <c r="F1285" s="39"/>
      <c r="G1285" s="22"/>
      <c r="H1285" s="9"/>
    </row>
    <row r="1286" spans="1:8" x14ac:dyDescent="0.25">
      <c r="A1286" s="9"/>
      <c r="B1286" s="31"/>
      <c r="C1286" s="11"/>
      <c r="D1286" s="74"/>
      <c r="E1286" s="18"/>
      <c r="F1286" s="39"/>
      <c r="G1286" s="22"/>
      <c r="H1286" s="9"/>
    </row>
    <row r="1287" spans="1:8" x14ac:dyDescent="0.25">
      <c r="A1287" s="9"/>
      <c r="B1287" s="31"/>
      <c r="C1287" s="11"/>
      <c r="D1287" s="74"/>
      <c r="E1287" s="18"/>
      <c r="F1287" s="39"/>
      <c r="G1287" s="22"/>
      <c r="H1287" s="9"/>
    </row>
    <row r="1288" spans="1:8" x14ac:dyDescent="0.25">
      <c r="A1288" s="9"/>
      <c r="B1288" s="31"/>
      <c r="C1288" s="11"/>
      <c r="D1288" s="74"/>
      <c r="E1288" s="18"/>
      <c r="F1288" s="39"/>
      <c r="G1288" s="22"/>
      <c r="H1288" s="9"/>
    </row>
    <row r="1289" spans="1:8" x14ac:dyDescent="0.25">
      <c r="A1289" s="9"/>
      <c r="B1289" s="31"/>
      <c r="C1289" s="11"/>
      <c r="D1289" s="74"/>
      <c r="E1289" s="18"/>
      <c r="F1289" s="39"/>
      <c r="G1289" s="22"/>
      <c r="H1289" s="9"/>
    </row>
    <row r="1290" spans="1:8" x14ac:dyDescent="0.25">
      <c r="A1290" s="9"/>
      <c r="B1290" s="31"/>
      <c r="C1290" s="11"/>
      <c r="D1290" s="74"/>
      <c r="E1290" s="18"/>
      <c r="F1290" s="39"/>
      <c r="G1290" s="22"/>
      <c r="H1290" s="9"/>
    </row>
    <row r="1291" spans="1:8" x14ac:dyDescent="0.25">
      <c r="A1291" s="9"/>
      <c r="B1291" s="31"/>
      <c r="C1291" s="11"/>
      <c r="D1291" s="74"/>
      <c r="E1291" s="18"/>
      <c r="F1291" s="39"/>
      <c r="G1291" s="22"/>
      <c r="H1291" s="9"/>
    </row>
    <row r="1292" spans="1:8" x14ac:dyDescent="0.25">
      <c r="A1292" s="9"/>
      <c r="B1292" s="31"/>
      <c r="C1292" s="11"/>
      <c r="D1292" s="74"/>
      <c r="E1292" s="18"/>
      <c r="F1292" s="39"/>
      <c r="G1292" s="22"/>
      <c r="H1292" s="9"/>
    </row>
    <row r="1293" spans="1:8" x14ac:dyDescent="0.25">
      <c r="A1293" s="9"/>
      <c r="B1293" s="31"/>
      <c r="C1293" s="11"/>
      <c r="D1293" s="74"/>
      <c r="E1293" s="18"/>
      <c r="F1293" s="39"/>
      <c r="G1293" s="22"/>
      <c r="H1293" s="9"/>
    </row>
    <row r="1294" spans="1:8" x14ac:dyDescent="0.25">
      <c r="A1294" s="9"/>
      <c r="B1294" s="31"/>
      <c r="C1294" s="11"/>
      <c r="D1294" s="74"/>
      <c r="E1294" s="18"/>
      <c r="F1294" s="39"/>
      <c r="G1294" s="22"/>
      <c r="H1294" s="9"/>
    </row>
    <row r="1295" spans="1:8" x14ac:dyDescent="0.25">
      <c r="A1295" s="9"/>
      <c r="B1295" s="31"/>
      <c r="C1295" s="11"/>
      <c r="D1295" s="74"/>
      <c r="E1295" s="18"/>
      <c r="F1295" s="39"/>
      <c r="G1295" s="22"/>
      <c r="H1295" s="9"/>
    </row>
    <row r="1296" spans="1:8" x14ac:dyDescent="0.25">
      <c r="A1296" s="9"/>
      <c r="B1296" s="31"/>
      <c r="C1296" s="11"/>
      <c r="D1296" s="74"/>
      <c r="E1296" s="18"/>
      <c r="F1296" s="39"/>
      <c r="G1296" s="22"/>
      <c r="H1296" s="9"/>
    </row>
    <row r="1297" spans="1:8" x14ac:dyDescent="0.25">
      <c r="A1297" s="9"/>
      <c r="B1297" s="31"/>
      <c r="C1297" s="11"/>
      <c r="D1297" s="74"/>
      <c r="E1297" s="18"/>
      <c r="F1297" s="39"/>
      <c r="G1297" s="22"/>
      <c r="H1297" s="9"/>
    </row>
    <row r="1298" spans="1:8" x14ac:dyDescent="0.25">
      <c r="A1298" s="9"/>
      <c r="B1298" s="31"/>
      <c r="C1298" s="11"/>
      <c r="D1298" s="74"/>
      <c r="E1298" s="18"/>
      <c r="F1298" s="39"/>
      <c r="G1298" s="22"/>
      <c r="H1298" s="9"/>
    </row>
    <row r="1299" spans="1:8" x14ac:dyDescent="0.25">
      <c r="A1299" s="9"/>
      <c r="B1299" s="31"/>
      <c r="C1299" s="11"/>
      <c r="D1299" s="74"/>
      <c r="E1299" s="18"/>
      <c r="F1299" s="39"/>
      <c r="G1299" s="22"/>
      <c r="H1299" s="9"/>
    </row>
    <row r="1300" spans="1:8" x14ac:dyDescent="0.25">
      <c r="A1300" s="9"/>
      <c r="B1300" s="31"/>
      <c r="C1300" s="11"/>
      <c r="D1300" s="74"/>
      <c r="E1300" s="18"/>
      <c r="F1300" s="39"/>
      <c r="G1300" s="22"/>
      <c r="H1300" s="9"/>
    </row>
    <row r="1301" spans="1:8" x14ac:dyDescent="0.25">
      <c r="A1301" s="9"/>
      <c r="B1301" s="31"/>
      <c r="C1301" s="11"/>
      <c r="D1301" s="74"/>
      <c r="E1301" s="18"/>
      <c r="F1301" s="39"/>
      <c r="G1301" s="22"/>
      <c r="H1301" s="9"/>
    </row>
    <row r="1302" spans="1:8" x14ac:dyDescent="0.25">
      <c r="A1302" s="9"/>
      <c r="B1302" s="31"/>
      <c r="C1302" s="11"/>
      <c r="D1302" s="74"/>
      <c r="E1302" s="18"/>
      <c r="F1302" s="39"/>
      <c r="G1302" s="22"/>
      <c r="H1302" s="9"/>
    </row>
    <row r="1303" spans="1:8" x14ac:dyDescent="0.25">
      <c r="A1303" s="9"/>
      <c r="B1303" s="31"/>
      <c r="C1303" s="11"/>
      <c r="D1303" s="74"/>
      <c r="E1303" s="18"/>
      <c r="F1303" s="39"/>
      <c r="G1303" s="22"/>
      <c r="H1303" s="9"/>
    </row>
    <row r="1304" spans="1:8" x14ac:dyDescent="0.25">
      <c r="A1304" s="9"/>
      <c r="B1304" s="31"/>
      <c r="C1304" s="11"/>
      <c r="D1304" s="74"/>
      <c r="E1304" s="18"/>
      <c r="F1304" s="39"/>
      <c r="G1304" s="22"/>
      <c r="H1304" s="9"/>
    </row>
    <row r="1305" spans="1:8" x14ac:dyDescent="0.25">
      <c r="A1305" s="9"/>
      <c r="B1305" s="31"/>
      <c r="C1305" s="11"/>
      <c r="D1305" s="74"/>
      <c r="E1305" s="18"/>
      <c r="F1305" s="39"/>
      <c r="G1305" s="22"/>
      <c r="H1305" s="9"/>
    </row>
    <row r="1306" spans="1:8" x14ac:dyDescent="0.25">
      <c r="A1306" s="9"/>
      <c r="B1306" s="31"/>
      <c r="C1306" s="11"/>
      <c r="D1306" s="74"/>
      <c r="E1306" s="18"/>
      <c r="F1306" s="39"/>
      <c r="G1306" s="22"/>
      <c r="H1306" s="9"/>
    </row>
    <row r="1307" spans="1:8" x14ac:dyDescent="0.25">
      <c r="A1307" s="9"/>
      <c r="B1307" s="31"/>
      <c r="C1307" s="11"/>
      <c r="D1307" s="74"/>
      <c r="E1307" s="18"/>
      <c r="F1307" s="39"/>
      <c r="G1307" s="22"/>
      <c r="H1307" s="9"/>
    </row>
    <row r="1308" spans="1:8" x14ac:dyDescent="0.25">
      <c r="A1308" s="9"/>
      <c r="B1308" s="31"/>
      <c r="C1308" s="11"/>
      <c r="D1308" s="74"/>
      <c r="E1308" s="18"/>
      <c r="F1308" s="39"/>
      <c r="G1308" s="22"/>
      <c r="H1308" s="9"/>
    </row>
    <row r="1309" spans="1:8" x14ac:dyDescent="0.25">
      <c r="A1309" s="9"/>
      <c r="B1309" s="31"/>
      <c r="C1309" s="11"/>
      <c r="D1309" s="74"/>
      <c r="E1309" s="18"/>
      <c r="F1309" s="39"/>
      <c r="G1309" s="22"/>
      <c r="H1309" s="9"/>
    </row>
    <row r="1310" spans="1:8" x14ac:dyDescent="0.25">
      <c r="A1310" s="9"/>
      <c r="B1310" s="31"/>
      <c r="C1310" s="11"/>
      <c r="D1310" s="74"/>
      <c r="E1310" s="18"/>
      <c r="F1310" s="39"/>
      <c r="G1310" s="22"/>
      <c r="H1310" s="9"/>
    </row>
    <row r="1311" spans="1:8" x14ac:dyDescent="0.25">
      <c r="A1311" s="9"/>
      <c r="B1311" s="31"/>
      <c r="C1311" s="11"/>
      <c r="D1311" s="74"/>
      <c r="E1311" s="18"/>
      <c r="F1311" s="39"/>
      <c r="G1311" s="22"/>
      <c r="H1311" s="9"/>
    </row>
    <row r="1312" spans="1:8" x14ac:dyDescent="0.25">
      <c r="A1312" s="9"/>
      <c r="B1312" s="31"/>
      <c r="C1312" s="11"/>
      <c r="D1312" s="74"/>
      <c r="E1312" s="18"/>
      <c r="F1312" s="39"/>
      <c r="G1312" s="22"/>
      <c r="H1312" s="9"/>
    </row>
    <row r="1313" spans="1:8" x14ac:dyDescent="0.25">
      <c r="A1313" s="9"/>
      <c r="B1313" s="31"/>
      <c r="C1313" s="11"/>
      <c r="D1313" s="74"/>
      <c r="E1313" s="18"/>
      <c r="F1313" s="39"/>
      <c r="G1313" s="22"/>
      <c r="H1313" s="9"/>
    </row>
    <row r="1314" spans="1:8" x14ac:dyDescent="0.25">
      <c r="A1314" s="9"/>
      <c r="B1314" s="31"/>
      <c r="C1314" s="11"/>
      <c r="D1314" s="74"/>
      <c r="E1314" s="18"/>
      <c r="F1314" s="39"/>
      <c r="G1314" s="22"/>
      <c r="H1314" s="9"/>
    </row>
    <row r="1315" spans="1:8" x14ac:dyDescent="0.25">
      <c r="A1315" s="9"/>
      <c r="B1315" s="31"/>
      <c r="C1315" s="11"/>
      <c r="D1315" s="74"/>
      <c r="E1315" s="18"/>
      <c r="F1315" s="39"/>
      <c r="G1315" s="22"/>
      <c r="H1315" s="9"/>
    </row>
    <row r="1316" spans="1:8" x14ac:dyDescent="0.25">
      <c r="A1316" s="9"/>
      <c r="B1316" s="31"/>
      <c r="C1316" s="11"/>
      <c r="D1316" s="74"/>
      <c r="E1316" s="18"/>
      <c r="F1316" s="39"/>
      <c r="G1316" s="22"/>
      <c r="H1316" s="9"/>
    </row>
    <row r="1317" spans="1:8" x14ac:dyDescent="0.25">
      <c r="A1317" s="9"/>
      <c r="B1317" s="31"/>
      <c r="C1317" s="11"/>
      <c r="D1317" s="74"/>
      <c r="E1317" s="18"/>
      <c r="F1317" s="39"/>
      <c r="G1317" s="22"/>
      <c r="H1317" s="9"/>
    </row>
    <row r="1318" spans="1:8" x14ac:dyDescent="0.25">
      <c r="A1318" s="9"/>
      <c r="B1318" s="31"/>
      <c r="C1318" s="11"/>
      <c r="D1318" s="74"/>
      <c r="E1318" s="18"/>
      <c r="F1318" s="39"/>
      <c r="G1318" s="22"/>
      <c r="H1318" s="9"/>
    </row>
    <row r="1319" spans="1:8" x14ac:dyDescent="0.25">
      <c r="A1319" s="9"/>
      <c r="B1319" s="31"/>
      <c r="C1319" s="11"/>
      <c r="D1319" s="74"/>
      <c r="E1319" s="18"/>
      <c r="F1319" s="39"/>
      <c r="G1319" s="22"/>
      <c r="H1319" s="9"/>
    </row>
    <row r="1320" spans="1:8" x14ac:dyDescent="0.25">
      <c r="A1320" s="9"/>
      <c r="B1320" s="31"/>
      <c r="C1320" s="11"/>
      <c r="D1320" s="74"/>
      <c r="E1320" s="18"/>
      <c r="F1320" s="39"/>
      <c r="G1320" s="22"/>
      <c r="H1320" s="9"/>
    </row>
    <row r="1321" spans="1:8" x14ac:dyDescent="0.25">
      <c r="A1321" s="9"/>
      <c r="B1321" s="31"/>
      <c r="C1321" s="11"/>
      <c r="D1321" s="74"/>
      <c r="E1321" s="18"/>
      <c r="F1321" s="39"/>
      <c r="G1321" s="22"/>
      <c r="H1321" s="9"/>
    </row>
    <row r="1322" spans="1:8" x14ac:dyDescent="0.25">
      <c r="A1322" s="9"/>
      <c r="B1322" s="31"/>
      <c r="C1322" s="11"/>
      <c r="D1322" s="74"/>
      <c r="E1322" s="18"/>
      <c r="F1322" s="39"/>
      <c r="G1322" s="22"/>
      <c r="H1322" s="9"/>
    </row>
    <row r="1323" spans="1:8" x14ac:dyDescent="0.25">
      <c r="A1323" s="9"/>
      <c r="B1323" s="31"/>
      <c r="C1323" s="11"/>
      <c r="D1323" s="74"/>
      <c r="E1323" s="18"/>
      <c r="F1323" s="39"/>
      <c r="G1323" s="22"/>
      <c r="H1323" s="9"/>
    </row>
    <row r="1324" spans="1:8" x14ac:dyDescent="0.25">
      <c r="A1324" s="9"/>
      <c r="B1324" s="31"/>
      <c r="C1324" s="11"/>
      <c r="D1324" s="74"/>
      <c r="E1324" s="18"/>
      <c r="F1324" s="39"/>
      <c r="G1324" s="22"/>
      <c r="H1324" s="9"/>
    </row>
    <row r="1325" spans="1:8" x14ac:dyDescent="0.25">
      <c r="A1325" s="9"/>
      <c r="B1325" s="31"/>
      <c r="C1325" s="11"/>
      <c r="D1325" s="74"/>
      <c r="E1325" s="18"/>
      <c r="F1325" s="39"/>
      <c r="G1325" s="22"/>
      <c r="H1325" s="9"/>
    </row>
    <row r="1326" spans="1:8" x14ac:dyDescent="0.25">
      <c r="A1326" s="9"/>
      <c r="B1326" s="31"/>
      <c r="C1326" s="11"/>
      <c r="D1326" s="74"/>
      <c r="E1326" s="18"/>
      <c r="F1326" s="39"/>
      <c r="G1326" s="22"/>
      <c r="H1326" s="9"/>
    </row>
    <row r="1327" spans="1:8" x14ac:dyDescent="0.25">
      <c r="A1327" s="9"/>
      <c r="B1327" s="31"/>
      <c r="C1327" s="11"/>
      <c r="D1327" s="74"/>
      <c r="E1327" s="18"/>
      <c r="F1327" s="39"/>
      <c r="G1327" s="22"/>
      <c r="H1327" s="9"/>
    </row>
    <row r="1328" spans="1:8" x14ac:dyDescent="0.25">
      <c r="A1328" s="9"/>
      <c r="B1328" s="31"/>
      <c r="C1328" s="11"/>
      <c r="D1328" s="74"/>
      <c r="E1328" s="18"/>
      <c r="F1328" s="39"/>
      <c r="G1328" s="22"/>
      <c r="H1328" s="9"/>
    </row>
    <row r="1329" spans="1:8" x14ac:dyDescent="0.25">
      <c r="A1329" s="9"/>
      <c r="B1329" s="31"/>
      <c r="C1329" s="11"/>
      <c r="D1329" s="74"/>
      <c r="E1329" s="18"/>
      <c r="F1329" s="39"/>
      <c r="G1329" s="22"/>
      <c r="H1329" s="9"/>
    </row>
    <row r="1330" spans="1:8" x14ac:dyDescent="0.25">
      <c r="A1330" s="9"/>
      <c r="B1330" s="31"/>
      <c r="C1330" s="11"/>
      <c r="D1330" s="74"/>
      <c r="E1330" s="18"/>
      <c r="F1330" s="39"/>
      <c r="G1330" s="22"/>
      <c r="H1330" s="9"/>
    </row>
    <row r="1331" spans="1:8" x14ac:dyDescent="0.25">
      <c r="A1331" s="9"/>
      <c r="B1331" s="31"/>
      <c r="C1331" s="11"/>
      <c r="D1331" s="74"/>
      <c r="E1331" s="18"/>
      <c r="F1331" s="39"/>
      <c r="G1331" s="22"/>
      <c r="H1331" s="9"/>
    </row>
    <row r="1332" spans="1:8" x14ac:dyDescent="0.25">
      <c r="A1332" s="9"/>
      <c r="B1332" s="31"/>
      <c r="C1332" s="11"/>
      <c r="D1332" s="74"/>
      <c r="E1332" s="18"/>
      <c r="F1332" s="39"/>
      <c r="G1332" s="22"/>
      <c r="H1332" s="9"/>
    </row>
    <row r="1333" spans="1:8" x14ac:dyDescent="0.25">
      <c r="A1333" s="9"/>
      <c r="B1333" s="31"/>
      <c r="C1333" s="11"/>
      <c r="D1333" s="74"/>
      <c r="E1333" s="18"/>
      <c r="F1333" s="39"/>
      <c r="G1333" s="22"/>
      <c r="H1333" s="9"/>
    </row>
    <row r="1334" spans="1:8" x14ac:dyDescent="0.25">
      <c r="A1334" s="9"/>
      <c r="B1334" s="31"/>
      <c r="C1334" s="11"/>
      <c r="D1334" s="74"/>
      <c r="E1334" s="18"/>
      <c r="F1334" s="39"/>
      <c r="G1334" s="22"/>
      <c r="H1334" s="9"/>
    </row>
    <row r="1335" spans="1:8" x14ac:dyDescent="0.25">
      <c r="A1335" s="9"/>
      <c r="B1335" s="31"/>
      <c r="C1335" s="11"/>
      <c r="D1335" s="74"/>
      <c r="E1335" s="18"/>
      <c r="F1335" s="39"/>
      <c r="G1335" s="22"/>
      <c r="H1335" s="9"/>
    </row>
    <row r="1336" spans="1:8" x14ac:dyDescent="0.25">
      <c r="A1336" s="9"/>
      <c r="B1336" s="31"/>
      <c r="C1336" s="11"/>
      <c r="D1336" s="74"/>
      <c r="E1336" s="18"/>
      <c r="F1336" s="39"/>
      <c r="G1336" s="22"/>
      <c r="H1336" s="9"/>
    </row>
    <row r="1337" spans="1:8" x14ac:dyDescent="0.25">
      <c r="A1337" s="9"/>
      <c r="B1337" s="31"/>
      <c r="C1337" s="11"/>
      <c r="D1337" s="74"/>
      <c r="E1337" s="18"/>
      <c r="F1337" s="39"/>
      <c r="G1337" s="22"/>
      <c r="H1337" s="9"/>
    </row>
    <row r="1338" spans="1:8" x14ac:dyDescent="0.25">
      <c r="A1338" s="9"/>
      <c r="B1338" s="31"/>
      <c r="C1338" s="11"/>
      <c r="D1338" s="74"/>
      <c r="E1338" s="18"/>
      <c r="F1338" s="39"/>
      <c r="G1338" s="22"/>
      <c r="H1338" s="9"/>
    </row>
    <row r="1339" spans="1:8" x14ac:dyDescent="0.25">
      <c r="A1339" s="9"/>
      <c r="B1339" s="31"/>
      <c r="C1339" s="11"/>
      <c r="D1339" s="74"/>
      <c r="E1339" s="18"/>
      <c r="F1339" s="39"/>
      <c r="G1339" s="22"/>
      <c r="H1339" s="9"/>
    </row>
    <row r="1340" spans="1:8" x14ac:dyDescent="0.25">
      <c r="A1340" s="9"/>
      <c r="B1340" s="31"/>
      <c r="C1340" s="11"/>
      <c r="D1340" s="74"/>
      <c r="E1340" s="18"/>
      <c r="F1340" s="39"/>
      <c r="G1340" s="22"/>
      <c r="H1340" s="9"/>
    </row>
    <row r="1341" spans="1:8" x14ac:dyDescent="0.25">
      <c r="A1341" s="9"/>
      <c r="B1341" s="31"/>
      <c r="C1341" s="11"/>
      <c r="D1341" s="74"/>
      <c r="E1341" s="18"/>
      <c r="F1341" s="39"/>
      <c r="G1341" s="22"/>
      <c r="H1341" s="9"/>
    </row>
    <row r="1342" spans="1:8" x14ac:dyDescent="0.25">
      <c r="A1342" s="9"/>
      <c r="B1342" s="31"/>
      <c r="C1342" s="11"/>
      <c r="D1342" s="74"/>
      <c r="E1342" s="18"/>
      <c r="F1342" s="39"/>
      <c r="G1342" s="22"/>
      <c r="H1342" s="9"/>
    </row>
    <row r="1343" spans="1:8" x14ac:dyDescent="0.25">
      <c r="A1343" s="9"/>
      <c r="B1343" s="31"/>
      <c r="C1343" s="11"/>
      <c r="D1343" s="74"/>
      <c r="E1343" s="18"/>
      <c r="F1343" s="39"/>
      <c r="G1343" s="22"/>
      <c r="H1343" s="9"/>
    </row>
    <row r="1344" spans="1:8" x14ac:dyDescent="0.25">
      <c r="A1344" s="9"/>
      <c r="B1344" s="31"/>
      <c r="C1344" s="11"/>
      <c r="D1344" s="74"/>
      <c r="E1344" s="18"/>
      <c r="F1344" s="39"/>
      <c r="G1344" s="22"/>
      <c r="H1344" s="9"/>
    </row>
    <row r="1345" spans="1:8" x14ac:dyDescent="0.25">
      <c r="A1345" s="9"/>
      <c r="B1345" s="31"/>
      <c r="C1345" s="11"/>
      <c r="D1345" s="74"/>
      <c r="E1345" s="18"/>
      <c r="F1345" s="39"/>
      <c r="G1345" s="22"/>
      <c r="H1345" s="9"/>
    </row>
    <row r="1346" spans="1:8" x14ac:dyDescent="0.25">
      <c r="A1346" s="9"/>
      <c r="B1346" s="31"/>
      <c r="C1346" s="11"/>
      <c r="D1346" s="74"/>
      <c r="E1346" s="18"/>
      <c r="F1346" s="39"/>
      <c r="G1346" s="22"/>
      <c r="H1346" s="9"/>
    </row>
    <row r="1347" spans="1:8" x14ac:dyDescent="0.25">
      <c r="A1347" s="9"/>
      <c r="B1347" s="31"/>
      <c r="C1347" s="11"/>
      <c r="D1347" s="74"/>
      <c r="E1347" s="18"/>
      <c r="F1347" s="39"/>
      <c r="G1347" s="22"/>
      <c r="H1347" s="9"/>
    </row>
    <row r="1348" spans="1:8" x14ac:dyDescent="0.25">
      <c r="A1348" s="9"/>
      <c r="B1348" s="31"/>
      <c r="C1348" s="11"/>
      <c r="D1348" s="74"/>
      <c r="E1348" s="18"/>
      <c r="F1348" s="39"/>
      <c r="G1348" s="22"/>
      <c r="H1348" s="9"/>
    </row>
    <row r="1349" spans="1:8" x14ac:dyDescent="0.25">
      <c r="A1349" s="9"/>
      <c r="B1349" s="31"/>
      <c r="C1349" s="11"/>
      <c r="D1349" s="74"/>
      <c r="E1349" s="18"/>
      <c r="F1349" s="39"/>
      <c r="G1349" s="22"/>
      <c r="H1349" s="9"/>
    </row>
    <row r="1350" spans="1:8" x14ac:dyDescent="0.25">
      <c r="A1350" s="9"/>
      <c r="B1350" s="31"/>
      <c r="C1350" s="11"/>
      <c r="D1350" s="74"/>
      <c r="E1350" s="18"/>
      <c r="F1350" s="39"/>
      <c r="G1350" s="22"/>
      <c r="H1350" s="9"/>
    </row>
    <row r="1351" spans="1:8" x14ac:dyDescent="0.25">
      <c r="A1351" s="9"/>
      <c r="B1351" s="31"/>
      <c r="C1351" s="11"/>
      <c r="D1351" s="74"/>
      <c r="E1351" s="18"/>
      <c r="F1351" s="39"/>
      <c r="G1351" s="22"/>
      <c r="H1351" s="9"/>
    </row>
    <row r="1352" spans="1:8" x14ac:dyDescent="0.25">
      <c r="A1352" s="9"/>
      <c r="B1352" s="31"/>
      <c r="C1352" s="11"/>
      <c r="D1352" s="74"/>
      <c r="E1352" s="18"/>
      <c r="F1352" s="39"/>
      <c r="G1352" s="22"/>
      <c r="H1352" s="9"/>
    </row>
    <row r="1353" spans="1:8" x14ac:dyDescent="0.25">
      <c r="A1353" s="9"/>
      <c r="B1353" s="31"/>
      <c r="C1353" s="11"/>
      <c r="D1353" s="74"/>
      <c r="E1353" s="18"/>
      <c r="F1353" s="39"/>
      <c r="G1353" s="22"/>
      <c r="H1353" s="9"/>
    </row>
    <row r="1354" spans="1:8" x14ac:dyDescent="0.25">
      <c r="A1354" s="9"/>
      <c r="B1354" s="31"/>
      <c r="C1354" s="11"/>
      <c r="D1354" s="74"/>
      <c r="E1354" s="18"/>
      <c r="F1354" s="39"/>
      <c r="G1354" s="22"/>
      <c r="H1354" s="9"/>
    </row>
    <row r="1355" spans="1:8" x14ac:dyDescent="0.25">
      <c r="A1355" s="9"/>
      <c r="B1355" s="31"/>
      <c r="C1355" s="11"/>
      <c r="D1355" s="74"/>
      <c r="E1355" s="18"/>
      <c r="F1355" s="39"/>
      <c r="G1355" s="22"/>
      <c r="H1355" s="9"/>
    </row>
    <row r="1356" spans="1:8" x14ac:dyDescent="0.25">
      <c r="A1356" s="9"/>
      <c r="B1356" s="31"/>
      <c r="C1356" s="11"/>
      <c r="D1356" s="74"/>
      <c r="E1356" s="18"/>
      <c r="F1356" s="39"/>
      <c r="G1356" s="22"/>
      <c r="H1356" s="9"/>
    </row>
    <row r="1357" spans="1:8" x14ac:dyDescent="0.25">
      <c r="A1357" s="9"/>
      <c r="B1357" s="31"/>
      <c r="C1357" s="11"/>
      <c r="D1357" s="74"/>
      <c r="E1357" s="18"/>
      <c r="F1357" s="39"/>
      <c r="G1357" s="22"/>
      <c r="H1357" s="9"/>
    </row>
    <row r="1358" spans="1:8" x14ac:dyDescent="0.25">
      <c r="A1358" s="9"/>
      <c r="B1358" s="31"/>
      <c r="C1358" s="11"/>
      <c r="D1358" s="74"/>
      <c r="E1358" s="18"/>
      <c r="F1358" s="39"/>
      <c r="G1358" s="22"/>
      <c r="H1358" s="9"/>
    </row>
    <row r="1359" spans="1:8" x14ac:dyDescent="0.25">
      <c r="A1359" s="9"/>
      <c r="B1359" s="31"/>
      <c r="C1359" s="11"/>
      <c r="D1359" s="74"/>
      <c r="E1359" s="18"/>
      <c r="F1359" s="39"/>
      <c r="G1359" s="22"/>
      <c r="H1359" s="9"/>
    </row>
    <row r="1360" spans="1:8" x14ac:dyDescent="0.25">
      <c r="A1360" s="9"/>
      <c r="B1360" s="31"/>
      <c r="C1360" s="11"/>
      <c r="D1360" s="74"/>
      <c r="E1360" s="18"/>
      <c r="F1360" s="39"/>
      <c r="G1360" s="22"/>
      <c r="H1360" s="9"/>
    </row>
    <row r="1361" spans="1:8" x14ac:dyDescent="0.25">
      <c r="A1361" s="9"/>
      <c r="B1361" s="31"/>
      <c r="C1361" s="11"/>
      <c r="D1361" s="74"/>
      <c r="E1361" s="18"/>
      <c r="F1361" s="39"/>
      <c r="G1361" s="22"/>
      <c r="H1361" s="9"/>
    </row>
    <row r="1362" spans="1:8" x14ac:dyDescent="0.25">
      <c r="A1362" s="9"/>
      <c r="B1362" s="31"/>
      <c r="C1362" s="11"/>
      <c r="D1362" s="74"/>
      <c r="E1362" s="18"/>
      <c r="F1362" s="39"/>
      <c r="G1362" s="22"/>
      <c r="H1362" s="9"/>
    </row>
    <row r="1363" spans="1:8" x14ac:dyDescent="0.25">
      <c r="A1363" s="9"/>
      <c r="B1363" s="31"/>
      <c r="C1363" s="11"/>
      <c r="D1363" s="74"/>
      <c r="E1363" s="18"/>
      <c r="F1363" s="39"/>
      <c r="G1363" s="22"/>
      <c r="H1363" s="9"/>
    </row>
    <row r="1364" spans="1:8" x14ac:dyDescent="0.25">
      <c r="A1364" s="9"/>
      <c r="B1364" s="31"/>
      <c r="C1364" s="11"/>
      <c r="D1364" s="74"/>
      <c r="E1364" s="18"/>
      <c r="F1364" s="39"/>
      <c r="G1364" s="22"/>
      <c r="H1364" s="9"/>
    </row>
    <row r="1365" spans="1:8" x14ac:dyDescent="0.25">
      <c r="A1365" s="9"/>
      <c r="B1365" s="31"/>
      <c r="C1365" s="11"/>
      <c r="D1365" s="74"/>
      <c r="E1365" s="18"/>
      <c r="F1365" s="39"/>
      <c r="G1365" s="22"/>
      <c r="H1365" s="9"/>
    </row>
    <row r="1366" spans="1:8" x14ac:dyDescent="0.25">
      <c r="A1366" s="9"/>
      <c r="B1366" s="31"/>
      <c r="C1366" s="11"/>
      <c r="D1366" s="74"/>
      <c r="E1366" s="18"/>
      <c r="F1366" s="39"/>
      <c r="G1366" s="22"/>
      <c r="H1366" s="9"/>
    </row>
    <row r="1367" spans="1:8" x14ac:dyDescent="0.25">
      <c r="A1367" s="9"/>
      <c r="B1367" s="31"/>
      <c r="C1367" s="11"/>
      <c r="D1367" s="74"/>
      <c r="E1367" s="18"/>
      <c r="F1367" s="39"/>
      <c r="G1367" s="22"/>
      <c r="H1367" s="9"/>
    </row>
    <row r="1368" spans="1:8" x14ac:dyDescent="0.25">
      <c r="A1368" s="9"/>
      <c r="B1368" s="31"/>
      <c r="C1368" s="11"/>
      <c r="D1368" s="74"/>
      <c r="E1368" s="18"/>
      <c r="F1368" s="39"/>
      <c r="G1368" s="22"/>
      <c r="H1368" s="9"/>
    </row>
    <row r="1369" spans="1:8" x14ac:dyDescent="0.25">
      <c r="A1369" s="9"/>
      <c r="B1369" s="31"/>
      <c r="C1369" s="11"/>
      <c r="D1369" s="74"/>
      <c r="E1369" s="18"/>
      <c r="F1369" s="39"/>
      <c r="G1369" s="22"/>
      <c r="H1369" s="9"/>
    </row>
    <row r="1370" spans="1:8" x14ac:dyDescent="0.25">
      <c r="A1370" s="9"/>
      <c r="B1370" s="31"/>
      <c r="C1370" s="11"/>
      <c r="D1370" s="74"/>
      <c r="E1370" s="18"/>
      <c r="F1370" s="39"/>
      <c r="G1370" s="22"/>
      <c r="H1370" s="9"/>
    </row>
    <row r="1371" spans="1:8" x14ac:dyDescent="0.25">
      <c r="A1371" s="9"/>
      <c r="B1371" s="31"/>
      <c r="C1371" s="11"/>
      <c r="D1371" s="74"/>
      <c r="E1371" s="18"/>
      <c r="F1371" s="39"/>
      <c r="G1371" s="22"/>
      <c r="H1371" s="9"/>
    </row>
    <row r="1372" spans="1:8" x14ac:dyDescent="0.25">
      <c r="A1372" s="9"/>
      <c r="B1372" s="31"/>
      <c r="C1372" s="11"/>
      <c r="D1372" s="74"/>
      <c r="E1372" s="18"/>
      <c r="F1372" s="39"/>
      <c r="G1372" s="22"/>
      <c r="H1372" s="9"/>
    </row>
    <row r="1373" spans="1:8" x14ac:dyDescent="0.25">
      <c r="A1373" s="9"/>
      <c r="B1373" s="31"/>
      <c r="C1373" s="11"/>
      <c r="D1373" s="74"/>
      <c r="E1373" s="18"/>
      <c r="F1373" s="39"/>
      <c r="G1373" s="22"/>
      <c r="H1373" s="9"/>
    </row>
    <row r="1374" spans="1:8" x14ac:dyDescent="0.25">
      <c r="A1374" s="9"/>
      <c r="B1374" s="31"/>
      <c r="C1374" s="11"/>
      <c r="D1374" s="74"/>
      <c r="E1374" s="18"/>
      <c r="F1374" s="39"/>
      <c r="G1374" s="22"/>
      <c r="H1374" s="9"/>
    </row>
    <row r="1375" spans="1:8" x14ac:dyDescent="0.25">
      <c r="A1375" s="9"/>
      <c r="B1375" s="31"/>
      <c r="C1375" s="11"/>
      <c r="D1375" s="74"/>
      <c r="E1375" s="18"/>
      <c r="F1375" s="39"/>
      <c r="G1375" s="22"/>
      <c r="H1375" s="9"/>
    </row>
    <row r="1376" spans="1:8" x14ac:dyDescent="0.25">
      <c r="A1376" s="9"/>
      <c r="B1376" s="31"/>
      <c r="C1376" s="11"/>
      <c r="D1376" s="74"/>
      <c r="E1376" s="18"/>
      <c r="F1376" s="39"/>
      <c r="G1376" s="22"/>
      <c r="H1376" s="9"/>
    </row>
    <row r="1377" spans="1:8" x14ac:dyDescent="0.25">
      <c r="A1377" s="9"/>
      <c r="B1377" s="31"/>
      <c r="C1377" s="11"/>
      <c r="D1377" s="74"/>
      <c r="E1377" s="18"/>
      <c r="F1377" s="39"/>
      <c r="G1377" s="22"/>
      <c r="H1377" s="9"/>
    </row>
    <row r="1378" spans="1:8" x14ac:dyDescent="0.25">
      <c r="A1378" s="9"/>
      <c r="B1378" s="31"/>
      <c r="C1378" s="11"/>
      <c r="D1378" s="74"/>
      <c r="E1378" s="18"/>
      <c r="F1378" s="39"/>
      <c r="G1378" s="22"/>
      <c r="H1378" s="9"/>
    </row>
    <row r="1379" spans="1:8" x14ac:dyDescent="0.25">
      <c r="A1379" s="9"/>
      <c r="B1379" s="31"/>
      <c r="C1379" s="11"/>
      <c r="D1379" s="74"/>
      <c r="E1379" s="18"/>
      <c r="F1379" s="39"/>
      <c r="G1379" s="22"/>
      <c r="H1379" s="9"/>
    </row>
    <row r="1380" spans="1:8" x14ac:dyDescent="0.25">
      <c r="A1380" s="9"/>
      <c r="B1380" s="31"/>
      <c r="C1380" s="11"/>
      <c r="D1380" s="74"/>
      <c r="E1380" s="18"/>
      <c r="F1380" s="39"/>
      <c r="G1380" s="22"/>
      <c r="H1380" s="9"/>
    </row>
    <row r="1381" spans="1:8" x14ac:dyDescent="0.25">
      <c r="A1381" s="9"/>
      <c r="B1381" s="31"/>
      <c r="C1381" s="11"/>
      <c r="D1381" s="74"/>
      <c r="E1381" s="18"/>
      <c r="F1381" s="39"/>
      <c r="G1381" s="22"/>
      <c r="H1381" s="9"/>
    </row>
    <row r="1382" spans="1:8" x14ac:dyDescent="0.25">
      <c r="A1382" s="9"/>
      <c r="B1382" s="31"/>
      <c r="C1382" s="11"/>
      <c r="D1382" s="74"/>
      <c r="E1382" s="18"/>
      <c r="F1382" s="39"/>
      <c r="G1382" s="22"/>
      <c r="H1382" s="9"/>
    </row>
    <row r="1383" spans="1:8" x14ac:dyDescent="0.25">
      <c r="A1383" s="9"/>
      <c r="B1383" s="31"/>
      <c r="C1383" s="11"/>
      <c r="D1383" s="74"/>
      <c r="E1383" s="18"/>
      <c r="F1383" s="39"/>
      <c r="G1383" s="22"/>
      <c r="H1383" s="9"/>
    </row>
    <row r="1384" spans="1:8" x14ac:dyDescent="0.25">
      <c r="A1384" s="9"/>
      <c r="B1384" s="31"/>
      <c r="C1384" s="11"/>
      <c r="D1384" s="74"/>
      <c r="E1384" s="18"/>
      <c r="F1384" s="39"/>
      <c r="G1384" s="22"/>
      <c r="H1384" s="9"/>
    </row>
    <row r="1385" spans="1:8" x14ac:dyDescent="0.25">
      <c r="A1385" s="9"/>
      <c r="B1385" s="31"/>
      <c r="C1385" s="11"/>
      <c r="D1385" s="74"/>
      <c r="E1385" s="18"/>
      <c r="F1385" s="39"/>
      <c r="G1385" s="22"/>
      <c r="H1385" s="9"/>
    </row>
    <row r="1386" spans="1:8" x14ac:dyDescent="0.25">
      <c r="A1386" s="9"/>
      <c r="B1386" s="31"/>
      <c r="C1386" s="11"/>
      <c r="D1386" s="74"/>
      <c r="E1386" s="18"/>
      <c r="F1386" s="39"/>
      <c r="G1386" s="22"/>
      <c r="H1386" s="9"/>
    </row>
    <row r="1387" spans="1:8" x14ac:dyDescent="0.25">
      <c r="A1387" s="9"/>
      <c r="B1387" s="31"/>
      <c r="C1387" s="11"/>
      <c r="D1387" s="74"/>
      <c r="E1387" s="18"/>
      <c r="F1387" s="39"/>
      <c r="G1387" s="22"/>
      <c r="H1387" s="9"/>
    </row>
    <row r="1388" spans="1:8" x14ac:dyDescent="0.25">
      <c r="A1388" s="9"/>
      <c r="B1388" s="31"/>
      <c r="C1388" s="11"/>
      <c r="D1388" s="74"/>
      <c r="E1388" s="18"/>
      <c r="F1388" s="39"/>
      <c r="G1388" s="22"/>
      <c r="H1388" s="9"/>
    </row>
    <row r="1389" spans="1:8" x14ac:dyDescent="0.25">
      <c r="A1389" s="9"/>
      <c r="B1389" s="31"/>
      <c r="C1389" s="11"/>
      <c r="D1389" s="74"/>
      <c r="E1389" s="18"/>
      <c r="F1389" s="39"/>
      <c r="G1389" s="22"/>
      <c r="H1389" s="9"/>
    </row>
    <row r="1390" spans="1:8" x14ac:dyDescent="0.25">
      <c r="A1390" s="9"/>
      <c r="B1390" s="31"/>
      <c r="C1390" s="11"/>
      <c r="D1390" s="74"/>
      <c r="E1390" s="18"/>
      <c r="F1390" s="39"/>
      <c r="G1390" s="22"/>
      <c r="H1390" s="9"/>
    </row>
    <row r="1391" spans="1:8" x14ac:dyDescent="0.25">
      <c r="A1391" s="9"/>
      <c r="B1391" s="31"/>
      <c r="C1391" s="11"/>
      <c r="D1391" s="74"/>
      <c r="E1391" s="18"/>
      <c r="F1391" s="39"/>
      <c r="G1391" s="22"/>
      <c r="H1391" s="9"/>
    </row>
    <row r="1392" spans="1:8" x14ac:dyDescent="0.25">
      <c r="A1392" s="9"/>
      <c r="B1392" s="31"/>
      <c r="C1392" s="11"/>
      <c r="D1392" s="74"/>
      <c r="E1392" s="18"/>
      <c r="F1392" s="39"/>
      <c r="G1392" s="22"/>
      <c r="H1392" s="9"/>
    </row>
    <row r="1393" spans="1:8" x14ac:dyDescent="0.25">
      <c r="A1393" s="9"/>
      <c r="B1393" s="31"/>
      <c r="C1393" s="11"/>
      <c r="D1393" s="74"/>
      <c r="E1393" s="18"/>
      <c r="F1393" s="39"/>
      <c r="G1393" s="22"/>
      <c r="H1393" s="9"/>
    </row>
    <row r="1394" spans="1:8" x14ac:dyDescent="0.25">
      <c r="A1394" s="9"/>
      <c r="B1394" s="31"/>
      <c r="C1394" s="11"/>
      <c r="D1394" s="74"/>
      <c r="E1394" s="18"/>
      <c r="F1394" s="39"/>
      <c r="G1394" s="22"/>
      <c r="H1394" s="9"/>
    </row>
    <row r="1395" spans="1:8" x14ac:dyDescent="0.25">
      <c r="A1395" s="9"/>
      <c r="B1395" s="31"/>
      <c r="C1395" s="11"/>
      <c r="D1395" s="74"/>
      <c r="E1395" s="18"/>
      <c r="F1395" s="39"/>
      <c r="G1395" s="22"/>
      <c r="H1395" s="9"/>
    </row>
    <row r="1396" spans="1:8" x14ac:dyDescent="0.25">
      <c r="A1396" s="9"/>
      <c r="B1396" s="31"/>
      <c r="C1396" s="11"/>
      <c r="D1396" s="74"/>
      <c r="E1396" s="18"/>
      <c r="F1396" s="39"/>
      <c r="G1396" s="22"/>
      <c r="H1396" s="9"/>
    </row>
    <row r="1397" spans="1:8" x14ac:dyDescent="0.25">
      <c r="A1397" s="9"/>
      <c r="B1397" s="31"/>
      <c r="C1397" s="11"/>
      <c r="D1397" s="74"/>
      <c r="E1397" s="18"/>
      <c r="F1397" s="39"/>
      <c r="G1397" s="22"/>
      <c r="H1397" s="9"/>
    </row>
    <row r="1398" spans="1:8" x14ac:dyDescent="0.25">
      <c r="A1398" s="9"/>
      <c r="B1398" s="31"/>
      <c r="C1398" s="11"/>
      <c r="D1398" s="74"/>
      <c r="E1398" s="18"/>
      <c r="F1398" s="39"/>
      <c r="G1398" s="22"/>
      <c r="H1398" s="9"/>
    </row>
    <row r="1399" spans="1:8" x14ac:dyDescent="0.25">
      <c r="A1399" s="9"/>
      <c r="B1399" s="31"/>
      <c r="C1399" s="11"/>
      <c r="D1399" s="74"/>
      <c r="E1399" s="18"/>
      <c r="F1399" s="39"/>
      <c r="G1399" s="22"/>
      <c r="H1399" s="9"/>
    </row>
    <row r="1400" spans="1:8" x14ac:dyDescent="0.25">
      <c r="A1400" s="9"/>
      <c r="B1400" s="31"/>
      <c r="C1400" s="11"/>
      <c r="D1400" s="74"/>
      <c r="E1400" s="18"/>
      <c r="F1400" s="39"/>
      <c r="G1400" s="22"/>
      <c r="H1400" s="9"/>
    </row>
    <row r="1401" spans="1:8" x14ac:dyDescent="0.25">
      <c r="A1401" s="9"/>
      <c r="B1401" s="31"/>
      <c r="C1401" s="11"/>
      <c r="D1401" s="74"/>
      <c r="E1401" s="18"/>
      <c r="F1401" s="39"/>
      <c r="G1401" s="22"/>
      <c r="H1401" s="9"/>
    </row>
    <row r="1402" spans="1:8" x14ac:dyDescent="0.25">
      <c r="A1402" s="9"/>
      <c r="B1402" s="31"/>
      <c r="C1402" s="11"/>
      <c r="D1402" s="74"/>
      <c r="E1402" s="18"/>
      <c r="F1402" s="39"/>
      <c r="G1402" s="22"/>
      <c r="H1402" s="9"/>
    </row>
    <row r="1403" spans="1:8" x14ac:dyDescent="0.25">
      <c r="A1403" s="9"/>
      <c r="B1403" s="31"/>
      <c r="C1403" s="11"/>
      <c r="D1403" s="74"/>
      <c r="E1403" s="18"/>
      <c r="F1403" s="39"/>
      <c r="G1403" s="22"/>
      <c r="H1403" s="9"/>
    </row>
    <row r="1404" spans="1:8" x14ac:dyDescent="0.25">
      <c r="A1404" s="9"/>
      <c r="B1404" s="31"/>
      <c r="C1404" s="11"/>
      <c r="D1404" s="74"/>
      <c r="E1404" s="18"/>
      <c r="F1404" s="39"/>
      <c r="G1404" s="22"/>
      <c r="H1404" s="9"/>
    </row>
    <row r="1405" spans="1:8" x14ac:dyDescent="0.25">
      <c r="A1405" s="9"/>
      <c r="B1405" s="31"/>
      <c r="C1405" s="11"/>
      <c r="D1405" s="74"/>
      <c r="E1405" s="18"/>
      <c r="F1405" s="39"/>
      <c r="G1405" s="22"/>
      <c r="H1405" s="9"/>
    </row>
    <row r="1406" spans="1:8" x14ac:dyDescent="0.25">
      <c r="A1406" s="9"/>
      <c r="B1406" s="31"/>
      <c r="C1406" s="11"/>
      <c r="D1406" s="74"/>
      <c r="E1406" s="18"/>
      <c r="F1406" s="39"/>
      <c r="G1406" s="22"/>
      <c r="H1406" s="9"/>
    </row>
    <row r="1407" spans="1:8" x14ac:dyDescent="0.25">
      <c r="A1407" s="9"/>
      <c r="B1407" s="31"/>
      <c r="C1407" s="11"/>
      <c r="D1407" s="74"/>
      <c r="E1407" s="18"/>
      <c r="F1407" s="39"/>
      <c r="G1407" s="22"/>
      <c r="H1407" s="9"/>
    </row>
    <row r="1408" spans="1:8" x14ac:dyDescent="0.25">
      <c r="A1408" s="9"/>
      <c r="B1408" s="31"/>
      <c r="C1408" s="11"/>
      <c r="D1408" s="74"/>
      <c r="E1408" s="18"/>
      <c r="F1408" s="39"/>
      <c r="G1408" s="22"/>
      <c r="H1408" s="9"/>
    </row>
    <row r="1409" spans="1:8" x14ac:dyDescent="0.25">
      <c r="A1409" s="9"/>
      <c r="B1409" s="31"/>
      <c r="C1409" s="11"/>
      <c r="D1409" s="74"/>
      <c r="E1409" s="18"/>
      <c r="F1409" s="39"/>
      <c r="G1409" s="22"/>
      <c r="H1409" s="9"/>
    </row>
    <row r="1410" spans="1:8" x14ac:dyDescent="0.25">
      <c r="A1410" s="9"/>
      <c r="B1410" s="31"/>
      <c r="C1410" s="11"/>
      <c r="D1410" s="74"/>
      <c r="E1410" s="18"/>
      <c r="F1410" s="39"/>
      <c r="G1410" s="22"/>
      <c r="H1410" s="9"/>
    </row>
    <row r="1411" spans="1:8" x14ac:dyDescent="0.25">
      <c r="A1411" s="9"/>
      <c r="B1411" s="31"/>
      <c r="C1411" s="11"/>
      <c r="D1411" s="74"/>
      <c r="E1411" s="18"/>
      <c r="F1411" s="39"/>
      <c r="G1411" s="22"/>
      <c r="H1411" s="9"/>
    </row>
    <row r="1412" spans="1:8" x14ac:dyDescent="0.25">
      <c r="A1412" s="9"/>
      <c r="B1412" s="31"/>
      <c r="C1412" s="11"/>
      <c r="D1412" s="74"/>
      <c r="E1412" s="18"/>
      <c r="F1412" s="39"/>
      <c r="G1412" s="22"/>
      <c r="H1412" s="9"/>
    </row>
    <row r="1413" spans="1:8" x14ac:dyDescent="0.25">
      <c r="A1413" s="9"/>
      <c r="B1413" s="31"/>
      <c r="C1413" s="11"/>
      <c r="D1413" s="74"/>
      <c r="E1413" s="18"/>
      <c r="F1413" s="39"/>
      <c r="G1413" s="22"/>
      <c r="H1413" s="9"/>
    </row>
    <row r="1414" spans="1:8" x14ac:dyDescent="0.25">
      <c r="A1414" s="9"/>
      <c r="B1414" s="31"/>
      <c r="C1414" s="11"/>
      <c r="D1414" s="74"/>
      <c r="E1414" s="18"/>
      <c r="F1414" s="39"/>
      <c r="G1414" s="22"/>
      <c r="H1414" s="9"/>
    </row>
    <row r="1415" spans="1:8" x14ac:dyDescent="0.25">
      <c r="A1415" s="9"/>
      <c r="B1415" s="31"/>
      <c r="C1415" s="11"/>
      <c r="D1415" s="74"/>
      <c r="E1415" s="18"/>
      <c r="F1415" s="39"/>
      <c r="G1415" s="22"/>
      <c r="H1415" s="9"/>
    </row>
    <row r="1416" spans="1:8" x14ac:dyDescent="0.25">
      <c r="A1416" s="9"/>
      <c r="B1416" s="31"/>
      <c r="C1416" s="11"/>
      <c r="D1416" s="74"/>
      <c r="E1416" s="18"/>
      <c r="F1416" s="39"/>
      <c r="G1416" s="22"/>
      <c r="H1416" s="9"/>
    </row>
    <row r="1417" spans="1:8" x14ac:dyDescent="0.25">
      <c r="A1417" s="9"/>
      <c r="B1417" s="31"/>
      <c r="C1417" s="11"/>
      <c r="D1417" s="74"/>
      <c r="E1417" s="18"/>
      <c r="F1417" s="39"/>
      <c r="G1417" s="22"/>
      <c r="H1417" s="9"/>
    </row>
    <row r="1418" spans="1:8" x14ac:dyDescent="0.25">
      <c r="A1418" s="9"/>
      <c r="B1418" s="31"/>
      <c r="C1418" s="11"/>
      <c r="D1418" s="74"/>
      <c r="E1418" s="18"/>
      <c r="F1418" s="39"/>
      <c r="G1418" s="22"/>
      <c r="H1418" s="9"/>
    </row>
    <row r="1419" spans="1:8" x14ac:dyDescent="0.25">
      <c r="A1419" s="9"/>
      <c r="B1419" s="31"/>
      <c r="C1419" s="11"/>
      <c r="D1419" s="74"/>
      <c r="E1419" s="18"/>
      <c r="F1419" s="39"/>
      <c r="G1419" s="22"/>
      <c r="H1419" s="9"/>
    </row>
    <row r="1420" spans="1:8" x14ac:dyDescent="0.25">
      <c r="A1420" s="9"/>
      <c r="B1420" s="31"/>
      <c r="C1420" s="11"/>
      <c r="D1420" s="74"/>
      <c r="E1420" s="18"/>
      <c r="F1420" s="39"/>
      <c r="G1420" s="22"/>
      <c r="H1420" s="9"/>
    </row>
    <row r="1421" spans="1:8" x14ac:dyDescent="0.25">
      <c r="A1421" s="9"/>
      <c r="B1421" s="31"/>
      <c r="C1421" s="11"/>
      <c r="D1421" s="74"/>
      <c r="E1421" s="18"/>
      <c r="F1421" s="39"/>
      <c r="G1421" s="22"/>
      <c r="H1421" s="9"/>
    </row>
    <row r="1422" spans="1:8" x14ac:dyDescent="0.25">
      <c r="A1422" s="9"/>
      <c r="B1422" s="31"/>
      <c r="C1422" s="11"/>
      <c r="D1422" s="74"/>
      <c r="E1422" s="18"/>
      <c r="F1422" s="39"/>
      <c r="G1422" s="22"/>
      <c r="H1422" s="9"/>
    </row>
    <row r="1423" spans="1:8" x14ac:dyDescent="0.25">
      <c r="A1423" s="9"/>
      <c r="B1423" s="31"/>
      <c r="C1423" s="11"/>
      <c r="D1423" s="74"/>
      <c r="E1423" s="18"/>
      <c r="F1423" s="39"/>
      <c r="G1423" s="22"/>
      <c r="H1423" s="9"/>
    </row>
    <row r="1424" spans="1:8" x14ac:dyDescent="0.25">
      <c r="A1424" s="9"/>
      <c r="B1424" s="31"/>
      <c r="C1424" s="11"/>
      <c r="D1424" s="74"/>
      <c r="E1424" s="18"/>
      <c r="F1424" s="39"/>
      <c r="G1424" s="22"/>
      <c r="H1424" s="9"/>
    </row>
    <row r="1425" spans="1:8" x14ac:dyDescent="0.25">
      <c r="A1425" s="9"/>
      <c r="B1425" s="31"/>
      <c r="C1425" s="11"/>
      <c r="D1425" s="74"/>
      <c r="E1425" s="18"/>
      <c r="F1425" s="39"/>
      <c r="G1425" s="22"/>
      <c r="H1425" s="9"/>
    </row>
    <row r="1426" spans="1:8" x14ac:dyDescent="0.25">
      <c r="A1426" s="9"/>
      <c r="B1426" s="31"/>
      <c r="C1426" s="11"/>
      <c r="D1426" s="74"/>
      <c r="E1426" s="18"/>
      <c r="F1426" s="39"/>
      <c r="G1426" s="22"/>
      <c r="H1426" s="9"/>
    </row>
    <row r="1427" spans="1:8" x14ac:dyDescent="0.25">
      <c r="A1427" s="9"/>
      <c r="B1427" s="31"/>
      <c r="C1427" s="11"/>
      <c r="D1427" s="74"/>
      <c r="E1427" s="18"/>
      <c r="F1427" s="39"/>
      <c r="G1427" s="22"/>
      <c r="H1427" s="9"/>
    </row>
    <row r="1428" spans="1:8" x14ac:dyDescent="0.25">
      <c r="A1428" s="9"/>
      <c r="B1428" s="31"/>
      <c r="C1428" s="11"/>
      <c r="D1428" s="74"/>
      <c r="E1428" s="18"/>
      <c r="F1428" s="39"/>
      <c r="G1428" s="22"/>
      <c r="H1428" s="9"/>
    </row>
    <row r="1429" spans="1:8" x14ac:dyDescent="0.25">
      <c r="A1429" s="9"/>
      <c r="B1429" s="31"/>
      <c r="C1429" s="11"/>
      <c r="D1429" s="74"/>
      <c r="E1429" s="18"/>
      <c r="F1429" s="39"/>
      <c r="G1429" s="22"/>
      <c r="H1429" s="9"/>
    </row>
    <row r="1430" spans="1:8" x14ac:dyDescent="0.25">
      <c r="A1430" s="9"/>
      <c r="B1430" s="31"/>
      <c r="C1430" s="11"/>
      <c r="D1430" s="74"/>
      <c r="E1430" s="18"/>
      <c r="F1430" s="39"/>
      <c r="G1430" s="22"/>
      <c r="H1430" s="9"/>
    </row>
    <row r="1431" spans="1:8" x14ac:dyDescent="0.25">
      <c r="A1431" s="9"/>
      <c r="B1431" s="31"/>
      <c r="C1431" s="11"/>
      <c r="D1431" s="74"/>
      <c r="E1431" s="18"/>
      <c r="F1431" s="39"/>
      <c r="G1431" s="22"/>
      <c r="H1431" s="9"/>
    </row>
    <row r="1432" spans="1:8" x14ac:dyDescent="0.25">
      <c r="A1432" s="9"/>
      <c r="B1432" s="31"/>
      <c r="C1432" s="11"/>
      <c r="D1432" s="74"/>
      <c r="E1432" s="18"/>
      <c r="F1432" s="39"/>
      <c r="G1432" s="22"/>
      <c r="H1432" s="9"/>
    </row>
    <row r="1433" spans="1:8" x14ac:dyDescent="0.25">
      <c r="A1433" s="9"/>
      <c r="B1433" s="31"/>
      <c r="C1433" s="11"/>
      <c r="D1433" s="74"/>
      <c r="E1433" s="18"/>
      <c r="F1433" s="39"/>
      <c r="G1433" s="22"/>
      <c r="H1433" s="9"/>
    </row>
    <row r="1434" spans="1:8" x14ac:dyDescent="0.25">
      <c r="A1434" s="9"/>
      <c r="B1434" s="31"/>
      <c r="C1434" s="11"/>
      <c r="D1434" s="74"/>
      <c r="E1434" s="18"/>
      <c r="F1434" s="39"/>
      <c r="G1434" s="22"/>
      <c r="H1434" s="9"/>
    </row>
    <row r="1435" spans="1:8" x14ac:dyDescent="0.25">
      <c r="A1435" s="9"/>
      <c r="B1435" s="31"/>
      <c r="C1435" s="11"/>
      <c r="D1435" s="74"/>
      <c r="E1435" s="18"/>
      <c r="F1435" s="39"/>
      <c r="G1435" s="22"/>
      <c r="H1435" s="9"/>
    </row>
    <row r="1436" spans="1:8" x14ac:dyDescent="0.25">
      <c r="A1436" s="9"/>
      <c r="B1436" s="31"/>
      <c r="C1436" s="11"/>
      <c r="D1436" s="74"/>
      <c r="E1436" s="18"/>
      <c r="F1436" s="39"/>
      <c r="G1436" s="22"/>
      <c r="H1436" s="9"/>
    </row>
    <row r="1437" spans="1:8" x14ac:dyDescent="0.25">
      <c r="A1437" s="9"/>
      <c r="B1437" s="31"/>
      <c r="C1437" s="11"/>
      <c r="D1437" s="74"/>
      <c r="E1437" s="18"/>
      <c r="F1437" s="39"/>
      <c r="G1437" s="22"/>
      <c r="H1437" s="9"/>
    </row>
    <row r="1438" spans="1:8" x14ac:dyDescent="0.25">
      <c r="A1438" s="9"/>
      <c r="B1438" s="31"/>
      <c r="C1438" s="11"/>
      <c r="D1438" s="74"/>
      <c r="E1438" s="18"/>
      <c r="F1438" s="39"/>
      <c r="G1438" s="22"/>
      <c r="H1438" s="9"/>
    </row>
    <row r="1439" spans="1:8" x14ac:dyDescent="0.25">
      <c r="A1439" s="9"/>
      <c r="B1439" s="31"/>
      <c r="C1439" s="11"/>
      <c r="D1439" s="74"/>
      <c r="E1439" s="18"/>
      <c r="F1439" s="39"/>
      <c r="G1439" s="22"/>
      <c r="H1439" s="9"/>
    </row>
    <row r="1440" spans="1:8" x14ac:dyDescent="0.25">
      <c r="A1440" s="9"/>
      <c r="B1440" s="31"/>
      <c r="C1440" s="11"/>
      <c r="D1440" s="74"/>
      <c r="E1440" s="18"/>
      <c r="F1440" s="39"/>
      <c r="G1440" s="22"/>
      <c r="H1440" s="9"/>
    </row>
    <row r="1441" spans="1:8" x14ac:dyDescent="0.25">
      <c r="A1441" s="9"/>
      <c r="B1441" s="31"/>
      <c r="C1441" s="11"/>
      <c r="D1441" s="74"/>
      <c r="E1441" s="18"/>
      <c r="F1441" s="39"/>
      <c r="G1441" s="22"/>
      <c r="H1441" s="9"/>
    </row>
    <row r="1442" spans="1:8" x14ac:dyDescent="0.25">
      <c r="A1442" s="9"/>
      <c r="B1442" s="31"/>
      <c r="C1442" s="11"/>
      <c r="D1442" s="74"/>
      <c r="E1442" s="18"/>
      <c r="F1442" s="39"/>
      <c r="G1442" s="22"/>
      <c r="H1442" s="9"/>
    </row>
    <row r="1443" spans="1:8" x14ac:dyDescent="0.25">
      <c r="A1443" s="9"/>
      <c r="B1443" s="31"/>
      <c r="C1443" s="11"/>
      <c r="D1443" s="74"/>
      <c r="E1443" s="18"/>
      <c r="F1443" s="39"/>
      <c r="G1443" s="22"/>
      <c r="H1443" s="9"/>
    </row>
    <row r="1444" spans="1:8" x14ac:dyDescent="0.25">
      <c r="A1444" s="9"/>
      <c r="B1444" s="31"/>
      <c r="C1444" s="11"/>
      <c r="D1444" s="74"/>
      <c r="E1444" s="18"/>
      <c r="F1444" s="39"/>
      <c r="G1444" s="22"/>
      <c r="H1444" s="9"/>
    </row>
    <row r="1445" spans="1:8" x14ac:dyDescent="0.25">
      <c r="A1445" s="9"/>
      <c r="B1445" s="31"/>
      <c r="C1445" s="11"/>
      <c r="D1445" s="74"/>
      <c r="E1445" s="18"/>
      <c r="F1445" s="39"/>
      <c r="G1445" s="22"/>
      <c r="H1445" s="9"/>
    </row>
    <row r="1446" spans="1:8" x14ac:dyDescent="0.25">
      <c r="A1446" s="9"/>
      <c r="B1446" s="31"/>
      <c r="C1446" s="11"/>
      <c r="D1446" s="74"/>
      <c r="E1446" s="18"/>
      <c r="F1446" s="39"/>
      <c r="G1446" s="22"/>
      <c r="H1446" s="9"/>
    </row>
    <row r="1447" spans="1:8" x14ac:dyDescent="0.25">
      <c r="A1447" s="9"/>
      <c r="B1447" s="31"/>
      <c r="C1447" s="11"/>
      <c r="D1447" s="74"/>
      <c r="E1447" s="18"/>
      <c r="F1447" s="39"/>
      <c r="G1447" s="22"/>
      <c r="H1447" s="9"/>
    </row>
    <row r="1448" spans="1:8" x14ac:dyDescent="0.25">
      <c r="A1448" s="9"/>
      <c r="B1448" s="31"/>
      <c r="C1448" s="11"/>
      <c r="D1448" s="74"/>
      <c r="E1448" s="18"/>
      <c r="F1448" s="39"/>
      <c r="G1448" s="22"/>
      <c r="H1448" s="9"/>
    </row>
    <row r="1449" spans="1:8" x14ac:dyDescent="0.25">
      <c r="A1449" s="9"/>
      <c r="B1449" s="31"/>
      <c r="C1449" s="11"/>
      <c r="D1449" s="74"/>
      <c r="E1449" s="18"/>
      <c r="F1449" s="39"/>
      <c r="G1449" s="22"/>
      <c r="H1449" s="9"/>
    </row>
    <row r="1450" spans="1:8" x14ac:dyDescent="0.25">
      <c r="A1450" s="9"/>
      <c r="B1450" s="31"/>
      <c r="C1450" s="11"/>
      <c r="D1450" s="74"/>
      <c r="E1450" s="18"/>
      <c r="F1450" s="39"/>
      <c r="G1450" s="22"/>
      <c r="H1450" s="9"/>
    </row>
    <row r="1451" spans="1:8" x14ac:dyDescent="0.25">
      <c r="A1451" s="9"/>
      <c r="B1451" s="31"/>
      <c r="C1451" s="11"/>
      <c r="D1451" s="74"/>
      <c r="E1451" s="18"/>
      <c r="F1451" s="39"/>
      <c r="G1451" s="22"/>
      <c r="H1451" s="9"/>
    </row>
    <row r="1452" spans="1:8" x14ac:dyDescent="0.25">
      <c r="A1452" s="9"/>
      <c r="B1452" s="31"/>
      <c r="C1452" s="11"/>
      <c r="D1452" s="74"/>
      <c r="E1452" s="18"/>
      <c r="F1452" s="39"/>
      <c r="G1452" s="22"/>
      <c r="H1452" s="9"/>
    </row>
    <row r="1453" spans="1:8" x14ac:dyDescent="0.25">
      <c r="A1453" s="9"/>
      <c r="B1453" s="31"/>
      <c r="C1453" s="11"/>
      <c r="D1453" s="74"/>
      <c r="E1453" s="18"/>
      <c r="F1453" s="39"/>
      <c r="G1453" s="22"/>
      <c r="H1453" s="9"/>
    </row>
    <row r="1454" spans="1:8" x14ac:dyDescent="0.25">
      <c r="A1454" s="9"/>
      <c r="B1454" s="31"/>
      <c r="C1454" s="11"/>
      <c r="D1454" s="74"/>
      <c r="E1454" s="18"/>
      <c r="F1454" s="39"/>
      <c r="G1454" s="22"/>
      <c r="H1454" s="9"/>
    </row>
    <row r="1455" spans="1:8" x14ac:dyDescent="0.25">
      <c r="A1455" s="9"/>
      <c r="B1455" s="31"/>
      <c r="C1455" s="11"/>
      <c r="D1455" s="74"/>
      <c r="E1455" s="18"/>
      <c r="F1455" s="39"/>
      <c r="G1455" s="22"/>
      <c r="H1455" s="9"/>
    </row>
    <row r="1456" spans="1:8" x14ac:dyDescent="0.25">
      <c r="A1456" s="9"/>
      <c r="B1456" s="31"/>
      <c r="C1456" s="11"/>
      <c r="D1456" s="74"/>
      <c r="E1456" s="18"/>
      <c r="F1456" s="39"/>
      <c r="G1456" s="22"/>
      <c r="H1456" s="9"/>
    </row>
    <row r="1457" spans="1:8" x14ac:dyDescent="0.25">
      <c r="A1457" s="9"/>
      <c r="B1457" s="31"/>
      <c r="C1457" s="11"/>
      <c r="D1457" s="74"/>
      <c r="E1457" s="18"/>
      <c r="F1457" s="39"/>
      <c r="G1457" s="22"/>
      <c r="H1457" s="9"/>
    </row>
    <row r="1458" spans="1:8" x14ac:dyDescent="0.25">
      <c r="A1458" s="9"/>
      <c r="B1458" s="31"/>
      <c r="C1458" s="11"/>
      <c r="D1458" s="74"/>
      <c r="E1458" s="18"/>
      <c r="F1458" s="39"/>
      <c r="G1458" s="22"/>
      <c r="H1458" s="9"/>
    </row>
    <row r="1459" spans="1:8" x14ac:dyDescent="0.25">
      <c r="A1459" s="9"/>
      <c r="B1459" s="31"/>
      <c r="C1459" s="11"/>
      <c r="D1459" s="74"/>
      <c r="E1459" s="18"/>
      <c r="F1459" s="39"/>
      <c r="G1459" s="22"/>
      <c r="H1459" s="9"/>
    </row>
    <row r="1460" spans="1:8" x14ac:dyDescent="0.25">
      <c r="A1460" s="9"/>
      <c r="B1460" s="31"/>
      <c r="C1460" s="11"/>
      <c r="D1460" s="74"/>
      <c r="E1460" s="18"/>
      <c r="F1460" s="39"/>
      <c r="G1460" s="22"/>
      <c r="H1460" s="9"/>
    </row>
    <row r="1461" spans="1:8" x14ac:dyDescent="0.25">
      <c r="A1461" s="9"/>
      <c r="B1461" s="31"/>
      <c r="C1461" s="11"/>
      <c r="D1461" s="74"/>
      <c r="E1461" s="18"/>
      <c r="F1461" s="39"/>
      <c r="G1461" s="22"/>
      <c r="H1461" s="9"/>
    </row>
    <row r="1462" spans="1:8" x14ac:dyDescent="0.25">
      <c r="A1462" s="9"/>
      <c r="B1462" s="31"/>
      <c r="C1462" s="11"/>
      <c r="D1462" s="74"/>
      <c r="E1462" s="18"/>
      <c r="F1462" s="39"/>
      <c r="G1462" s="22"/>
      <c r="H1462" s="9"/>
    </row>
    <row r="1463" spans="1:8" x14ac:dyDescent="0.25">
      <c r="A1463" s="9"/>
      <c r="B1463" s="31"/>
      <c r="C1463" s="11"/>
      <c r="D1463" s="74"/>
      <c r="E1463" s="18"/>
      <c r="F1463" s="39"/>
      <c r="G1463" s="22"/>
      <c r="H1463" s="9"/>
    </row>
    <row r="1464" spans="1:8" x14ac:dyDescent="0.25">
      <c r="A1464" s="9"/>
      <c r="B1464" s="31"/>
      <c r="C1464" s="11"/>
      <c r="D1464" s="74"/>
      <c r="E1464" s="18"/>
      <c r="F1464" s="39"/>
      <c r="G1464" s="22"/>
      <c r="H1464" s="9"/>
    </row>
    <row r="1465" spans="1:8" x14ac:dyDescent="0.25">
      <c r="A1465" s="9"/>
      <c r="B1465" s="31"/>
      <c r="C1465" s="11"/>
      <c r="D1465" s="74"/>
      <c r="E1465" s="18"/>
      <c r="F1465" s="39"/>
      <c r="G1465" s="22"/>
      <c r="H1465" s="9"/>
    </row>
    <row r="1466" spans="1:8" x14ac:dyDescent="0.25">
      <c r="A1466" s="9"/>
      <c r="B1466" s="31"/>
      <c r="C1466" s="11"/>
      <c r="D1466" s="74"/>
      <c r="E1466" s="18"/>
      <c r="F1466" s="39"/>
      <c r="G1466" s="22"/>
      <c r="H1466" s="9"/>
    </row>
    <row r="1467" spans="1:8" x14ac:dyDescent="0.25">
      <c r="A1467" s="9"/>
      <c r="B1467" s="31"/>
      <c r="C1467" s="11"/>
      <c r="D1467" s="74"/>
      <c r="E1467" s="18"/>
      <c r="F1467" s="39"/>
      <c r="G1467" s="22"/>
      <c r="H1467" s="9"/>
    </row>
    <row r="1468" spans="1:8" x14ac:dyDescent="0.25">
      <c r="A1468" s="9"/>
      <c r="B1468" s="31"/>
      <c r="C1468" s="11"/>
      <c r="D1468" s="74"/>
      <c r="E1468" s="18"/>
      <c r="F1468" s="39"/>
      <c r="G1468" s="22"/>
      <c r="H1468" s="9"/>
    </row>
    <row r="1469" spans="1:8" x14ac:dyDescent="0.25">
      <c r="A1469" s="9"/>
      <c r="B1469" s="31"/>
      <c r="C1469" s="11"/>
      <c r="D1469" s="74"/>
      <c r="E1469" s="18"/>
      <c r="F1469" s="39"/>
      <c r="G1469" s="22"/>
      <c r="H1469" s="9"/>
    </row>
    <row r="1470" spans="1:8" x14ac:dyDescent="0.25">
      <c r="A1470" s="9"/>
      <c r="B1470" s="31"/>
      <c r="C1470" s="11"/>
      <c r="D1470" s="74"/>
      <c r="E1470" s="18"/>
      <c r="F1470" s="39"/>
      <c r="G1470" s="22"/>
      <c r="H1470" s="9"/>
    </row>
    <row r="1471" spans="1:8" x14ac:dyDescent="0.25">
      <c r="A1471" s="9"/>
      <c r="B1471" s="31"/>
      <c r="C1471" s="11"/>
      <c r="D1471" s="74"/>
      <c r="E1471" s="18"/>
      <c r="F1471" s="39"/>
      <c r="G1471" s="22"/>
      <c r="H1471" s="9"/>
    </row>
    <row r="1472" spans="1:8" x14ac:dyDescent="0.25">
      <c r="A1472" s="9"/>
      <c r="B1472" s="31"/>
      <c r="C1472" s="11"/>
      <c r="D1472" s="74"/>
      <c r="E1472" s="18"/>
      <c r="F1472" s="39"/>
      <c r="G1472" s="22"/>
      <c r="H1472" s="9"/>
    </row>
    <row r="1473" spans="1:8" x14ac:dyDescent="0.25">
      <c r="A1473" s="9"/>
      <c r="B1473" s="31"/>
      <c r="C1473" s="11"/>
      <c r="D1473" s="74"/>
      <c r="E1473" s="18"/>
      <c r="F1473" s="39"/>
      <c r="G1473" s="22"/>
      <c r="H1473" s="9"/>
    </row>
    <row r="1474" spans="1:8" x14ac:dyDescent="0.25">
      <c r="A1474" s="9"/>
      <c r="B1474" s="31"/>
      <c r="C1474" s="11"/>
      <c r="D1474" s="74"/>
      <c r="E1474" s="18"/>
      <c r="F1474" s="39"/>
      <c r="G1474" s="22"/>
      <c r="H1474" s="9"/>
    </row>
    <row r="1475" spans="1:8" x14ac:dyDescent="0.25">
      <c r="A1475" s="9"/>
      <c r="B1475" s="31"/>
      <c r="C1475" s="11"/>
      <c r="D1475" s="74"/>
      <c r="E1475" s="18"/>
      <c r="F1475" s="39"/>
      <c r="G1475" s="22"/>
      <c r="H1475" s="9"/>
    </row>
    <row r="1476" spans="1:8" x14ac:dyDescent="0.25">
      <c r="A1476" s="9"/>
      <c r="B1476" s="31"/>
      <c r="C1476" s="11"/>
      <c r="D1476" s="74"/>
      <c r="E1476" s="18"/>
      <c r="F1476" s="39"/>
      <c r="G1476" s="22"/>
      <c r="H1476" s="9"/>
    </row>
    <row r="1477" spans="1:8" x14ac:dyDescent="0.25">
      <c r="A1477" s="9"/>
      <c r="B1477" s="31"/>
      <c r="C1477" s="11"/>
      <c r="D1477" s="74"/>
      <c r="E1477" s="18"/>
      <c r="F1477" s="39"/>
      <c r="G1477" s="22"/>
      <c r="H1477" s="9"/>
    </row>
    <row r="1478" spans="1:8" x14ac:dyDescent="0.25">
      <c r="A1478" s="9"/>
      <c r="B1478" s="31"/>
      <c r="C1478" s="11"/>
      <c r="D1478" s="74"/>
      <c r="E1478" s="18"/>
      <c r="F1478" s="39"/>
      <c r="G1478" s="22"/>
      <c r="H1478" s="9"/>
    </row>
    <row r="1479" spans="1:8" x14ac:dyDescent="0.25">
      <c r="A1479" s="9"/>
      <c r="B1479" s="31"/>
      <c r="C1479" s="11"/>
      <c r="D1479" s="74"/>
      <c r="E1479" s="18"/>
      <c r="F1479" s="39"/>
      <c r="G1479" s="22"/>
      <c r="H1479" s="9"/>
    </row>
    <row r="1480" spans="1:8" x14ac:dyDescent="0.25">
      <c r="A1480" s="9"/>
      <c r="B1480" s="31"/>
      <c r="C1480" s="11"/>
      <c r="D1480" s="74"/>
      <c r="E1480" s="18"/>
      <c r="F1480" s="39"/>
      <c r="G1480" s="22"/>
      <c r="H1480" s="9"/>
    </row>
    <row r="1481" spans="1:8" x14ac:dyDescent="0.25">
      <c r="A1481" s="9"/>
      <c r="B1481" s="31"/>
      <c r="C1481" s="11"/>
      <c r="D1481" s="74"/>
      <c r="E1481" s="18"/>
      <c r="F1481" s="39"/>
      <c r="G1481" s="22"/>
      <c r="H1481" s="9"/>
    </row>
    <row r="1482" spans="1:8" x14ac:dyDescent="0.25">
      <c r="A1482" s="9"/>
      <c r="B1482" s="31"/>
      <c r="C1482" s="11"/>
      <c r="D1482" s="74"/>
      <c r="E1482" s="18"/>
      <c r="F1482" s="39"/>
      <c r="G1482" s="22"/>
      <c r="H1482" s="9"/>
    </row>
    <row r="1483" spans="1:8" x14ac:dyDescent="0.25">
      <c r="A1483" s="9"/>
      <c r="B1483" s="31"/>
      <c r="C1483" s="11"/>
      <c r="D1483" s="74"/>
      <c r="E1483" s="18"/>
      <c r="F1483" s="39"/>
      <c r="G1483" s="22"/>
      <c r="H1483" s="9"/>
    </row>
    <row r="1484" spans="1:8" x14ac:dyDescent="0.25">
      <c r="A1484" s="9"/>
      <c r="B1484" s="31"/>
      <c r="C1484" s="11"/>
      <c r="D1484" s="74"/>
      <c r="E1484" s="18"/>
      <c r="F1484" s="39"/>
      <c r="G1484" s="22"/>
      <c r="H1484" s="9"/>
    </row>
    <row r="1485" spans="1:8" x14ac:dyDescent="0.25">
      <c r="A1485" s="9"/>
      <c r="B1485" s="31"/>
      <c r="C1485" s="11"/>
      <c r="D1485" s="74"/>
      <c r="E1485" s="18"/>
      <c r="F1485" s="39"/>
      <c r="G1485" s="22"/>
      <c r="H1485" s="9"/>
    </row>
    <row r="1486" spans="1:8" x14ac:dyDescent="0.25">
      <c r="A1486" s="9"/>
      <c r="B1486" s="31"/>
      <c r="C1486" s="11"/>
      <c r="D1486" s="74"/>
      <c r="E1486" s="18"/>
      <c r="F1486" s="39"/>
      <c r="G1486" s="22"/>
      <c r="H1486" s="9"/>
    </row>
    <row r="1487" spans="1:8" x14ac:dyDescent="0.25">
      <c r="A1487" s="9"/>
      <c r="B1487" s="31"/>
      <c r="C1487" s="11"/>
      <c r="D1487" s="74"/>
      <c r="E1487" s="18"/>
      <c r="F1487" s="39"/>
      <c r="G1487" s="22"/>
      <c r="H1487" s="9"/>
    </row>
    <row r="1488" spans="1:8" x14ac:dyDescent="0.25">
      <c r="A1488" s="9"/>
      <c r="B1488" s="31"/>
      <c r="C1488" s="11"/>
      <c r="D1488" s="74"/>
      <c r="E1488" s="18"/>
      <c r="F1488" s="39"/>
      <c r="G1488" s="22"/>
      <c r="H1488" s="9"/>
    </row>
    <row r="1489" spans="1:8" x14ac:dyDescent="0.25">
      <c r="A1489" s="9"/>
      <c r="B1489" s="31"/>
      <c r="C1489" s="11"/>
      <c r="D1489" s="74"/>
      <c r="E1489" s="18"/>
      <c r="F1489" s="39"/>
      <c r="G1489" s="22"/>
      <c r="H1489" s="9"/>
    </row>
    <row r="1490" spans="1:8" x14ac:dyDescent="0.25">
      <c r="A1490" s="9"/>
      <c r="B1490" s="31"/>
      <c r="C1490" s="11"/>
      <c r="D1490" s="74"/>
      <c r="E1490" s="18"/>
      <c r="F1490" s="39"/>
      <c r="G1490" s="22"/>
      <c r="H1490" s="9"/>
    </row>
    <row r="1491" spans="1:8" x14ac:dyDescent="0.25">
      <c r="A1491" s="9"/>
      <c r="B1491" s="31"/>
      <c r="C1491" s="11"/>
      <c r="D1491" s="74"/>
      <c r="E1491" s="18"/>
      <c r="F1491" s="39"/>
      <c r="G1491" s="22"/>
      <c r="H1491" s="9"/>
    </row>
    <row r="1492" spans="1:8" x14ac:dyDescent="0.25">
      <c r="A1492" s="9"/>
      <c r="B1492" s="31"/>
      <c r="C1492" s="11"/>
      <c r="D1492" s="74"/>
      <c r="E1492" s="18"/>
      <c r="F1492" s="39"/>
      <c r="G1492" s="22"/>
      <c r="H1492" s="9"/>
    </row>
    <row r="1493" spans="1:8" x14ac:dyDescent="0.25">
      <c r="A1493" s="9"/>
      <c r="B1493" s="31"/>
      <c r="C1493" s="11"/>
      <c r="D1493" s="74"/>
      <c r="E1493" s="18"/>
      <c r="F1493" s="39"/>
      <c r="G1493" s="22"/>
      <c r="H1493" s="9"/>
    </row>
    <row r="1494" spans="1:8" x14ac:dyDescent="0.25">
      <c r="A1494" s="9"/>
      <c r="B1494" s="31"/>
      <c r="C1494" s="11"/>
      <c r="D1494" s="74"/>
      <c r="E1494" s="18"/>
      <c r="F1494" s="39"/>
      <c r="G1494" s="22"/>
      <c r="H1494" s="9"/>
    </row>
    <row r="1495" spans="1:8" x14ac:dyDescent="0.25">
      <c r="A1495" s="9"/>
      <c r="B1495" s="31"/>
      <c r="C1495" s="11"/>
      <c r="D1495" s="74"/>
      <c r="E1495" s="18"/>
      <c r="F1495" s="39"/>
      <c r="G1495" s="22"/>
      <c r="H1495" s="9"/>
    </row>
    <row r="1496" spans="1:8" x14ac:dyDescent="0.25">
      <c r="A1496" s="9"/>
      <c r="B1496" s="31"/>
      <c r="C1496" s="11"/>
      <c r="D1496" s="74"/>
      <c r="E1496" s="18"/>
      <c r="F1496" s="39"/>
      <c r="G1496" s="22"/>
      <c r="H1496" s="9"/>
    </row>
    <row r="1497" spans="1:8" x14ac:dyDescent="0.25">
      <c r="A1497" s="9"/>
      <c r="B1497" s="31"/>
      <c r="C1497" s="11"/>
      <c r="D1497" s="74"/>
      <c r="E1497" s="18"/>
      <c r="F1497" s="39"/>
      <c r="G1497" s="22"/>
      <c r="H1497" s="9"/>
    </row>
    <row r="1498" spans="1:8" x14ac:dyDescent="0.25">
      <c r="A1498" s="9"/>
      <c r="B1498" s="31"/>
      <c r="C1498" s="11"/>
      <c r="D1498" s="74"/>
      <c r="E1498" s="18"/>
      <c r="F1498" s="39"/>
      <c r="G1498" s="22"/>
      <c r="H1498" s="9"/>
    </row>
    <row r="1499" spans="1:8" x14ac:dyDescent="0.25">
      <c r="A1499" s="9"/>
      <c r="B1499" s="31"/>
      <c r="C1499" s="11"/>
      <c r="D1499" s="74"/>
      <c r="E1499" s="18"/>
      <c r="F1499" s="39"/>
      <c r="G1499" s="22"/>
      <c r="H1499" s="9"/>
    </row>
    <row r="1500" spans="1:8" x14ac:dyDescent="0.25">
      <c r="A1500" s="9"/>
      <c r="B1500" s="31"/>
      <c r="C1500" s="11"/>
      <c r="D1500" s="74"/>
      <c r="E1500" s="18"/>
      <c r="F1500" s="39"/>
      <c r="G1500" s="22"/>
      <c r="H1500" s="9"/>
    </row>
    <row r="1501" spans="1:8" x14ac:dyDescent="0.25">
      <c r="A1501" s="9"/>
      <c r="B1501" s="31"/>
      <c r="C1501" s="11"/>
      <c r="D1501" s="74"/>
      <c r="E1501" s="18"/>
      <c r="F1501" s="39"/>
      <c r="G1501" s="22"/>
      <c r="H1501" s="9"/>
    </row>
    <row r="1502" spans="1:8" x14ac:dyDescent="0.25">
      <c r="A1502" s="9"/>
      <c r="B1502" s="31"/>
      <c r="C1502" s="11"/>
      <c r="D1502" s="74"/>
      <c r="E1502" s="18"/>
      <c r="F1502" s="39"/>
      <c r="G1502" s="22"/>
      <c r="H1502" s="9"/>
    </row>
    <row r="1503" spans="1:8" x14ac:dyDescent="0.25">
      <c r="A1503" s="9"/>
      <c r="B1503" s="31"/>
      <c r="C1503" s="11"/>
      <c r="D1503" s="74"/>
      <c r="E1503" s="18"/>
      <c r="F1503" s="39"/>
      <c r="G1503" s="22"/>
      <c r="H1503" s="9"/>
    </row>
    <row r="1504" spans="1:8" x14ac:dyDescent="0.25">
      <c r="A1504" s="9"/>
      <c r="B1504" s="31"/>
      <c r="C1504" s="11"/>
      <c r="D1504" s="74"/>
      <c r="E1504" s="18"/>
      <c r="F1504" s="39"/>
      <c r="G1504" s="22"/>
      <c r="H1504" s="9"/>
    </row>
    <row r="1505" spans="1:8" x14ac:dyDescent="0.25">
      <c r="A1505" s="9"/>
      <c r="B1505" s="31"/>
      <c r="C1505" s="11"/>
      <c r="D1505" s="74"/>
      <c r="E1505" s="18"/>
      <c r="F1505" s="39"/>
      <c r="G1505" s="22"/>
      <c r="H1505" s="9"/>
    </row>
    <row r="1506" spans="1:8" x14ac:dyDescent="0.25">
      <c r="A1506" s="9"/>
      <c r="B1506" s="31"/>
      <c r="C1506" s="11"/>
      <c r="D1506" s="74"/>
      <c r="E1506" s="18"/>
      <c r="F1506" s="39"/>
      <c r="G1506" s="22"/>
      <c r="H1506" s="9"/>
    </row>
    <row r="1507" spans="1:8" x14ac:dyDescent="0.25">
      <c r="A1507" s="9"/>
      <c r="B1507" s="31"/>
      <c r="C1507" s="11"/>
      <c r="D1507" s="74"/>
      <c r="E1507" s="18"/>
      <c r="F1507" s="39"/>
      <c r="G1507" s="22"/>
      <c r="H1507" s="9"/>
    </row>
    <row r="1508" spans="1:8" x14ac:dyDescent="0.25">
      <c r="A1508" s="9"/>
      <c r="B1508" s="31"/>
      <c r="C1508" s="11"/>
      <c r="D1508" s="74"/>
      <c r="E1508" s="18"/>
      <c r="F1508" s="39"/>
      <c r="G1508" s="22"/>
      <c r="H1508" s="9"/>
    </row>
    <row r="1509" spans="1:8" x14ac:dyDescent="0.25">
      <c r="A1509" s="9"/>
      <c r="B1509" s="31"/>
      <c r="C1509" s="11"/>
      <c r="D1509" s="74"/>
      <c r="E1509" s="18"/>
      <c r="F1509" s="39"/>
      <c r="G1509" s="22"/>
      <c r="H1509" s="9"/>
    </row>
    <row r="1510" spans="1:8" x14ac:dyDescent="0.25">
      <c r="A1510" s="9"/>
      <c r="B1510" s="31"/>
      <c r="C1510" s="11"/>
      <c r="D1510" s="74"/>
      <c r="E1510" s="18"/>
      <c r="F1510" s="39"/>
      <c r="G1510" s="22"/>
      <c r="H1510" s="9"/>
    </row>
    <row r="1511" spans="1:8" x14ac:dyDescent="0.25">
      <c r="A1511" s="9"/>
      <c r="B1511" s="31"/>
      <c r="C1511" s="11"/>
      <c r="D1511" s="74"/>
      <c r="E1511" s="18"/>
      <c r="F1511" s="39"/>
      <c r="G1511" s="22"/>
      <c r="H1511" s="9"/>
    </row>
    <row r="1512" spans="1:8" x14ac:dyDescent="0.25">
      <c r="A1512" s="9"/>
      <c r="B1512" s="31"/>
      <c r="C1512" s="11"/>
      <c r="D1512" s="74"/>
      <c r="E1512" s="18"/>
      <c r="F1512" s="39"/>
      <c r="G1512" s="22"/>
      <c r="H1512" s="9"/>
    </row>
    <row r="1513" spans="1:8" x14ac:dyDescent="0.25">
      <c r="A1513" s="9"/>
      <c r="B1513" s="31"/>
      <c r="C1513" s="11"/>
      <c r="D1513" s="74"/>
      <c r="E1513" s="18"/>
      <c r="F1513" s="39"/>
      <c r="G1513" s="22"/>
      <c r="H1513" s="9"/>
    </row>
    <row r="1514" spans="1:8" x14ac:dyDescent="0.25">
      <c r="A1514" s="9"/>
      <c r="B1514" s="31"/>
      <c r="C1514" s="11"/>
      <c r="D1514" s="74"/>
      <c r="E1514" s="18"/>
      <c r="F1514" s="39"/>
      <c r="G1514" s="22"/>
      <c r="H1514" s="9"/>
    </row>
    <row r="1515" spans="1:8" x14ac:dyDescent="0.25">
      <c r="A1515" s="9"/>
      <c r="B1515" s="31"/>
      <c r="C1515" s="11"/>
      <c r="D1515" s="74"/>
      <c r="E1515" s="18"/>
      <c r="F1515" s="39"/>
      <c r="G1515" s="22"/>
      <c r="H1515" s="9"/>
    </row>
    <row r="1516" spans="1:8" x14ac:dyDescent="0.25">
      <c r="A1516" s="9"/>
      <c r="B1516" s="31"/>
      <c r="C1516" s="11"/>
      <c r="D1516" s="74"/>
      <c r="E1516" s="18"/>
      <c r="F1516" s="39"/>
      <c r="G1516" s="22"/>
      <c r="H1516" s="9"/>
    </row>
    <row r="1517" spans="1:8" x14ac:dyDescent="0.25">
      <c r="A1517" s="9"/>
      <c r="B1517" s="31"/>
      <c r="C1517" s="11"/>
      <c r="D1517" s="74"/>
      <c r="E1517" s="18"/>
      <c r="F1517" s="39"/>
      <c r="G1517" s="22"/>
      <c r="H1517" s="9"/>
    </row>
    <row r="1518" spans="1:8" x14ac:dyDescent="0.25">
      <c r="A1518" s="9"/>
      <c r="B1518" s="31"/>
      <c r="C1518" s="11"/>
      <c r="D1518" s="74"/>
      <c r="E1518" s="18"/>
      <c r="F1518" s="39"/>
      <c r="G1518" s="22"/>
      <c r="H1518" s="9"/>
    </row>
    <row r="1519" spans="1:8" x14ac:dyDescent="0.25">
      <c r="A1519" s="9"/>
      <c r="B1519" s="31"/>
      <c r="C1519" s="11"/>
      <c r="D1519" s="74"/>
      <c r="E1519" s="18"/>
      <c r="F1519" s="39"/>
      <c r="G1519" s="22"/>
      <c r="H1519" s="9"/>
    </row>
    <row r="1520" spans="1:8" x14ac:dyDescent="0.25">
      <c r="A1520" s="9"/>
      <c r="B1520" s="31"/>
      <c r="C1520" s="11"/>
      <c r="D1520" s="74"/>
      <c r="E1520" s="18"/>
      <c r="F1520" s="39"/>
      <c r="G1520" s="22"/>
      <c r="H1520" s="9"/>
    </row>
    <row r="1521" spans="1:8" x14ac:dyDescent="0.25">
      <c r="A1521" s="9"/>
      <c r="B1521" s="31"/>
      <c r="C1521" s="11"/>
      <c r="D1521" s="74"/>
      <c r="E1521" s="18"/>
      <c r="F1521" s="39"/>
      <c r="G1521" s="22"/>
      <c r="H1521" s="9"/>
    </row>
    <row r="1522" spans="1:8" x14ac:dyDescent="0.25">
      <c r="A1522" s="9"/>
      <c r="B1522" s="31"/>
      <c r="C1522" s="11"/>
      <c r="D1522" s="74"/>
      <c r="E1522" s="18"/>
      <c r="F1522" s="39"/>
      <c r="G1522" s="22"/>
      <c r="H1522" s="9"/>
    </row>
    <row r="1523" spans="1:8" x14ac:dyDescent="0.25">
      <c r="A1523" s="9"/>
      <c r="B1523" s="31"/>
      <c r="C1523" s="11"/>
      <c r="D1523" s="74"/>
      <c r="E1523" s="18"/>
      <c r="F1523" s="39"/>
      <c r="G1523" s="22"/>
      <c r="H1523" s="9"/>
    </row>
    <row r="1524" spans="1:8" x14ac:dyDescent="0.25">
      <c r="A1524" s="9"/>
      <c r="B1524" s="31"/>
      <c r="C1524" s="11"/>
      <c r="D1524" s="74"/>
      <c r="E1524" s="18"/>
      <c r="F1524" s="39"/>
      <c r="G1524" s="22"/>
      <c r="H1524" s="9"/>
    </row>
    <row r="1525" spans="1:8" x14ac:dyDescent="0.25">
      <c r="A1525" s="9"/>
      <c r="B1525" s="31"/>
      <c r="C1525" s="11"/>
      <c r="D1525" s="74"/>
      <c r="E1525" s="18"/>
      <c r="F1525" s="39"/>
      <c r="G1525" s="22"/>
      <c r="H1525" s="9"/>
    </row>
    <row r="1526" spans="1:8" x14ac:dyDescent="0.25">
      <c r="A1526" s="9"/>
      <c r="B1526" s="31"/>
      <c r="C1526" s="11"/>
      <c r="D1526" s="74"/>
      <c r="E1526" s="18"/>
      <c r="F1526" s="39"/>
      <c r="G1526" s="22"/>
      <c r="H1526" s="9"/>
    </row>
    <row r="1527" spans="1:8" x14ac:dyDescent="0.25">
      <c r="A1527" s="9"/>
      <c r="B1527" s="31"/>
      <c r="C1527" s="11"/>
      <c r="D1527" s="74"/>
      <c r="E1527" s="18"/>
      <c r="F1527" s="39"/>
      <c r="G1527" s="22"/>
      <c r="H1527" s="9"/>
    </row>
    <row r="1528" spans="1:8" x14ac:dyDescent="0.25">
      <c r="A1528" s="9"/>
      <c r="B1528" s="31"/>
      <c r="C1528" s="11"/>
      <c r="D1528" s="74"/>
      <c r="E1528" s="18"/>
      <c r="F1528" s="39"/>
      <c r="G1528" s="22"/>
      <c r="H1528" s="9"/>
    </row>
    <row r="1529" spans="1:8" x14ac:dyDescent="0.25">
      <c r="A1529" s="9"/>
      <c r="B1529" s="31"/>
      <c r="C1529" s="11"/>
      <c r="D1529" s="74"/>
      <c r="E1529" s="18"/>
      <c r="F1529" s="39"/>
      <c r="G1529" s="22"/>
      <c r="H1529" s="9"/>
    </row>
    <row r="1530" spans="1:8" x14ac:dyDescent="0.25">
      <c r="A1530" s="9"/>
      <c r="B1530" s="31"/>
      <c r="C1530" s="11"/>
      <c r="D1530" s="74"/>
      <c r="E1530" s="18"/>
      <c r="F1530" s="39"/>
      <c r="G1530" s="22"/>
      <c r="H1530" s="9"/>
    </row>
    <row r="1531" spans="1:8" x14ac:dyDescent="0.25">
      <c r="A1531" s="9"/>
      <c r="B1531" s="31"/>
      <c r="C1531" s="11"/>
      <c r="D1531" s="74"/>
      <c r="E1531" s="18"/>
      <c r="F1531" s="39"/>
      <c r="G1531" s="22"/>
      <c r="H1531" s="9"/>
    </row>
    <row r="1532" spans="1:8" x14ac:dyDescent="0.25">
      <c r="A1532" s="9"/>
      <c r="B1532" s="31"/>
      <c r="C1532" s="11"/>
      <c r="D1532" s="74"/>
      <c r="E1532" s="18"/>
      <c r="F1532" s="39"/>
      <c r="G1532" s="22"/>
      <c r="H1532" s="9"/>
    </row>
    <row r="1533" spans="1:8" x14ac:dyDescent="0.25">
      <c r="A1533" s="9"/>
      <c r="B1533" s="31"/>
      <c r="C1533" s="11"/>
      <c r="D1533" s="74"/>
      <c r="E1533" s="18"/>
      <c r="F1533" s="39"/>
      <c r="G1533" s="22"/>
      <c r="H1533" s="9"/>
    </row>
    <row r="1534" spans="1:8" x14ac:dyDescent="0.25">
      <c r="A1534" s="9"/>
      <c r="B1534" s="31"/>
      <c r="C1534" s="11"/>
      <c r="D1534" s="74"/>
      <c r="E1534" s="18"/>
      <c r="F1534" s="39"/>
      <c r="G1534" s="22"/>
      <c r="H1534" s="9"/>
    </row>
    <row r="1535" spans="1:8" x14ac:dyDescent="0.25">
      <c r="A1535" s="9"/>
      <c r="B1535" s="31"/>
      <c r="C1535" s="11"/>
      <c r="D1535" s="74"/>
      <c r="E1535" s="18"/>
      <c r="F1535" s="39"/>
      <c r="G1535" s="22"/>
      <c r="H1535" s="9"/>
    </row>
    <row r="1536" spans="1:8" x14ac:dyDescent="0.25">
      <c r="A1536" s="9"/>
      <c r="B1536" s="31"/>
      <c r="C1536" s="11"/>
      <c r="D1536" s="74"/>
      <c r="E1536" s="18"/>
      <c r="F1536" s="39"/>
      <c r="G1536" s="22"/>
      <c r="H1536" s="9"/>
    </row>
    <row r="1537" spans="1:8" x14ac:dyDescent="0.25">
      <c r="A1537" s="9"/>
      <c r="B1537" s="31"/>
      <c r="C1537" s="11"/>
      <c r="D1537" s="74"/>
      <c r="E1537" s="18"/>
      <c r="F1537" s="39"/>
      <c r="G1537" s="22"/>
      <c r="H1537" s="9"/>
    </row>
    <row r="1538" spans="1:8" x14ac:dyDescent="0.25">
      <c r="A1538" s="9"/>
      <c r="B1538" s="31"/>
      <c r="C1538" s="11"/>
      <c r="D1538" s="74"/>
      <c r="E1538" s="18"/>
      <c r="F1538" s="39"/>
      <c r="G1538" s="22"/>
      <c r="H1538" s="9"/>
    </row>
    <row r="1539" spans="1:8" x14ac:dyDescent="0.25">
      <c r="A1539" s="9"/>
      <c r="B1539" s="31"/>
      <c r="C1539" s="11"/>
      <c r="D1539" s="74"/>
      <c r="E1539" s="18"/>
      <c r="F1539" s="39"/>
      <c r="G1539" s="22"/>
      <c r="H1539" s="9"/>
    </row>
    <row r="1540" spans="1:8" x14ac:dyDescent="0.25">
      <c r="A1540" s="9"/>
      <c r="B1540" s="31"/>
      <c r="C1540" s="11"/>
      <c r="D1540" s="74"/>
      <c r="E1540" s="18"/>
      <c r="F1540" s="39"/>
      <c r="G1540" s="22"/>
      <c r="H1540" s="9"/>
    </row>
    <row r="1541" spans="1:8" x14ac:dyDescent="0.25">
      <c r="A1541" s="9"/>
      <c r="B1541" s="31"/>
      <c r="C1541" s="11"/>
      <c r="D1541" s="74"/>
      <c r="E1541" s="18"/>
      <c r="F1541" s="39"/>
      <c r="G1541" s="22"/>
      <c r="H1541" s="9"/>
    </row>
    <row r="1542" spans="1:8" x14ac:dyDescent="0.25">
      <c r="A1542" s="9"/>
      <c r="B1542" s="31"/>
      <c r="C1542" s="11"/>
      <c r="D1542" s="74"/>
      <c r="E1542" s="18"/>
      <c r="F1542" s="39"/>
      <c r="G1542" s="22"/>
      <c r="H1542" s="9"/>
    </row>
    <row r="1543" spans="1:8" x14ac:dyDescent="0.25">
      <c r="A1543" s="9"/>
      <c r="B1543" s="31"/>
      <c r="C1543" s="11"/>
      <c r="D1543" s="74"/>
      <c r="E1543" s="18"/>
      <c r="F1543" s="39"/>
      <c r="G1543" s="22"/>
      <c r="H1543" s="9"/>
    </row>
    <row r="1544" spans="1:8" x14ac:dyDescent="0.25">
      <c r="A1544" s="9"/>
      <c r="B1544" s="31"/>
      <c r="C1544" s="11"/>
      <c r="D1544" s="74"/>
      <c r="E1544" s="18"/>
      <c r="F1544" s="39"/>
      <c r="G1544" s="22"/>
      <c r="H1544" s="9"/>
    </row>
    <row r="1545" spans="1:8" x14ac:dyDescent="0.25">
      <c r="A1545" s="9"/>
      <c r="B1545" s="31"/>
      <c r="C1545" s="11"/>
      <c r="D1545" s="74"/>
      <c r="E1545" s="18"/>
      <c r="F1545" s="39"/>
      <c r="G1545" s="22"/>
      <c r="H1545" s="9"/>
    </row>
    <row r="1546" spans="1:8" x14ac:dyDescent="0.25">
      <c r="A1546" s="9"/>
      <c r="B1546" s="31"/>
      <c r="C1546" s="11"/>
      <c r="D1546" s="74"/>
      <c r="E1546" s="18"/>
      <c r="F1546" s="39"/>
      <c r="G1546" s="22"/>
      <c r="H1546" s="9"/>
    </row>
    <row r="1547" spans="1:8" x14ac:dyDescent="0.25">
      <c r="A1547" s="9"/>
      <c r="B1547" s="31"/>
      <c r="C1547" s="11"/>
      <c r="D1547" s="74"/>
      <c r="E1547" s="18"/>
      <c r="F1547" s="39"/>
      <c r="G1547" s="22"/>
      <c r="H1547" s="9"/>
    </row>
    <row r="1548" spans="1:8" x14ac:dyDescent="0.25">
      <c r="A1548" s="9"/>
      <c r="B1548" s="31"/>
      <c r="C1548" s="11"/>
      <c r="D1548" s="74"/>
      <c r="E1548" s="18"/>
      <c r="F1548" s="39"/>
      <c r="G1548" s="22"/>
      <c r="H1548" s="9"/>
    </row>
    <row r="1549" spans="1:8" x14ac:dyDescent="0.25">
      <c r="A1549" s="9"/>
      <c r="B1549" s="31"/>
      <c r="C1549" s="11"/>
      <c r="D1549" s="74"/>
      <c r="E1549" s="18"/>
      <c r="F1549" s="39"/>
      <c r="G1549" s="22"/>
      <c r="H1549" s="9"/>
    </row>
    <row r="1550" spans="1:8" x14ac:dyDescent="0.25">
      <c r="A1550" s="9"/>
      <c r="B1550" s="31"/>
      <c r="C1550" s="11"/>
      <c r="D1550" s="74"/>
      <c r="E1550" s="18"/>
      <c r="F1550" s="39"/>
      <c r="G1550" s="22"/>
      <c r="H1550" s="9"/>
    </row>
    <row r="1551" spans="1:8" x14ac:dyDescent="0.25">
      <c r="A1551" s="9"/>
      <c r="B1551" s="31"/>
      <c r="C1551" s="11"/>
      <c r="D1551" s="74"/>
      <c r="E1551" s="18"/>
      <c r="F1551" s="39"/>
      <c r="G1551" s="22"/>
      <c r="H1551" s="9"/>
    </row>
    <row r="1552" spans="1:8" x14ac:dyDescent="0.25">
      <c r="A1552" s="9"/>
      <c r="B1552" s="31"/>
      <c r="C1552" s="11"/>
      <c r="D1552" s="74"/>
      <c r="E1552" s="18"/>
      <c r="F1552" s="39"/>
      <c r="G1552" s="22"/>
      <c r="H1552" s="9"/>
    </row>
    <row r="1553" spans="1:8" x14ac:dyDescent="0.25">
      <c r="A1553" s="9"/>
      <c r="B1553" s="31"/>
      <c r="C1553" s="11"/>
      <c r="D1553" s="74"/>
      <c r="E1553" s="18"/>
      <c r="F1553" s="39"/>
      <c r="G1553" s="22"/>
      <c r="H1553" s="9"/>
    </row>
    <row r="1554" spans="1:8" x14ac:dyDescent="0.25">
      <c r="A1554" s="9"/>
      <c r="B1554" s="31"/>
      <c r="C1554" s="11"/>
      <c r="D1554" s="74"/>
      <c r="E1554" s="18"/>
      <c r="F1554" s="39"/>
      <c r="G1554" s="22"/>
      <c r="H1554" s="9"/>
    </row>
    <row r="1555" spans="1:8" x14ac:dyDescent="0.25">
      <c r="A1555" s="9"/>
      <c r="B1555" s="31"/>
      <c r="C1555" s="11"/>
      <c r="D1555" s="74"/>
      <c r="E1555" s="18"/>
      <c r="F1555" s="39"/>
      <c r="G1555" s="22"/>
      <c r="H1555" s="9"/>
    </row>
    <row r="1556" spans="1:8" x14ac:dyDescent="0.25">
      <c r="A1556" s="9"/>
      <c r="B1556" s="31"/>
      <c r="C1556" s="11"/>
      <c r="D1556" s="74"/>
      <c r="E1556" s="18"/>
      <c r="F1556" s="39"/>
      <c r="G1556" s="22"/>
      <c r="H1556" s="9"/>
    </row>
    <row r="1557" spans="1:8" x14ac:dyDescent="0.25">
      <c r="A1557" s="9"/>
      <c r="B1557" s="31"/>
      <c r="C1557" s="11"/>
      <c r="D1557" s="74"/>
      <c r="E1557" s="18"/>
      <c r="F1557" s="39"/>
      <c r="G1557" s="22"/>
      <c r="H1557" s="9"/>
    </row>
    <row r="1558" spans="1:8" x14ac:dyDescent="0.25">
      <c r="A1558" s="9"/>
      <c r="B1558" s="31"/>
      <c r="C1558" s="11"/>
      <c r="D1558" s="74"/>
      <c r="E1558" s="18"/>
      <c r="F1558" s="39"/>
      <c r="G1558" s="22"/>
      <c r="H1558" s="9"/>
    </row>
    <row r="1559" spans="1:8" x14ac:dyDescent="0.25">
      <c r="A1559" s="9"/>
      <c r="B1559" s="31"/>
      <c r="C1559" s="11"/>
      <c r="D1559" s="74"/>
      <c r="E1559" s="18"/>
      <c r="F1559" s="39"/>
      <c r="G1559" s="22"/>
      <c r="H1559" s="9"/>
    </row>
    <row r="1560" spans="1:8" x14ac:dyDescent="0.25">
      <c r="A1560" s="9"/>
      <c r="B1560" s="31"/>
      <c r="C1560" s="11"/>
      <c r="D1560" s="74"/>
      <c r="E1560" s="18"/>
      <c r="F1560" s="39"/>
      <c r="G1560" s="22"/>
      <c r="H1560" s="9"/>
    </row>
    <row r="1561" spans="1:8" x14ac:dyDescent="0.25">
      <c r="A1561" s="9"/>
      <c r="B1561" s="31"/>
      <c r="C1561" s="11"/>
      <c r="D1561" s="74"/>
      <c r="E1561" s="18"/>
      <c r="F1561" s="39"/>
      <c r="G1561" s="22"/>
      <c r="H1561" s="9"/>
    </row>
    <row r="1562" spans="1:8" x14ac:dyDescent="0.25">
      <c r="A1562" s="9"/>
      <c r="B1562" s="31"/>
      <c r="C1562" s="11"/>
      <c r="D1562" s="74"/>
      <c r="E1562" s="18"/>
      <c r="F1562" s="39"/>
      <c r="G1562" s="22"/>
      <c r="H1562" s="9"/>
    </row>
    <row r="1563" spans="1:8" x14ac:dyDescent="0.25">
      <c r="A1563" s="9"/>
      <c r="B1563" s="31"/>
      <c r="C1563" s="11"/>
      <c r="D1563" s="74"/>
      <c r="E1563" s="18"/>
      <c r="F1563" s="39"/>
      <c r="G1563" s="22"/>
      <c r="H1563" s="9"/>
    </row>
    <row r="1564" spans="1:8" x14ac:dyDescent="0.25">
      <c r="A1564" s="9"/>
      <c r="B1564" s="31"/>
      <c r="C1564" s="11"/>
      <c r="D1564" s="74"/>
      <c r="E1564" s="18"/>
      <c r="F1564" s="39"/>
      <c r="G1564" s="22"/>
      <c r="H1564" s="9"/>
    </row>
    <row r="1565" spans="1:8" x14ac:dyDescent="0.25">
      <c r="A1565" s="9"/>
      <c r="B1565" s="31"/>
      <c r="C1565" s="11"/>
      <c r="D1565" s="74"/>
      <c r="E1565" s="18"/>
      <c r="F1565" s="39"/>
      <c r="G1565" s="22"/>
      <c r="H1565" s="9"/>
    </row>
    <row r="1566" spans="1:8" x14ac:dyDescent="0.25">
      <c r="A1566" s="9"/>
      <c r="B1566" s="31"/>
      <c r="C1566" s="11"/>
      <c r="D1566" s="74"/>
      <c r="E1566" s="18"/>
      <c r="F1566" s="39"/>
      <c r="G1566" s="22"/>
      <c r="H1566" s="9"/>
    </row>
    <row r="1567" spans="1:8" x14ac:dyDescent="0.25">
      <c r="A1567" s="9"/>
      <c r="B1567" s="31"/>
      <c r="C1567" s="11"/>
      <c r="D1567" s="74"/>
      <c r="E1567" s="18"/>
      <c r="F1567" s="39"/>
      <c r="G1567" s="22"/>
      <c r="H1567" s="9"/>
    </row>
    <row r="1568" spans="1:8" x14ac:dyDescent="0.25">
      <c r="A1568" s="9"/>
      <c r="B1568" s="31"/>
      <c r="C1568" s="11"/>
      <c r="D1568" s="74"/>
      <c r="E1568" s="18"/>
      <c r="F1568" s="39"/>
      <c r="G1568" s="22"/>
      <c r="H1568" s="9"/>
    </row>
    <row r="1569" spans="1:8" x14ac:dyDescent="0.25">
      <c r="A1569" s="9"/>
      <c r="B1569" s="31"/>
      <c r="C1569" s="11"/>
      <c r="D1569" s="74"/>
      <c r="E1569" s="18"/>
      <c r="F1569" s="39"/>
      <c r="G1569" s="22"/>
      <c r="H1569" s="9"/>
    </row>
    <row r="1570" spans="1:8" x14ac:dyDescent="0.25">
      <c r="A1570" s="9"/>
      <c r="B1570" s="31"/>
      <c r="C1570" s="11"/>
      <c r="D1570" s="74"/>
      <c r="E1570" s="18"/>
      <c r="F1570" s="39"/>
      <c r="G1570" s="22"/>
      <c r="H1570" s="9"/>
    </row>
    <row r="1571" spans="1:8" x14ac:dyDescent="0.25">
      <c r="A1571" s="9"/>
      <c r="B1571" s="31"/>
      <c r="C1571" s="11"/>
      <c r="D1571" s="74"/>
      <c r="E1571" s="18"/>
      <c r="F1571" s="39"/>
      <c r="G1571" s="22"/>
      <c r="H1571" s="9"/>
    </row>
    <row r="1572" spans="1:8" x14ac:dyDescent="0.25">
      <c r="A1572" s="9"/>
      <c r="B1572" s="31"/>
      <c r="C1572" s="11"/>
      <c r="D1572" s="74"/>
      <c r="E1572" s="18"/>
      <c r="F1572" s="39"/>
      <c r="G1572" s="22"/>
      <c r="H1572" s="9"/>
    </row>
    <row r="1573" spans="1:8" x14ac:dyDescent="0.25">
      <c r="A1573" s="9"/>
      <c r="B1573" s="31"/>
      <c r="C1573" s="11"/>
      <c r="D1573" s="74"/>
      <c r="E1573" s="18"/>
      <c r="F1573" s="39"/>
      <c r="G1573" s="22"/>
      <c r="H1573" s="9"/>
    </row>
    <row r="1574" spans="1:8" x14ac:dyDescent="0.25">
      <c r="A1574" s="9"/>
      <c r="B1574" s="31"/>
      <c r="C1574" s="11"/>
      <c r="D1574" s="74"/>
      <c r="E1574" s="18"/>
      <c r="F1574" s="39"/>
      <c r="G1574" s="22"/>
      <c r="H1574" s="9"/>
    </row>
    <row r="1575" spans="1:8" x14ac:dyDescent="0.25">
      <c r="A1575" s="9"/>
      <c r="B1575" s="31"/>
      <c r="C1575" s="11"/>
      <c r="D1575" s="74"/>
      <c r="E1575" s="18"/>
      <c r="F1575" s="39"/>
      <c r="G1575" s="22"/>
      <c r="H1575" s="9"/>
    </row>
    <row r="1576" spans="1:8" x14ac:dyDescent="0.25">
      <c r="A1576" s="9"/>
      <c r="B1576" s="31"/>
      <c r="C1576" s="11"/>
      <c r="D1576" s="74"/>
      <c r="E1576" s="18"/>
      <c r="F1576" s="39"/>
      <c r="G1576" s="22"/>
      <c r="H1576" s="9"/>
    </row>
    <row r="1577" spans="1:8" x14ac:dyDescent="0.25">
      <c r="A1577" s="9"/>
      <c r="B1577" s="31"/>
      <c r="C1577" s="11"/>
      <c r="D1577" s="74"/>
      <c r="E1577" s="18"/>
      <c r="F1577" s="39"/>
      <c r="G1577" s="22"/>
      <c r="H1577" s="9"/>
    </row>
    <row r="1578" spans="1:8" x14ac:dyDescent="0.25">
      <c r="A1578" s="9"/>
      <c r="B1578" s="31"/>
      <c r="C1578" s="11"/>
      <c r="D1578" s="74"/>
      <c r="E1578" s="18"/>
      <c r="F1578" s="39"/>
      <c r="G1578" s="22"/>
      <c r="H1578" s="9"/>
    </row>
    <row r="1579" spans="1:8" x14ac:dyDescent="0.25">
      <c r="A1579" s="9"/>
      <c r="B1579" s="31"/>
      <c r="C1579" s="11"/>
      <c r="D1579" s="74"/>
      <c r="E1579" s="18"/>
      <c r="F1579" s="39"/>
      <c r="G1579" s="22"/>
      <c r="H1579" s="9"/>
    </row>
    <row r="1580" spans="1:8" x14ac:dyDescent="0.25">
      <c r="A1580" s="9"/>
      <c r="B1580" s="31"/>
      <c r="C1580" s="11"/>
      <c r="D1580" s="74"/>
      <c r="E1580" s="18"/>
      <c r="F1580" s="39"/>
      <c r="G1580" s="22"/>
      <c r="H1580" s="9"/>
    </row>
    <row r="1581" spans="1:8" x14ac:dyDescent="0.25">
      <c r="A1581" s="9"/>
      <c r="B1581" s="31"/>
      <c r="C1581" s="11"/>
      <c r="D1581" s="74"/>
      <c r="E1581" s="18"/>
      <c r="F1581" s="39"/>
      <c r="G1581" s="22"/>
      <c r="H1581" s="9"/>
    </row>
    <row r="1582" spans="1:8" x14ac:dyDescent="0.25">
      <c r="A1582" s="9"/>
      <c r="B1582" s="31"/>
      <c r="C1582" s="11"/>
      <c r="D1582" s="74"/>
      <c r="E1582" s="18"/>
      <c r="F1582" s="39"/>
      <c r="G1582" s="22"/>
      <c r="H1582" s="9"/>
    </row>
    <row r="1583" spans="1:8" x14ac:dyDescent="0.25">
      <c r="A1583" s="9"/>
      <c r="B1583" s="31"/>
      <c r="C1583" s="11"/>
      <c r="D1583" s="74"/>
      <c r="E1583" s="18"/>
      <c r="F1583" s="39"/>
      <c r="G1583" s="22"/>
      <c r="H1583" s="9"/>
    </row>
    <row r="1584" spans="1:8" x14ac:dyDescent="0.25">
      <c r="A1584" s="9"/>
      <c r="B1584" s="31"/>
      <c r="C1584" s="11"/>
      <c r="D1584" s="74"/>
      <c r="E1584" s="18"/>
      <c r="F1584" s="39"/>
      <c r="G1584" s="22"/>
      <c r="H1584" s="9"/>
    </row>
    <row r="1585" spans="1:8" x14ac:dyDescent="0.25">
      <c r="A1585" s="9"/>
      <c r="B1585" s="31"/>
      <c r="C1585" s="11"/>
      <c r="D1585" s="74"/>
      <c r="E1585" s="18"/>
      <c r="F1585" s="39"/>
      <c r="G1585" s="22"/>
      <c r="H1585" s="9"/>
    </row>
    <row r="1586" spans="1:8" x14ac:dyDescent="0.25">
      <c r="A1586" s="9"/>
      <c r="B1586" s="31"/>
      <c r="C1586" s="11"/>
      <c r="D1586" s="74"/>
      <c r="E1586" s="18"/>
      <c r="F1586" s="39"/>
      <c r="G1586" s="22"/>
      <c r="H1586" s="9"/>
    </row>
    <row r="1587" spans="1:8" x14ac:dyDescent="0.25">
      <c r="A1587" s="9"/>
      <c r="B1587" s="31"/>
      <c r="C1587" s="11"/>
      <c r="D1587" s="74"/>
      <c r="E1587" s="18"/>
      <c r="F1587" s="39"/>
      <c r="G1587" s="22"/>
      <c r="H1587" s="9"/>
    </row>
    <row r="1588" spans="1:8" x14ac:dyDescent="0.25">
      <c r="A1588" s="9"/>
      <c r="B1588" s="31"/>
      <c r="C1588" s="11"/>
      <c r="D1588" s="74"/>
      <c r="E1588" s="18"/>
      <c r="F1588" s="39"/>
      <c r="G1588" s="22"/>
      <c r="H1588" s="9"/>
    </row>
    <row r="1589" spans="1:8" x14ac:dyDescent="0.25">
      <c r="A1589" s="9"/>
      <c r="B1589" s="31"/>
      <c r="C1589" s="11"/>
      <c r="D1589" s="74"/>
      <c r="E1589" s="18"/>
      <c r="F1589" s="39"/>
      <c r="G1589" s="22"/>
      <c r="H1589" s="9"/>
    </row>
    <row r="1590" spans="1:8" x14ac:dyDescent="0.25">
      <c r="A1590" s="9"/>
      <c r="B1590" s="31"/>
      <c r="C1590" s="11"/>
      <c r="D1590" s="74"/>
      <c r="E1590" s="18"/>
      <c r="F1590" s="39"/>
      <c r="G1590" s="22"/>
      <c r="H1590" s="9"/>
    </row>
    <row r="1591" spans="1:8" x14ac:dyDescent="0.25">
      <c r="A1591" s="9"/>
      <c r="B1591" s="31"/>
      <c r="C1591" s="11"/>
      <c r="D1591" s="74"/>
      <c r="E1591" s="18"/>
      <c r="F1591" s="39"/>
      <c r="G1591" s="22"/>
      <c r="H1591" s="9"/>
    </row>
    <row r="1592" spans="1:8" x14ac:dyDescent="0.25">
      <c r="A1592" s="9"/>
      <c r="B1592" s="31"/>
      <c r="C1592" s="11"/>
      <c r="D1592" s="74"/>
      <c r="E1592" s="18"/>
      <c r="F1592" s="39"/>
      <c r="G1592" s="22"/>
      <c r="H1592" s="9"/>
    </row>
    <row r="1593" spans="1:8" x14ac:dyDescent="0.25">
      <c r="A1593" s="9"/>
      <c r="B1593" s="31"/>
      <c r="C1593" s="11"/>
      <c r="D1593" s="74"/>
      <c r="E1593" s="18"/>
      <c r="F1593" s="39"/>
      <c r="G1593" s="22"/>
      <c r="H1593" s="9"/>
    </row>
    <row r="1594" spans="1:8" x14ac:dyDescent="0.25">
      <c r="A1594" s="9"/>
      <c r="B1594" s="31"/>
      <c r="C1594" s="11"/>
      <c r="D1594" s="74"/>
      <c r="E1594" s="18"/>
      <c r="F1594" s="39"/>
      <c r="G1594" s="22"/>
      <c r="H1594" s="9"/>
    </row>
    <row r="1595" spans="1:8" x14ac:dyDescent="0.25">
      <c r="A1595" s="9"/>
      <c r="B1595" s="31"/>
      <c r="C1595" s="11"/>
      <c r="D1595" s="74"/>
      <c r="E1595" s="18"/>
      <c r="F1595" s="39"/>
      <c r="G1595" s="22"/>
      <c r="H1595" s="9"/>
    </row>
    <row r="1596" spans="1:8" x14ac:dyDescent="0.25">
      <c r="A1596" s="9"/>
      <c r="B1596" s="31"/>
      <c r="C1596" s="11"/>
      <c r="D1596" s="74"/>
      <c r="E1596" s="18"/>
      <c r="F1596" s="39"/>
      <c r="G1596" s="22"/>
      <c r="H1596" s="9"/>
    </row>
    <row r="1597" spans="1:8" x14ac:dyDescent="0.25">
      <c r="A1597" s="9"/>
      <c r="B1597" s="31"/>
      <c r="C1597" s="11"/>
      <c r="D1597" s="74"/>
      <c r="E1597" s="18"/>
      <c r="F1597" s="39"/>
      <c r="G1597" s="22"/>
      <c r="H1597" s="9"/>
    </row>
    <row r="1598" spans="1:8" x14ac:dyDescent="0.25">
      <c r="A1598" s="9"/>
      <c r="B1598" s="31"/>
      <c r="C1598" s="11"/>
      <c r="D1598" s="74"/>
      <c r="E1598" s="18"/>
      <c r="F1598" s="39"/>
      <c r="G1598" s="22"/>
      <c r="H1598" s="9"/>
    </row>
    <row r="1599" spans="1:8" x14ac:dyDescent="0.25">
      <c r="A1599" s="9"/>
      <c r="B1599" s="31"/>
      <c r="C1599" s="11"/>
      <c r="D1599" s="74"/>
      <c r="E1599" s="18"/>
      <c r="F1599" s="39"/>
      <c r="G1599" s="22"/>
      <c r="H1599" s="9"/>
    </row>
    <row r="1600" spans="1:8" x14ac:dyDescent="0.25">
      <c r="A1600" s="9"/>
      <c r="B1600" s="31"/>
      <c r="C1600" s="11"/>
      <c r="D1600" s="74"/>
      <c r="E1600" s="18"/>
      <c r="F1600" s="39"/>
      <c r="G1600" s="22"/>
      <c r="H1600" s="9"/>
    </row>
    <row r="1601" spans="1:8" x14ac:dyDescent="0.25">
      <c r="A1601" s="9"/>
      <c r="B1601" s="31"/>
      <c r="C1601" s="11"/>
      <c r="D1601" s="74"/>
      <c r="E1601" s="18"/>
      <c r="F1601" s="39"/>
      <c r="G1601" s="22"/>
      <c r="H1601" s="9"/>
    </row>
    <row r="1602" spans="1:8" x14ac:dyDescent="0.25">
      <c r="A1602" s="9"/>
      <c r="B1602" s="31"/>
      <c r="C1602" s="11"/>
      <c r="D1602" s="74"/>
      <c r="E1602" s="18"/>
      <c r="F1602" s="39"/>
      <c r="G1602" s="22"/>
      <c r="H1602" s="9"/>
    </row>
    <row r="1603" spans="1:8" x14ac:dyDescent="0.25">
      <c r="A1603" s="9"/>
      <c r="B1603" s="31"/>
      <c r="C1603" s="11"/>
      <c r="D1603" s="74"/>
      <c r="E1603" s="18"/>
      <c r="F1603" s="39"/>
      <c r="G1603" s="22"/>
      <c r="H1603" s="9"/>
    </row>
    <row r="1604" spans="1:8" x14ac:dyDescent="0.25">
      <c r="A1604" s="9"/>
      <c r="B1604" s="31"/>
      <c r="C1604" s="11"/>
      <c r="D1604" s="74"/>
      <c r="E1604" s="18"/>
      <c r="F1604" s="39"/>
      <c r="G1604" s="22"/>
      <c r="H1604" s="9"/>
    </row>
    <row r="1605" spans="1:8" x14ac:dyDescent="0.25">
      <c r="A1605" s="9"/>
      <c r="B1605" s="31"/>
      <c r="C1605" s="11"/>
      <c r="D1605" s="74"/>
      <c r="E1605" s="18"/>
      <c r="F1605" s="39"/>
      <c r="G1605" s="22"/>
      <c r="H1605" s="9"/>
    </row>
    <row r="1606" spans="1:8" x14ac:dyDescent="0.25">
      <c r="A1606" s="9"/>
      <c r="B1606" s="31"/>
      <c r="C1606" s="11"/>
      <c r="D1606" s="74"/>
      <c r="E1606" s="18"/>
      <c r="F1606" s="39"/>
      <c r="G1606" s="22"/>
      <c r="H1606" s="9"/>
    </row>
    <row r="1607" spans="1:8" x14ac:dyDescent="0.25">
      <c r="A1607" s="9"/>
      <c r="B1607" s="31"/>
      <c r="C1607" s="11"/>
      <c r="D1607" s="74"/>
      <c r="E1607" s="18"/>
      <c r="F1607" s="39"/>
      <c r="G1607" s="22"/>
      <c r="H1607" s="9"/>
    </row>
    <row r="1608" spans="1:8" x14ac:dyDescent="0.25">
      <c r="A1608" s="9"/>
      <c r="B1608" s="31"/>
      <c r="C1608" s="11"/>
      <c r="D1608" s="74"/>
      <c r="E1608" s="18"/>
      <c r="F1608" s="39"/>
      <c r="G1608" s="22"/>
      <c r="H1608" s="9"/>
    </row>
    <row r="1609" spans="1:8" x14ac:dyDescent="0.25">
      <c r="A1609" s="9"/>
      <c r="B1609" s="31"/>
      <c r="C1609" s="11"/>
      <c r="D1609" s="74"/>
      <c r="E1609" s="18"/>
      <c r="F1609" s="39"/>
      <c r="G1609" s="22"/>
      <c r="H1609" s="9"/>
    </row>
    <row r="1610" spans="1:8" x14ac:dyDescent="0.25">
      <c r="A1610" s="9"/>
      <c r="B1610" s="31"/>
      <c r="C1610" s="11"/>
      <c r="D1610" s="74"/>
      <c r="E1610" s="18"/>
      <c r="F1610" s="39"/>
      <c r="G1610" s="22"/>
      <c r="H1610" s="9"/>
    </row>
    <row r="1611" spans="1:8" x14ac:dyDescent="0.25">
      <c r="A1611" s="9"/>
      <c r="B1611" s="31"/>
      <c r="C1611" s="11"/>
      <c r="D1611" s="74"/>
      <c r="E1611" s="18"/>
      <c r="F1611" s="39"/>
      <c r="G1611" s="22"/>
      <c r="H1611" s="9"/>
    </row>
    <row r="1612" spans="1:8" x14ac:dyDescent="0.25">
      <c r="A1612" s="9"/>
      <c r="B1612" s="31"/>
      <c r="C1612" s="11"/>
      <c r="D1612" s="74"/>
      <c r="E1612" s="18"/>
      <c r="F1612" s="39"/>
      <c r="G1612" s="22"/>
      <c r="H1612" s="9"/>
    </row>
    <row r="1613" spans="1:8" x14ac:dyDescent="0.25">
      <c r="A1613" s="9"/>
      <c r="B1613" s="31"/>
      <c r="C1613" s="11"/>
      <c r="D1613" s="74"/>
      <c r="E1613" s="18"/>
      <c r="F1613" s="39"/>
      <c r="G1613" s="22"/>
      <c r="H1613" s="9"/>
    </row>
    <row r="1614" spans="1:8" x14ac:dyDescent="0.25">
      <c r="A1614" s="9"/>
      <c r="B1614" s="31"/>
      <c r="C1614" s="11"/>
      <c r="D1614" s="74"/>
      <c r="E1614" s="18"/>
      <c r="F1614" s="39"/>
      <c r="G1614" s="22"/>
      <c r="H1614" s="9"/>
    </row>
    <row r="1615" spans="1:8" x14ac:dyDescent="0.25">
      <c r="A1615" s="9"/>
      <c r="B1615" s="31"/>
      <c r="C1615" s="11"/>
      <c r="D1615" s="74"/>
      <c r="E1615" s="18"/>
      <c r="F1615" s="39"/>
      <c r="G1615" s="22"/>
      <c r="H1615" s="9"/>
    </row>
    <row r="1616" spans="1:8" x14ac:dyDescent="0.25">
      <c r="A1616" s="9"/>
      <c r="B1616" s="31"/>
      <c r="C1616" s="11"/>
      <c r="D1616" s="74"/>
      <c r="E1616" s="18"/>
      <c r="F1616" s="39"/>
      <c r="G1616" s="22"/>
      <c r="H1616" s="9"/>
    </row>
    <row r="1617" spans="1:8" x14ac:dyDescent="0.25">
      <c r="A1617" s="9"/>
      <c r="B1617" s="31"/>
      <c r="C1617" s="11"/>
      <c r="D1617" s="74"/>
      <c r="E1617" s="18"/>
      <c r="F1617" s="39"/>
      <c r="G1617" s="22"/>
      <c r="H1617" s="9"/>
    </row>
    <row r="1618" spans="1:8" x14ac:dyDescent="0.25">
      <c r="A1618" s="9"/>
      <c r="B1618" s="31"/>
      <c r="C1618" s="11"/>
      <c r="D1618" s="74"/>
      <c r="E1618" s="18"/>
      <c r="F1618" s="39"/>
      <c r="G1618" s="22"/>
      <c r="H1618" s="9"/>
    </row>
    <row r="1619" spans="1:8" x14ac:dyDescent="0.25">
      <c r="A1619" s="9"/>
      <c r="B1619" s="31"/>
      <c r="C1619" s="11"/>
      <c r="D1619" s="74"/>
      <c r="E1619" s="18"/>
      <c r="F1619" s="39"/>
      <c r="G1619" s="22"/>
      <c r="H1619" s="9"/>
    </row>
    <row r="1620" spans="1:8" x14ac:dyDescent="0.25">
      <c r="A1620" s="9"/>
      <c r="B1620" s="31"/>
      <c r="C1620" s="11"/>
      <c r="D1620" s="74"/>
      <c r="E1620" s="18"/>
      <c r="F1620" s="39"/>
      <c r="G1620" s="22"/>
      <c r="H1620" s="9"/>
    </row>
    <row r="1621" spans="1:8" x14ac:dyDescent="0.25">
      <c r="A1621" s="9"/>
      <c r="B1621" s="31"/>
      <c r="C1621" s="11"/>
      <c r="D1621" s="74"/>
      <c r="E1621" s="18"/>
      <c r="F1621" s="39"/>
      <c r="G1621" s="22"/>
      <c r="H1621" s="9"/>
    </row>
    <row r="1622" spans="1:8" x14ac:dyDescent="0.25">
      <c r="A1622" s="9"/>
      <c r="B1622" s="31"/>
      <c r="C1622" s="11"/>
      <c r="D1622" s="74"/>
      <c r="E1622" s="18"/>
      <c r="F1622" s="39"/>
      <c r="G1622" s="22"/>
      <c r="H1622" s="9"/>
    </row>
    <row r="1623" spans="1:8" x14ac:dyDescent="0.25">
      <c r="A1623" s="9"/>
      <c r="B1623" s="31"/>
      <c r="C1623" s="11"/>
      <c r="D1623" s="74"/>
      <c r="E1623" s="18"/>
      <c r="F1623" s="39"/>
      <c r="G1623" s="22"/>
      <c r="H1623" s="9"/>
    </row>
    <row r="1624" spans="1:8" x14ac:dyDescent="0.25">
      <c r="A1624" s="9"/>
      <c r="B1624" s="31"/>
      <c r="C1624" s="11"/>
      <c r="D1624" s="74"/>
      <c r="E1624" s="18"/>
      <c r="F1624" s="39"/>
      <c r="G1624" s="22"/>
      <c r="H1624" s="9"/>
    </row>
    <row r="1625" spans="1:8" x14ac:dyDescent="0.25">
      <c r="A1625" s="9"/>
      <c r="B1625" s="31"/>
      <c r="C1625" s="11"/>
      <c r="D1625" s="74"/>
      <c r="E1625" s="18"/>
      <c r="F1625" s="39"/>
      <c r="G1625" s="22"/>
      <c r="H1625" s="9"/>
    </row>
    <row r="1626" spans="1:8" x14ac:dyDescent="0.25">
      <c r="A1626" s="9"/>
      <c r="B1626" s="31"/>
      <c r="C1626" s="11"/>
      <c r="D1626" s="74"/>
      <c r="E1626" s="18"/>
      <c r="F1626" s="39"/>
      <c r="G1626" s="22"/>
      <c r="H1626" s="9"/>
    </row>
    <row r="1627" spans="1:8" x14ac:dyDescent="0.25">
      <c r="A1627" s="9"/>
      <c r="B1627" s="31"/>
      <c r="C1627" s="11"/>
      <c r="D1627" s="74"/>
      <c r="E1627" s="18"/>
      <c r="F1627" s="39"/>
      <c r="G1627" s="22"/>
      <c r="H1627" s="9"/>
    </row>
    <row r="1628" spans="1:8" x14ac:dyDescent="0.25">
      <c r="A1628" s="9"/>
      <c r="B1628" s="31"/>
      <c r="C1628" s="11"/>
      <c r="D1628" s="74"/>
      <c r="E1628" s="18"/>
      <c r="F1628" s="39"/>
      <c r="G1628" s="22"/>
      <c r="H1628" s="9"/>
    </row>
    <row r="1629" spans="1:8" x14ac:dyDescent="0.25">
      <c r="A1629" s="9"/>
      <c r="B1629" s="31"/>
      <c r="C1629" s="11"/>
      <c r="D1629" s="74"/>
      <c r="E1629" s="18"/>
      <c r="F1629" s="39"/>
      <c r="G1629" s="22"/>
      <c r="H1629" s="9"/>
    </row>
    <row r="1630" spans="1:8" x14ac:dyDescent="0.25">
      <c r="A1630" s="9"/>
      <c r="B1630" s="31"/>
      <c r="C1630" s="11"/>
      <c r="D1630" s="74"/>
      <c r="E1630" s="18"/>
      <c r="F1630" s="39"/>
      <c r="G1630" s="22"/>
      <c r="H1630" s="9"/>
    </row>
    <row r="1631" spans="1:8" x14ac:dyDescent="0.25">
      <c r="A1631" s="9"/>
      <c r="B1631" s="31"/>
      <c r="C1631" s="11"/>
      <c r="D1631" s="74"/>
      <c r="E1631" s="18"/>
      <c r="F1631" s="39"/>
      <c r="G1631" s="22"/>
      <c r="H1631" s="9"/>
    </row>
    <row r="1632" spans="1:8" x14ac:dyDescent="0.25">
      <c r="A1632" s="9"/>
      <c r="B1632" s="31"/>
      <c r="C1632" s="11"/>
      <c r="D1632" s="74"/>
      <c r="E1632" s="18"/>
      <c r="F1632" s="39"/>
      <c r="G1632" s="22"/>
      <c r="H1632" s="9"/>
    </row>
    <row r="1633" spans="1:8" x14ac:dyDescent="0.25">
      <c r="A1633" s="9"/>
      <c r="B1633" s="31"/>
      <c r="C1633" s="11"/>
      <c r="D1633" s="74"/>
      <c r="E1633" s="18"/>
      <c r="F1633" s="39"/>
      <c r="G1633" s="22"/>
      <c r="H1633" s="9"/>
    </row>
    <row r="1634" spans="1:8" x14ac:dyDescent="0.25">
      <c r="A1634" s="9"/>
      <c r="B1634" s="31"/>
      <c r="C1634" s="11"/>
      <c r="D1634" s="74"/>
      <c r="E1634" s="18"/>
      <c r="F1634" s="39"/>
      <c r="G1634" s="22"/>
      <c r="H1634" s="9"/>
    </row>
    <row r="1635" spans="1:8" x14ac:dyDescent="0.25">
      <c r="A1635" s="9"/>
      <c r="B1635" s="31"/>
      <c r="C1635" s="11"/>
      <c r="D1635" s="74"/>
      <c r="E1635" s="18"/>
      <c r="F1635" s="39"/>
      <c r="G1635" s="22"/>
      <c r="H1635" s="9"/>
    </row>
    <row r="1636" spans="1:8" x14ac:dyDescent="0.25">
      <c r="A1636" s="9"/>
      <c r="B1636" s="31"/>
      <c r="C1636" s="11"/>
      <c r="D1636" s="74"/>
      <c r="E1636" s="18"/>
      <c r="F1636" s="39"/>
      <c r="G1636" s="22"/>
      <c r="H1636" s="9"/>
    </row>
    <row r="1637" spans="1:8" x14ac:dyDescent="0.25">
      <c r="A1637" s="9"/>
      <c r="B1637" s="31"/>
      <c r="C1637" s="11"/>
      <c r="D1637" s="74"/>
      <c r="E1637" s="18"/>
      <c r="F1637" s="39"/>
      <c r="G1637" s="22"/>
      <c r="H1637" s="9"/>
    </row>
    <row r="1638" spans="1:8" x14ac:dyDescent="0.25">
      <c r="A1638" s="9"/>
      <c r="B1638" s="31"/>
      <c r="C1638" s="11"/>
      <c r="D1638" s="74"/>
      <c r="E1638" s="18"/>
      <c r="F1638" s="39"/>
      <c r="G1638" s="22"/>
      <c r="H1638" s="9"/>
    </row>
    <row r="1639" spans="1:8" x14ac:dyDescent="0.25">
      <c r="A1639" s="9"/>
      <c r="B1639" s="31"/>
      <c r="C1639" s="11"/>
      <c r="D1639" s="74"/>
      <c r="E1639" s="18"/>
      <c r="F1639" s="39"/>
      <c r="G1639" s="22"/>
      <c r="H1639" s="9"/>
    </row>
    <row r="1640" spans="1:8" x14ac:dyDescent="0.25">
      <c r="A1640" s="9"/>
      <c r="B1640" s="31"/>
      <c r="C1640" s="11"/>
      <c r="D1640" s="74"/>
      <c r="E1640" s="18"/>
      <c r="F1640" s="39"/>
      <c r="G1640" s="22"/>
      <c r="H1640" s="9"/>
    </row>
    <row r="1641" spans="1:8" x14ac:dyDescent="0.25">
      <c r="A1641" s="9"/>
      <c r="B1641" s="31"/>
      <c r="C1641" s="11"/>
      <c r="D1641" s="74"/>
      <c r="E1641" s="18"/>
      <c r="F1641" s="39"/>
      <c r="G1641" s="22"/>
      <c r="H1641" s="9"/>
    </row>
    <row r="1642" spans="1:8" x14ac:dyDescent="0.25">
      <c r="A1642" s="9"/>
      <c r="B1642" s="31"/>
      <c r="C1642" s="11"/>
      <c r="D1642" s="74"/>
      <c r="E1642" s="18"/>
      <c r="F1642" s="39"/>
      <c r="G1642" s="22"/>
      <c r="H1642" s="9"/>
    </row>
    <row r="1643" spans="1:8" x14ac:dyDescent="0.25">
      <c r="A1643" s="9"/>
      <c r="B1643" s="31"/>
      <c r="C1643" s="11"/>
      <c r="D1643" s="74"/>
      <c r="E1643" s="18"/>
      <c r="F1643" s="39"/>
      <c r="G1643" s="22"/>
      <c r="H1643" s="9"/>
    </row>
    <row r="1644" spans="1:8" x14ac:dyDescent="0.25">
      <c r="A1644" s="9"/>
      <c r="B1644" s="31"/>
      <c r="C1644" s="11"/>
      <c r="D1644" s="74"/>
      <c r="E1644" s="18"/>
      <c r="F1644" s="39"/>
      <c r="G1644" s="22"/>
      <c r="H1644" s="9"/>
    </row>
    <row r="1645" spans="1:8" x14ac:dyDescent="0.25">
      <c r="A1645" s="9"/>
      <c r="B1645" s="31"/>
      <c r="C1645" s="11"/>
      <c r="D1645" s="74"/>
      <c r="E1645" s="18"/>
      <c r="F1645" s="39"/>
      <c r="G1645" s="22"/>
      <c r="H1645" s="9"/>
    </row>
    <row r="1646" spans="1:8" x14ac:dyDescent="0.25">
      <c r="A1646" s="9"/>
      <c r="B1646" s="31"/>
      <c r="C1646" s="11"/>
      <c r="D1646" s="74"/>
      <c r="E1646" s="18"/>
      <c r="F1646" s="39"/>
      <c r="G1646" s="22"/>
      <c r="H1646" s="9"/>
    </row>
    <row r="1647" spans="1:8" x14ac:dyDescent="0.25">
      <c r="A1647" s="9"/>
      <c r="B1647" s="31"/>
      <c r="C1647" s="11"/>
      <c r="D1647" s="74"/>
      <c r="E1647" s="18"/>
      <c r="F1647" s="39"/>
      <c r="G1647" s="22"/>
      <c r="H1647" s="9"/>
    </row>
    <row r="1648" spans="1:8" x14ac:dyDescent="0.25">
      <c r="A1648" s="9"/>
      <c r="B1648" s="31"/>
      <c r="C1648" s="11"/>
      <c r="D1648" s="74"/>
      <c r="E1648" s="18"/>
      <c r="F1648" s="39"/>
      <c r="G1648" s="22"/>
      <c r="H1648" s="9"/>
    </row>
    <row r="1649" spans="1:8" x14ac:dyDescent="0.25">
      <c r="A1649" s="9"/>
      <c r="B1649" s="31"/>
      <c r="C1649" s="11"/>
      <c r="D1649" s="74"/>
      <c r="E1649" s="18"/>
      <c r="F1649" s="39"/>
      <c r="G1649" s="22"/>
      <c r="H1649" s="9"/>
    </row>
    <row r="1650" spans="1:8" x14ac:dyDescent="0.25">
      <c r="A1650" s="9"/>
      <c r="B1650" s="31"/>
      <c r="C1650" s="11"/>
      <c r="D1650" s="74"/>
      <c r="E1650" s="18"/>
      <c r="F1650" s="39"/>
      <c r="G1650" s="22"/>
      <c r="H1650" s="9"/>
    </row>
    <row r="1651" spans="1:8" x14ac:dyDescent="0.25">
      <c r="A1651" s="9"/>
      <c r="B1651" s="31"/>
      <c r="C1651" s="11"/>
      <c r="D1651" s="74"/>
      <c r="E1651" s="18"/>
      <c r="F1651" s="39"/>
      <c r="G1651" s="22"/>
      <c r="H1651" s="9"/>
    </row>
    <row r="1652" spans="1:8" x14ac:dyDescent="0.25">
      <c r="A1652" s="9"/>
      <c r="B1652" s="31"/>
      <c r="C1652" s="11"/>
      <c r="D1652" s="74"/>
      <c r="E1652" s="18"/>
      <c r="F1652" s="39"/>
      <c r="G1652" s="22"/>
      <c r="H1652" s="9"/>
    </row>
    <row r="1653" spans="1:8" x14ac:dyDescent="0.25">
      <c r="A1653" s="9"/>
      <c r="B1653" s="31"/>
      <c r="C1653" s="11"/>
      <c r="D1653" s="74"/>
      <c r="E1653" s="18"/>
      <c r="F1653" s="39"/>
      <c r="G1653" s="22"/>
      <c r="H1653" s="9"/>
    </row>
    <row r="1654" spans="1:8" x14ac:dyDescent="0.25">
      <c r="A1654" s="9"/>
      <c r="B1654" s="31"/>
      <c r="C1654" s="11"/>
      <c r="D1654" s="74"/>
      <c r="E1654" s="18"/>
      <c r="F1654" s="39"/>
      <c r="G1654" s="22"/>
      <c r="H1654" s="9"/>
    </row>
    <row r="1655" spans="1:8" x14ac:dyDescent="0.25">
      <c r="A1655" s="9"/>
      <c r="B1655" s="31"/>
      <c r="C1655" s="11"/>
      <c r="D1655" s="74"/>
      <c r="E1655" s="18"/>
      <c r="F1655" s="39"/>
      <c r="G1655" s="22"/>
      <c r="H1655" s="9"/>
    </row>
    <row r="1656" spans="1:8" x14ac:dyDescent="0.25">
      <c r="A1656" s="9"/>
      <c r="B1656" s="31"/>
      <c r="C1656" s="11"/>
      <c r="D1656" s="74"/>
      <c r="E1656" s="18"/>
      <c r="F1656" s="39"/>
      <c r="G1656" s="22"/>
      <c r="H1656" s="9"/>
    </row>
    <row r="1657" spans="1:8" x14ac:dyDescent="0.25">
      <c r="A1657" s="9"/>
      <c r="B1657" s="31"/>
      <c r="C1657" s="11"/>
      <c r="D1657" s="74"/>
      <c r="E1657" s="18"/>
      <c r="F1657" s="39"/>
      <c r="G1657" s="22"/>
      <c r="H1657" s="9"/>
    </row>
    <row r="1658" spans="1:8" x14ac:dyDescent="0.25">
      <c r="A1658" s="9"/>
      <c r="B1658" s="31"/>
      <c r="C1658" s="11"/>
      <c r="D1658" s="74"/>
      <c r="E1658" s="18"/>
      <c r="F1658" s="39"/>
      <c r="G1658" s="22"/>
      <c r="H1658" s="9"/>
    </row>
    <row r="1659" spans="1:8" x14ac:dyDescent="0.25">
      <c r="A1659" s="9"/>
      <c r="B1659" s="31"/>
      <c r="C1659" s="11"/>
      <c r="D1659" s="74"/>
      <c r="E1659" s="18"/>
      <c r="F1659" s="39"/>
      <c r="G1659" s="22"/>
      <c r="H1659" s="9"/>
    </row>
    <row r="1660" spans="1:8" x14ac:dyDescent="0.25">
      <c r="A1660" s="9"/>
      <c r="B1660" s="31"/>
      <c r="C1660" s="11"/>
      <c r="D1660" s="74"/>
      <c r="E1660" s="18"/>
      <c r="F1660" s="39"/>
      <c r="G1660" s="22"/>
      <c r="H1660" s="9"/>
    </row>
    <row r="1661" spans="1:8" x14ac:dyDescent="0.25">
      <c r="A1661" s="9"/>
      <c r="B1661" s="31"/>
      <c r="C1661" s="11"/>
      <c r="D1661" s="74"/>
      <c r="E1661" s="18"/>
      <c r="F1661" s="39"/>
      <c r="G1661" s="22"/>
      <c r="H1661" s="9"/>
    </row>
    <row r="1662" spans="1:8" x14ac:dyDescent="0.25">
      <c r="A1662" s="9"/>
      <c r="B1662" s="31"/>
      <c r="C1662" s="11"/>
      <c r="D1662" s="74"/>
      <c r="E1662" s="18"/>
      <c r="F1662" s="39"/>
      <c r="G1662" s="22"/>
      <c r="H1662" s="9"/>
    </row>
    <row r="1663" spans="1:8" x14ac:dyDescent="0.25">
      <c r="A1663" s="9"/>
      <c r="B1663" s="31"/>
      <c r="C1663" s="11"/>
      <c r="D1663" s="74"/>
      <c r="E1663" s="18"/>
      <c r="F1663" s="39"/>
      <c r="G1663" s="22"/>
      <c r="H1663" s="9"/>
    </row>
    <row r="1664" spans="1:8" x14ac:dyDescent="0.25">
      <c r="A1664" s="9"/>
      <c r="B1664" s="31"/>
      <c r="C1664" s="11"/>
      <c r="D1664" s="74"/>
      <c r="E1664" s="18"/>
      <c r="F1664" s="39"/>
      <c r="G1664" s="22"/>
      <c r="H1664" s="9"/>
    </row>
    <row r="1665" spans="1:8" x14ac:dyDescent="0.25">
      <c r="A1665" s="9"/>
      <c r="B1665" s="31"/>
      <c r="C1665" s="11"/>
      <c r="D1665" s="74"/>
      <c r="E1665" s="18"/>
      <c r="F1665" s="39"/>
      <c r="G1665" s="22"/>
      <c r="H1665" s="9"/>
    </row>
    <row r="1666" spans="1:8" x14ac:dyDescent="0.25">
      <c r="A1666" s="9"/>
      <c r="B1666" s="31"/>
      <c r="C1666" s="11"/>
      <c r="D1666" s="74"/>
      <c r="E1666" s="18"/>
      <c r="F1666" s="39"/>
      <c r="G1666" s="22"/>
      <c r="H1666" s="9"/>
    </row>
    <row r="1667" spans="1:8" x14ac:dyDescent="0.25">
      <c r="A1667" s="9"/>
      <c r="B1667" s="31"/>
      <c r="C1667" s="11"/>
      <c r="D1667" s="74"/>
      <c r="E1667" s="18"/>
      <c r="F1667" s="39"/>
      <c r="G1667" s="22"/>
      <c r="H1667" s="9"/>
    </row>
    <row r="1668" spans="1:8" x14ac:dyDescent="0.25">
      <c r="A1668" s="9"/>
      <c r="B1668" s="31"/>
      <c r="C1668" s="11"/>
      <c r="D1668" s="74"/>
      <c r="E1668" s="18"/>
      <c r="F1668" s="39"/>
      <c r="G1668" s="22"/>
      <c r="H1668" s="9"/>
    </row>
    <row r="1669" spans="1:8" x14ac:dyDescent="0.25">
      <c r="A1669" s="9"/>
      <c r="B1669" s="31"/>
      <c r="C1669" s="11"/>
      <c r="D1669" s="74"/>
      <c r="E1669" s="18"/>
      <c r="F1669" s="39"/>
      <c r="G1669" s="22"/>
      <c r="H1669" s="9"/>
    </row>
    <row r="1670" spans="1:8" x14ac:dyDescent="0.25">
      <c r="A1670" s="9"/>
      <c r="B1670" s="31"/>
      <c r="C1670" s="11"/>
      <c r="D1670" s="74"/>
      <c r="E1670" s="18"/>
      <c r="F1670" s="39"/>
      <c r="G1670" s="22"/>
      <c r="H1670" s="9"/>
    </row>
    <row r="1671" spans="1:8" x14ac:dyDescent="0.25">
      <c r="A1671" s="9"/>
      <c r="B1671" s="31"/>
      <c r="C1671" s="11"/>
      <c r="D1671" s="74"/>
      <c r="E1671" s="18"/>
      <c r="F1671" s="39"/>
      <c r="G1671" s="22"/>
      <c r="H1671" s="9"/>
    </row>
    <row r="1672" spans="1:8" x14ac:dyDescent="0.25">
      <c r="A1672" s="9"/>
      <c r="B1672" s="31"/>
      <c r="C1672" s="11"/>
      <c r="D1672" s="74"/>
      <c r="E1672" s="18"/>
      <c r="F1672" s="39"/>
      <c r="G1672" s="22"/>
      <c r="H1672" s="9"/>
    </row>
    <row r="1673" spans="1:8" x14ac:dyDescent="0.25">
      <c r="A1673" s="9"/>
      <c r="B1673" s="31"/>
      <c r="C1673" s="11"/>
      <c r="D1673" s="74"/>
      <c r="E1673" s="18"/>
      <c r="F1673" s="39"/>
      <c r="G1673" s="22"/>
      <c r="H1673" s="9"/>
    </row>
    <row r="1674" spans="1:8" x14ac:dyDescent="0.25">
      <c r="A1674" s="9"/>
      <c r="B1674" s="31"/>
      <c r="C1674" s="11"/>
      <c r="D1674" s="74"/>
      <c r="E1674" s="18"/>
      <c r="F1674" s="39"/>
      <c r="G1674" s="22"/>
      <c r="H1674" s="9"/>
    </row>
    <row r="1675" spans="1:8" x14ac:dyDescent="0.25">
      <c r="A1675" s="9"/>
      <c r="B1675" s="31"/>
      <c r="C1675" s="11"/>
      <c r="D1675" s="74"/>
      <c r="E1675" s="18"/>
      <c r="F1675" s="39"/>
      <c r="G1675" s="22"/>
      <c r="H1675" s="9"/>
    </row>
    <row r="1676" spans="1:8" x14ac:dyDescent="0.25">
      <c r="A1676" s="9"/>
      <c r="B1676" s="31"/>
      <c r="C1676" s="11"/>
      <c r="D1676" s="74"/>
      <c r="E1676" s="18"/>
      <c r="F1676" s="39"/>
      <c r="G1676" s="22"/>
      <c r="H1676" s="9"/>
    </row>
    <row r="1677" spans="1:8" x14ac:dyDescent="0.25">
      <c r="A1677" s="9"/>
      <c r="B1677" s="31"/>
      <c r="C1677" s="11"/>
      <c r="D1677" s="74"/>
      <c r="E1677" s="18"/>
      <c r="F1677" s="39"/>
      <c r="G1677" s="22"/>
      <c r="H1677" s="9"/>
    </row>
    <row r="1678" spans="1:8" x14ac:dyDescent="0.25">
      <c r="A1678" s="9"/>
      <c r="B1678" s="31"/>
      <c r="C1678" s="11"/>
      <c r="D1678" s="74"/>
      <c r="E1678" s="18"/>
      <c r="F1678" s="39"/>
      <c r="G1678" s="22"/>
      <c r="H1678" s="9"/>
    </row>
    <row r="1679" spans="1:8" x14ac:dyDescent="0.25">
      <c r="A1679" s="9"/>
      <c r="B1679" s="31"/>
      <c r="C1679" s="11"/>
      <c r="D1679" s="74"/>
      <c r="E1679" s="18"/>
      <c r="F1679" s="39"/>
      <c r="G1679" s="22"/>
      <c r="H1679" s="9"/>
    </row>
    <row r="1680" spans="1:8" x14ac:dyDescent="0.25">
      <c r="A1680" s="9"/>
      <c r="B1680" s="31"/>
      <c r="C1680" s="11"/>
      <c r="D1680" s="74"/>
      <c r="E1680" s="18"/>
      <c r="F1680" s="39"/>
      <c r="G1680" s="22"/>
      <c r="H1680" s="9"/>
    </row>
    <row r="1681" spans="1:8" x14ac:dyDescent="0.25">
      <c r="A1681" s="9"/>
      <c r="B1681" s="31"/>
      <c r="C1681" s="11"/>
      <c r="D1681" s="74"/>
      <c r="E1681" s="18"/>
      <c r="F1681" s="39"/>
      <c r="G1681" s="22"/>
      <c r="H1681" s="9"/>
    </row>
    <row r="1682" spans="1:8" x14ac:dyDescent="0.25">
      <c r="A1682" s="9"/>
      <c r="B1682" s="31"/>
      <c r="C1682" s="11"/>
      <c r="D1682" s="74"/>
      <c r="E1682" s="18"/>
      <c r="F1682" s="39"/>
      <c r="G1682" s="22"/>
      <c r="H1682" s="9"/>
    </row>
    <row r="1683" spans="1:8" x14ac:dyDescent="0.25">
      <c r="A1683" s="9"/>
      <c r="B1683" s="31"/>
      <c r="C1683" s="11"/>
      <c r="D1683" s="74"/>
      <c r="E1683" s="18"/>
      <c r="F1683" s="39"/>
      <c r="G1683" s="22"/>
      <c r="H1683" s="9"/>
    </row>
    <row r="1684" spans="1:8" x14ac:dyDescent="0.25">
      <c r="A1684" s="9"/>
      <c r="B1684" s="31"/>
      <c r="C1684" s="11"/>
      <c r="D1684" s="74"/>
      <c r="E1684" s="18"/>
      <c r="F1684" s="39"/>
      <c r="G1684" s="22"/>
      <c r="H1684" s="9"/>
    </row>
    <row r="1685" spans="1:8" x14ac:dyDescent="0.25">
      <c r="A1685" s="9"/>
      <c r="B1685" s="31"/>
      <c r="C1685" s="11"/>
      <c r="D1685" s="74"/>
      <c r="E1685" s="18"/>
      <c r="F1685" s="39"/>
      <c r="G1685" s="22"/>
      <c r="H1685" s="9"/>
    </row>
    <row r="1686" spans="1:8" x14ac:dyDescent="0.25">
      <c r="A1686" s="9"/>
      <c r="B1686" s="31"/>
      <c r="C1686" s="11"/>
      <c r="D1686" s="74"/>
      <c r="E1686" s="18"/>
      <c r="F1686" s="39"/>
      <c r="G1686" s="22"/>
      <c r="H1686" s="9"/>
    </row>
    <row r="1687" spans="1:8" x14ac:dyDescent="0.25">
      <c r="A1687" s="9"/>
      <c r="B1687" s="31"/>
      <c r="C1687" s="11"/>
      <c r="D1687" s="74"/>
      <c r="E1687" s="18"/>
      <c r="F1687" s="39"/>
      <c r="G1687" s="22"/>
      <c r="H1687" s="9"/>
    </row>
    <row r="1688" spans="1:8" x14ac:dyDescent="0.25">
      <c r="A1688" s="9"/>
      <c r="B1688" s="31"/>
      <c r="C1688" s="11"/>
      <c r="D1688" s="74"/>
      <c r="E1688" s="18"/>
      <c r="F1688" s="39"/>
      <c r="G1688" s="22"/>
      <c r="H1688" s="9"/>
    </row>
    <row r="1689" spans="1:8" x14ac:dyDescent="0.25">
      <c r="A1689" s="9"/>
      <c r="B1689" s="31"/>
      <c r="C1689" s="11"/>
      <c r="D1689" s="74"/>
      <c r="E1689" s="18"/>
      <c r="F1689" s="39"/>
      <c r="G1689" s="22"/>
      <c r="H1689" s="9"/>
    </row>
    <row r="1690" spans="1:8" x14ac:dyDescent="0.25">
      <c r="A1690" s="9"/>
      <c r="B1690" s="31"/>
      <c r="C1690" s="11"/>
      <c r="D1690" s="74"/>
      <c r="E1690" s="18"/>
      <c r="F1690" s="39"/>
      <c r="G1690" s="22"/>
      <c r="H1690" s="9"/>
    </row>
    <row r="1691" spans="1:8" x14ac:dyDescent="0.25">
      <c r="A1691" s="9"/>
      <c r="B1691" s="31"/>
      <c r="C1691" s="11"/>
      <c r="D1691" s="74"/>
      <c r="E1691" s="18"/>
      <c r="F1691" s="39"/>
      <c r="G1691" s="22"/>
      <c r="H1691" s="9"/>
    </row>
    <row r="1692" spans="1:8" x14ac:dyDescent="0.25">
      <c r="A1692" s="9"/>
      <c r="B1692" s="31"/>
      <c r="C1692" s="11"/>
      <c r="D1692" s="74"/>
      <c r="E1692" s="18"/>
      <c r="F1692" s="39"/>
      <c r="G1692" s="22"/>
      <c r="H1692" s="9"/>
    </row>
    <row r="1693" spans="1:8" x14ac:dyDescent="0.25">
      <c r="A1693" s="9"/>
      <c r="B1693" s="31"/>
      <c r="C1693" s="11"/>
      <c r="D1693" s="74"/>
      <c r="E1693" s="18"/>
      <c r="F1693" s="39"/>
      <c r="G1693" s="22"/>
      <c r="H1693" s="9"/>
    </row>
    <row r="1694" spans="1:8" x14ac:dyDescent="0.25">
      <c r="A1694" s="9"/>
      <c r="B1694" s="31"/>
      <c r="C1694" s="11"/>
      <c r="D1694" s="74"/>
      <c r="E1694" s="18"/>
      <c r="F1694" s="39"/>
      <c r="G1694" s="22"/>
      <c r="H1694" s="9"/>
    </row>
    <row r="1695" spans="1:8" x14ac:dyDescent="0.25">
      <c r="A1695" s="9"/>
      <c r="B1695" s="31"/>
      <c r="C1695" s="11"/>
      <c r="D1695" s="74"/>
      <c r="E1695" s="18"/>
      <c r="F1695" s="39"/>
      <c r="G1695" s="22"/>
      <c r="H1695" s="9"/>
    </row>
    <row r="1696" spans="1:8" x14ac:dyDescent="0.25">
      <c r="A1696" s="9"/>
      <c r="B1696" s="31"/>
      <c r="C1696" s="11"/>
      <c r="D1696" s="74"/>
      <c r="E1696" s="18"/>
      <c r="F1696" s="39"/>
      <c r="G1696" s="22"/>
      <c r="H1696" s="9"/>
    </row>
    <row r="1697" spans="1:8" x14ac:dyDescent="0.25">
      <c r="A1697" s="9"/>
      <c r="B1697" s="31"/>
      <c r="C1697" s="11"/>
      <c r="D1697" s="74"/>
      <c r="E1697" s="18"/>
      <c r="F1697" s="39"/>
      <c r="G1697" s="22"/>
      <c r="H1697" s="9"/>
    </row>
    <row r="1698" spans="1:8" x14ac:dyDescent="0.25">
      <c r="A1698" s="9"/>
      <c r="B1698" s="31"/>
      <c r="C1698" s="11"/>
      <c r="D1698" s="74"/>
      <c r="E1698" s="18"/>
      <c r="F1698" s="39"/>
      <c r="G1698" s="22"/>
      <c r="H1698" s="9"/>
    </row>
    <row r="1699" spans="1:8" x14ac:dyDescent="0.25">
      <c r="A1699" s="9"/>
      <c r="B1699" s="31"/>
      <c r="C1699" s="11"/>
      <c r="D1699" s="74"/>
      <c r="E1699" s="18"/>
      <c r="F1699" s="39"/>
      <c r="G1699" s="22"/>
      <c r="H1699" s="9"/>
    </row>
    <row r="1700" spans="1:8" x14ac:dyDescent="0.25">
      <c r="A1700" s="9"/>
      <c r="B1700" s="31"/>
      <c r="C1700" s="11"/>
      <c r="D1700" s="74"/>
      <c r="E1700" s="18"/>
      <c r="F1700" s="39"/>
      <c r="G1700" s="22"/>
      <c r="H1700" s="9"/>
    </row>
    <row r="1701" spans="1:8" x14ac:dyDescent="0.25">
      <c r="A1701" s="9"/>
      <c r="B1701" s="31"/>
      <c r="C1701" s="11"/>
      <c r="D1701" s="74"/>
      <c r="E1701" s="18"/>
      <c r="F1701" s="39"/>
      <c r="G1701" s="22"/>
      <c r="H1701" s="9"/>
    </row>
    <row r="1702" spans="1:8" x14ac:dyDescent="0.25">
      <c r="A1702" s="9"/>
      <c r="B1702" s="31"/>
      <c r="C1702" s="11"/>
      <c r="D1702" s="74"/>
      <c r="E1702" s="18"/>
      <c r="F1702" s="39"/>
      <c r="G1702" s="22"/>
      <c r="H1702" s="9"/>
    </row>
    <row r="1703" spans="1:8" x14ac:dyDescent="0.25">
      <c r="A1703" s="9"/>
      <c r="B1703" s="31"/>
      <c r="C1703" s="11"/>
      <c r="D1703" s="74"/>
      <c r="E1703" s="18"/>
      <c r="F1703" s="39"/>
      <c r="G1703" s="22"/>
      <c r="H1703" s="9"/>
    </row>
    <row r="1704" spans="1:8" x14ac:dyDescent="0.25">
      <c r="A1704" s="9"/>
      <c r="B1704" s="31"/>
      <c r="C1704" s="11"/>
      <c r="D1704" s="74"/>
      <c r="E1704" s="18"/>
      <c r="F1704" s="39"/>
      <c r="G1704" s="22"/>
      <c r="H1704" s="9"/>
    </row>
    <row r="1705" spans="1:8" x14ac:dyDescent="0.25">
      <c r="A1705" s="9"/>
      <c r="B1705" s="31"/>
      <c r="C1705" s="11"/>
      <c r="D1705" s="74"/>
      <c r="E1705" s="18"/>
      <c r="F1705" s="39"/>
      <c r="G1705" s="22"/>
      <c r="H1705" s="9"/>
    </row>
    <row r="1706" spans="1:8" x14ac:dyDescent="0.25">
      <c r="A1706" s="9"/>
      <c r="B1706" s="31"/>
      <c r="C1706" s="11"/>
      <c r="D1706" s="74"/>
      <c r="E1706" s="18"/>
      <c r="F1706" s="39"/>
      <c r="G1706" s="22"/>
      <c r="H1706" s="9"/>
    </row>
    <row r="1707" spans="1:8" x14ac:dyDescent="0.25">
      <c r="A1707" s="9"/>
      <c r="B1707" s="31"/>
      <c r="C1707" s="11"/>
      <c r="D1707" s="74"/>
      <c r="E1707" s="18"/>
      <c r="F1707" s="39"/>
      <c r="G1707" s="22"/>
      <c r="H1707" s="9"/>
    </row>
    <row r="1708" spans="1:8" x14ac:dyDescent="0.25">
      <c r="A1708" s="9"/>
      <c r="B1708" s="31"/>
      <c r="C1708" s="11"/>
      <c r="D1708" s="74"/>
      <c r="E1708" s="18"/>
      <c r="F1708" s="39"/>
      <c r="G1708" s="22"/>
      <c r="H1708" s="9"/>
    </row>
    <row r="1709" spans="1:8" x14ac:dyDescent="0.25">
      <c r="A1709" s="9"/>
      <c r="B1709" s="31"/>
      <c r="C1709" s="11"/>
      <c r="D1709" s="74"/>
      <c r="E1709" s="18"/>
      <c r="F1709" s="39"/>
      <c r="G1709" s="22"/>
      <c r="H1709" s="9"/>
    </row>
    <row r="1710" spans="1:8" x14ac:dyDescent="0.25">
      <c r="A1710" s="9"/>
      <c r="B1710" s="31"/>
      <c r="C1710" s="11"/>
      <c r="D1710" s="74"/>
      <c r="E1710" s="18"/>
      <c r="F1710" s="39"/>
      <c r="G1710" s="22"/>
      <c r="H1710" s="9"/>
    </row>
    <row r="1711" spans="1:8" x14ac:dyDescent="0.25">
      <c r="A1711" s="9"/>
      <c r="B1711" s="31"/>
      <c r="C1711" s="11"/>
      <c r="D1711" s="74"/>
      <c r="E1711" s="18"/>
      <c r="F1711" s="39"/>
      <c r="G1711" s="22"/>
      <c r="H1711" s="9"/>
    </row>
    <row r="1712" spans="1:8" x14ac:dyDescent="0.25">
      <c r="A1712" s="9"/>
      <c r="B1712" s="31"/>
      <c r="C1712" s="11"/>
      <c r="D1712" s="74"/>
      <c r="E1712" s="18"/>
      <c r="F1712" s="39"/>
      <c r="G1712" s="22"/>
      <c r="H1712" s="9"/>
    </row>
    <row r="1713" spans="1:8" x14ac:dyDescent="0.25">
      <c r="A1713" s="9"/>
      <c r="B1713" s="31"/>
      <c r="C1713" s="11"/>
      <c r="D1713" s="74"/>
      <c r="E1713" s="18"/>
      <c r="F1713" s="39"/>
      <c r="G1713" s="22"/>
      <c r="H1713" s="9"/>
    </row>
    <row r="1714" spans="1:8" x14ac:dyDescent="0.25">
      <c r="A1714" s="9"/>
      <c r="B1714" s="31"/>
      <c r="C1714" s="11"/>
      <c r="D1714" s="74"/>
      <c r="E1714" s="18"/>
      <c r="F1714" s="39"/>
      <c r="G1714" s="22"/>
      <c r="H1714" s="9"/>
    </row>
    <row r="1715" spans="1:8" x14ac:dyDescent="0.25">
      <c r="A1715" s="9"/>
      <c r="B1715" s="31"/>
      <c r="C1715" s="11"/>
      <c r="D1715" s="74"/>
      <c r="E1715" s="18"/>
      <c r="F1715" s="39"/>
      <c r="G1715" s="22"/>
      <c r="H1715" s="9"/>
    </row>
    <row r="1716" spans="1:8" x14ac:dyDescent="0.25">
      <c r="A1716" s="9"/>
      <c r="B1716" s="31"/>
      <c r="C1716" s="11"/>
      <c r="D1716" s="74"/>
      <c r="E1716" s="18"/>
      <c r="F1716" s="39"/>
      <c r="G1716" s="22"/>
      <c r="H1716" s="9"/>
    </row>
    <row r="1717" spans="1:8" x14ac:dyDescent="0.25">
      <c r="A1717" s="9"/>
      <c r="B1717" s="31"/>
      <c r="C1717" s="11"/>
      <c r="D1717" s="74"/>
      <c r="E1717" s="18"/>
      <c r="F1717" s="39"/>
      <c r="G1717" s="22"/>
      <c r="H1717" s="9"/>
    </row>
    <row r="1718" spans="1:8" x14ac:dyDescent="0.25">
      <c r="A1718" s="9"/>
      <c r="B1718" s="31"/>
      <c r="C1718" s="11"/>
      <c r="D1718" s="74"/>
      <c r="E1718" s="18"/>
      <c r="F1718" s="39"/>
      <c r="G1718" s="22"/>
      <c r="H1718" s="9"/>
    </row>
    <row r="1719" spans="1:8" x14ac:dyDescent="0.25">
      <c r="A1719" s="9"/>
      <c r="B1719" s="31"/>
      <c r="C1719" s="11"/>
      <c r="D1719" s="74"/>
      <c r="E1719" s="18"/>
      <c r="F1719" s="39"/>
      <c r="G1719" s="22"/>
      <c r="H1719" s="9"/>
    </row>
    <row r="1720" spans="1:8" x14ac:dyDescent="0.25">
      <c r="A1720" s="9"/>
      <c r="B1720" s="31"/>
      <c r="C1720" s="11"/>
      <c r="D1720" s="74"/>
      <c r="E1720" s="18"/>
      <c r="F1720" s="39"/>
      <c r="G1720" s="22"/>
      <c r="H1720" s="9"/>
    </row>
    <row r="1721" spans="1:8" x14ac:dyDescent="0.25">
      <c r="A1721" s="9"/>
      <c r="B1721" s="31"/>
      <c r="C1721" s="11"/>
      <c r="D1721" s="74"/>
      <c r="E1721" s="18"/>
      <c r="F1721" s="39"/>
      <c r="G1721" s="22"/>
      <c r="H1721" s="9"/>
    </row>
    <row r="1722" spans="1:8" x14ac:dyDescent="0.25">
      <c r="A1722" s="9"/>
      <c r="B1722" s="31"/>
      <c r="C1722" s="11"/>
      <c r="D1722" s="74"/>
      <c r="E1722" s="18"/>
      <c r="F1722" s="39"/>
      <c r="G1722" s="22"/>
      <c r="H1722" s="9"/>
    </row>
    <row r="1723" spans="1:8" x14ac:dyDescent="0.25">
      <c r="A1723" s="9"/>
      <c r="B1723" s="31"/>
      <c r="C1723" s="11"/>
      <c r="D1723" s="74"/>
      <c r="E1723" s="18"/>
      <c r="F1723" s="39"/>
      <c r="G1723" s="22"/>
      <c r="H1723" s="9"/>
    </row>
    <row r="1724" spans="1:8" x14ac:dyDescent="0.25">
      <c r="A1724" s="9"/>
      <c r="B1724" s="31"/>
      <c r="C1724" s="11"/>
      <c r="D1724" s="74"/>
      <c r="E1724" s="18"/>
      <c r="F1724" s="39"/>
      <c r="G1724" s="22"/>
      <c r="H1724" s="9"/>
    </row>
    <row r="1725" spans="1:8" x14ac:dyDescent="0.25">
      <c r="A1725" s="9"/>
      <c r="B1725" s="31"/>
      <c r="C1725" s="11"/>
      <c r="D1725" s="74"/>
      <c r="E1725" s="18"/>
      <c r="F1725" s="39"/>
      <c r="G1725" s="22"/>
      <c r="H1725" s="9"/>
    </row>
    <row r="1726" spans="1:8" x14ac:dyDescent="0.25">
      <c r="A1726" s="9"/>
      <c r="B1726" s="31"/>
      <c r="C1726" s="11"/>
      <c r="D1726" s="74"/>
      <c r="E1726" s="18"/>
      <c r="F1726" s="39"/>
      <c r="G1726" s="22"/>
      <c r="H1726" s="9"/>
    </row>
    <row r="1727" spans="1:8" x14ac:dyDescent="0.25">
      <c r="A1727" s="9"/>
      <c r="B1727" s="31"/>
      <c r="C1727" s="11"/>
      <c r="D1727" s="74"/>
      <c r="E1727" s="18"/>
      <c r="F1727" s="39"/>
      <c r="G1727" s="22"/>
      <c r="H1727" s="9"/>
    </row>
    <row r="1728" spans="1:8" x14ac:dyDescent="0.25">
      <c r="A1728" s="9"/>
      <c r="B1728" s="31"/>
      <c r="C1728" s="11"/>
      <c r="D1728" s="74"/>
      <c r="E1728" s="18"/>
      <c r="F1728" s="39"/>
      <c r="G1728" s="22"/>
      <c r="H1728" s="9"/>
    </row>
    <row r="1729" spans="1:8" x14ac:dyDescent="0.25">
      <c r="A1729" s="9"/>
      <c r="B1729" s="31"/>
      <c r="C1729" s="11"/>
      <c r="D1729" s="74"/>
      <c r="E1729" s="18"/>
      <c r="F1729" s="39"/>
      <c r="G1729" s="22"/>
      <c r="H1729" s="9"/>
    </row>
    <row r="1730" spans="1:8" x14ac:dyDescent="0.25">
      <c r="A1730" s="9"/>
      <c r="B1730" s="31"/>
      <c r="C1730" s="11"/>
      <c r="D1730" s="74"/>
      <c r="E1730" s="18"/>
      <c r="F1730" s="39"/>
      <c r="G1730" s="22"/>
      <c r="H1730" s="9"/>
    </row>
    <row r="1731" spans="1:8" x14ac:dyDescent="0.25">
      <c r="A1731" s="9"/>
      <c r="B1731" s="31"/>
      <c r="C1731" s="11"/>
      <c r="D1731" s="74"/>
      <c r="E1731" s="18"/>
      <c r="F1731" s="39"/>
      <c r="G1731" s="22"/>
      <c r="H1731" s="9"/>
    </row>
    <row r="1732" spans="1:8" x14ac:dyDescent="0.25">
      <c r="A1732" s="9"/>
      <c r="B1732" s="31"/>
      <c r="C1732" s="11"/>
      <c r="D1732" s="74"/>
      <c r="E1732" s="18"/>
      <c r="F1732" s="39"/>
      <c r="G1732" s="22"/>
      <c r="H1732" s="9"/>
    </row>
    <row r="1733" spans="1:8" x14ac:dyDescent="0.25">
      <c r="A1733" s="9"/>
      <c r="B1733" s="31"/>
      <c r="C1733" s="11"/>
      <c r="D1733" s="74"/>
      <c r="E1733" s="18"/>
      <c r="F1733" s="39"/>
      <c r="G1733" s="22"/>
      <c r="H1733" s="9"/>
    </row>
    <row r="1734" spans="1:8" x14ac:dyDescent="0.25">
      <c r="A1734" s="9"/>
      <c r="B1734" s="31"/>
      <c r="C1734" s="11"/>
      <c r="D1734" s="74"/>
      <c r="E1734" s="18"/>
      <c r="F1734" s="39"/>
      <c r="G1734" s="22"/>
      <c r="H1734" s="9"/>
    </row>
    <row r="1735" spans="1:8" x14ac:dyDescent="0.25">
      <c r="A1735" s="9"/>
      <c r="B1735" s="31"/>
      <c r="C1735" s="11"/>
      <c r="D1735" s="74"/>
      <c r="E1735" s="18"/>
      <c r="F1735" s="39"/>
      <c r="G1735" s="22"/>
      <c r="H1735" s="9"/>
    </row>
    <row r="1736" spans="1:8" x14ac:dyDescent="0.25">
      <c r="A1736" s="9"/>
      <c r="B1736" s="31"/>
      <c r="C1736" s="11"/>
      <c r="D1736" s="74"/>
      <c r="E1736" s="18"/>
      <c r="F1736" s="39"/>
      <c r="G1736" s="22"/>
      <c r="H1736" s="9"/>
    </row>
    <row r="1737" spans="1:8" x14ac:dyDescent="0.25">
      <c r="A1737" s="9"/>
      <c r="B1737" s="31"/>
      <c r="C1737" s="11"/>
      <c r="D1737" s="74"/>
      <c r="E1737" s="18"/>
      <c r="F1737" s="39"/>
      <c r="G1737" s="22"/>
      <c r="H1737" s="9"/>
    </row>
    <row r="1738" spans="1:8" x14ac:dyDescent="0.25">
      <c r="A1738" s="9"/>
      <c r="B1738" s="31"/>
      <c r="C1738" s="11"/>
      <c r="D1738" s="74"/>
      <c r="E1738" s="18"/>
      <c r="F1738" s="39"/>
      <c r="G1738" s="22"/>
      <c r="H1738" s="9"/>
    </row>
    <row r="1739" spans="1:8" x14ac:dyDescent="0.25">
      <c r="A1739" s="9"/>
      <c r="B1739" s="31"/>
      <c r="C1739" s="11"/>
      <c r="D1739" s="74"/>
      <c r="E1739" s="18"/>
      <c r="F1739" s="39"/>
      <c r="G1739" s="22"/>
      <c r="H1739" s="9"/>
    </row>
    <row r="1740" spans="1:8" x14ac:dyDescent="0.25">
      <c r="A1740" s="9"/>
      <c r="B1740" s="31"/>
      <c r="C1740" s="11"/>
      <c r="D1740" s="74"/>
      <c r="E1740" s="18"/>
      <c r="F1740" s="39"/>
      <c r="G1740" s="22"/>
      <c r="H1740" s="9"/>
    </row>
    <row r="1741" spans="1:8" x14ac:dyDescent="0.25">
      <c r="A1741" s="9"/>
      <c r="B1741" s="31"/>
      <c r="C1741" s="11"/>
      <c r="D1741" s="74"/>
      <c r="E1741" s="18"/>
      <c r="F1741" s="39"/>
      <c r="G1741" s="22"/>
      <c r="H1741" s="9"/>
    </row>
    <row r="1742" spans="1:8" x14ac:dyDescent="0.25">
      <c r="A1742" s="9"/>
      <c r="B1742" s="31"/>
      <c r="C1742" s="11"/>
      <c r="D1742" s="74"/>
      <c r="E1742" s="18"/>
      <c r="F1742" s="39"/>
      <c r="G1742" s="22"/>
      <c r="H1742" s="9"/>
    </row>
    <row r="1743" spans="1:8" x14ac:dyDescent="0.25">
      <c r="A1743" s="9"/>
      <c r="B1743" s="31"/>
      <c r="C1743" s="11"/>
      <c r="D1743" s="74"/>
      <c r="E1743" s="18"/>
      <c r="F1743" s="39"/>
      <c r="G1743" s="22"/>
      <c r="H1743" s="9"/>
    </row>
    <row r="1744" spans="1:8" x14ac:dyDescent="0.25">
      <c r="A1744" s="9"/>
      <c r="B1744" s="31"/>
      <c r="C1744" s="11"/>
      <c r="D1744" s="74"/>
      <c r="E1744" s="18"/>
      <c r="F1744" s="39"/>
      <c r="G1744" s="22"/>
      <c r="H1744" s="9"/>
    </row>
    <row r="1745" spans="1:8" x14ac:dyDescent="0.25">
      <c r="A1745" s="9"/>
      <c r="B1745" s="31"/>
      <c r="C1745" s="11"/>
      <c r="D1745" s="74"/>
      <c r="E1745" s="18"/>
      <c r="F1745" s="39"/>
      <c r="G1745" s="22"/>
      <c r="H1745" s="9"/>
    </row>
    <row r="1746" spans="1:8" x14ac:dyDescent="0.25">
      <c r="A1746" s="9"/>
      <c r="B1746" s="31"/>
      <c r="C1746" s="11"/>
      <c r="D1746" s="74"/>
      <c r="E1746" s="18"/>
      <c r="F1746" s="39"/>
      <c r="G1746" s="22"/>
      <c r="H1746" s="9"/>
    </row>
    <row r="1747" spans="1:8" x14ac:dyDescent="0.25">
      <c r="A1747" s="9"/>
      <c r="B1747" s="31"/>
      <c r="C1747" s="11"/>
      <c r="D1747" s="74"/>
      <c r="E1747" s="18"/>
      <c r="F1747" s="39"/>
      <c r="G1747" s="22"/>
      <c r="H1747" s="9"/>
    </row>
    <row r="1748" spans="1:8" x14ac:dyDescent="0.25">
      <c r="A1748" s="9"/>
      <c r="B1748" s="31"/>
      <c r="C1748" s="11"/>
      <c r="D1748" s="74"/>
      <c r="E1748" s="18"/>
      <c r="F1748" s="39"/>
      <c r="G1748" s="22"/>
      <c r="H1748" s="9"/>
    </row>
    <row r="1749" spans="1:8" x14ac:dyDescent="0.25">
      <c r="A1749" s="9"/>
      <c r="B1749" s="31"/>
      <c r="C1749" s="11"/>
      <c r="D1749" s="74"/>
      <c r="E1749" s="18"/>
      <c r="F1749" s="39"/>
      <c r="G1749" s="22"/>
      <c r="H1749" s="9"/>
    </row>
    <row r="1750" spans="1:8" x14ac:dyDescent="0.25">
      <c r="A1750" s="9"/>
      <c r="B1750" s="31"/>
      <c r="C1750" s="11"/>
      <c r="D1750" s="74"/>
      <c r="E1750" s="18"/>
      <c r="F1750" s="39"/>
      <c r="G1750" s="22"/>
      <c r="H1750" s="9"/>
    </row>
    <row r="1751" spans="1:8" x14ac:dyDescent="0.25">
      <c r="A1751" s="9"/>
      <c r="B1751" s="31"/>
      <c r="C1751" s="11"/>
      <c r="D1751" s="74"/>
      <c r="E1751" s="18"/>
      <c r="F1751" s="39"/>
      <c r="G1751" s="22"/>
      <c r="H1751" s="9"/>
    </row>
    <row r="1752" spans="1:8" x14ac:dyDescent="0.25">
      <c r="A1752" s="9"/>
      <c r="B1752" s="31"/>
      <c r="C1752" s="11"/>
      <c r="D1752" s="74"/>
      <c r="E1752" s="18"/>
      <c r="F1752" s="39"/>
      <c r="G1752" s="22"/>
      <c r="H1752" s="9"/>
    </row>
    <row r="1753" spans="1:8" x14ac:dyDescent="0.25">
      <c r="A1753" s="9"/>
      <c r="B1753" s="31"/>
      <c r="C1753" s="11"/>
      <c r="D1753" s="74"/>
      <c r="E1753" s="18"/>
      <c r="F1753" s="39"/>
      <c r="G1753" s="22"/>
      <c r="H1753" s="9"/>
    </row>
    <row r="1754" spans="1:8" x14ac:dyDescent="0.25">
      <c r="A1754" s="9"/>
      <c r="B1754" s="31"/>
      <c r="C1754" s="11"/>
      <c r="D1754" s="74"/>
      <c r="E1754" s="18"/>
      <c r="F1754" s="39"/>
      <c r="G1754" s="22"/>
      <c r="H1754" s="9"/>
    </row>
    <row r="1755" spans="1:8" x14ac:dyDescent="0.25">
      <c r="A1755" s="9"/>
      <c r="B1755" s="31"/>
      <c r="C1755" s="11"/>
      <c r="D1755" s="74"/>
      <c r="E1755" s="18"/>
      <c r="F1755" s="39"/>
      <c r="G1755" s="22"/>
      <c r="H1755" s="9"/>
    </row>
    <row r="1756" spans="1:8" x14ac:dyDescent="0.25">
      <c r="A1756" s="9"/>
      <c r="B1756" s="31"/>
      <c r="C1756" s="11"/>
      <c r="D1756" s="74"/>
      <c r="E1756" s="18"/>
      <c r="F1756" s="39"/>
      <c r="G1756" s="22"/>
      <c r="H1756" s="9"/>
    </row>
    <row r="1757" spans="1:8" x14ac:dyDescent="0.25">
      <c r="A1757" s="9"/>
      <c r="B1757" s="31"/>
      <c r="C1757" s="11"/>
      <c r="D1757" s="74"/>
      <c r="E1757" s="18"/>
      <c r="F1757" s="39"/>
      <c r="G1757" s="22"/>
      <c r="H1757" s="9"/>
    </row>
    <row r="1758" spans="1:8" x14ac:dyDescent="0.25">
      <c r="A1758" s="9"/>
      <c r="B1758" s="31"/>
      <c r="C1758" s="11"/>
      <c r="D1758" s="74"/>
      <c r="E1758" s="18"/>
      <c r="F1758" s="39"/>
      <c r="G1758" s="22"/>
      <c r="H1758" s="9"/>
    </row>
    <row r="1759" spans="1:8" x14ac:dyDescent="0.25">
      <c r="A1759" s="9"/>
      <c r="B1759" s="31"/>
      <c r="C1759" s="11"/>
      <c r="D1759" s="74"/>
      <c r="E1759" s="18"/>
      <c r="F1759" s="39"/>
      <c r="G1759" s="22"/>
      <c r="H1759" s="9"/>
    </row>
    <row r="1760" spans="1:8" x14ac:dyDescent="0.25">
      <c r="A1760" s="9"/>
      <c r="B1760" s="31"/>
      <c r="C1760" s="11"/>
      <c r="D1760" s="74"/>
      <c r="E1760" s="18"/>
      <c r="F1760" s="39"/>
      <c r="G1760" s="22"/>
      <c r="H1760" s="9"/>
    </row>
    <row r="1761" spans="1:8" x14ac:dyDescent="0.25">
      <c r="A1761" s="9"/>
      <c r="B1761" s="31"/>
      <c r="C1761" s="11"/>
      <c r="D1761" s="74"/>
      <c r="E1761" s="18"/>
      <c r="F1761" s="39"/>
      <c r="G1761" s="22"/>
      <c r="H1761" s="9"/>
    </row>
    <row r="1762" spans="1:8" x14ac:dyDescent="0.25">
      <c r="A1762" s="9"/>
      <c r="B1762" s="31"/>
      <c r="C1762" s="11"/>
      <c r="D1762" s="74"/>
      <c r="E1762" s="18"/>
      <c r="F1762" s="39"/>
      <c r="G1762" s="22"/>
      <c r="H1762" s="9"/>
    </row>
    <row r="1763" spans="1:8" x14ac:dyDescent="0.25">
      <c r="A1763" s="9"/>
      <c r="B1763" s="31"/>
      <c r="C1763" s="11"/>
      <c r="D1763" s="74"/>
      <c r="E1763" s="18"/>
      <c r="F1763" s="39"/>
      <c r="G1763" s="22"/>
      <c r="H1763" s="9"/>
    </row>
    <row r="1764" spans="1:8" x14ac:dyDescent="0.25">
      <c r="A1764" s="9"/>
      <c r="B1764" s="31"/>
      <c r="C1764" s="11"/>
      <c r="D1764" s="74"/>
      <c r="E1764" s="18"/>
      <c r="F1764" s="39"/>
      <c r="G1764" s="22"/>
      <c r="H1764" s="9"/>
    </row>
    <row r="1765" spans="1:8" x14ac:dyDescent="0.25">
      <c r="A1765" s="9"/>
      <c r="B1765" s="31"/>
      <c r="C1765" s="11"/>
      <c r="D1765" s="74"/>
      <c r="E1765" s="18"/>
      <c r="F1765" s="39"/>
      <c r="G1765" s="22"/>
      <c r="H1765" s="9"/>
    </row>
    <row r="1766" spans="1:8" x14ac:dyDescent="0.25">
      <c r="A1766" s="9"/>
      <c r="B1766" s="31"/>
      <c r="C1766" s="11"/>
      <c r="D1766" s="74"/>
      <c r="E1766" s="18"/>
      <c r="F1766" s="39"/>
      <c r="G1766" s="22"/>
      <c r="H1766" s="9"/>
    </row>
    <row r="1767" spans="1:8" x14ac:dyDescent="0.25">
      <c r="A1767" s="9"/>
      <c r="B1767" s="31"/>
      <c r="C1767" s="11"/>
      <c r="D1767" s="74"/>
      <c r="E1767" s="18"/>
      <c r="F1767" s="39"/>
      <c r="G1767" s="22"/>
      <c r="H1767" s="9"/>
    </row>
    <row r="1768" spans="1:8" x14ac:dyDescent="0.25">
      <c r="A1768" s="9"/>
      <c r="B1768" s="31"/>
      <c r="C1768" s="11"/>
      <c r="D1768" s="74"/>
      <c r="E1768" s="18"/>
      <c r="F1768" s="39"/>
      <c r="G1768" s="22"/>
      <c r="H1768" s="9"/>
    </row>
    <row r="1769" spans="1:8" x14ac:dyDescent="0.25">
      <c r="A1769" s="9"/>
      <c r="B1769" s="31"/>
      <c r="C1769" s="11"/>
      <c r="D1769" s="74"/>
      <c r="E1769" s="18"/>
      <c r="F1769" s="39"/>
      <c r="G1769" s="22"/>
      <c r="H1769" s="9"/>
    </row>
    <row r="1770" spans="1:8" x14ac:dyDescent="0.25">
      <c r="A1770" s="9"/>
      <c r="B1770" s="31"/>
      <c r="C1770" s="11"/>
      <c r="D1770" s="74"/>
      <c r="E1770" s="18"/>
      <c r="F1770" s="39"/>
      <c r="G1770" s="22"/>
      <c r="H1770" s="9"/>
    </row>
    <row r="1771" spans="1:8" x14ac:dyDescent="0.25">
      <c r="A1771" s="9"/>
      <c r="B1771" s="31"/>
      <c r="C1771" s="11"/>
      <c r="D1771" s="74"/>
      <c r="E1771" s="18"/>
      <c r="F1771" s="39"/>
      <c r="G1771" s="22"/>
      <c r="H1771" s="9"/>
    </row>
    <row r="1772" spans="1:8" x14ac:dyDescent="0.25">
      <c r="A1772" s="9"/>
      <c r="B1772" s="31"/>
      <c r="C1772" s="11"/>
      <c r="D1772" s="74"/>
      <c r="E1772" s="18"/>
      <c r="F1772" s="39"/>
      <c r="G1772" s="22"/>
      <c r="H1772" s="9"/>
    </row>
    <row r="1773" spans="1:8" x14ac:dyDescent="0.25">
      <c r="A1773" s="9"/>
      <c r="B1773" s="31"/>
      <c r="C1773" s="11"/>
      <c r="D1773" s="74"/>
      <c r="E1773" s="18"/>
      <c r="F1773" s="39"/>
      <c r="G1773" s="22"/>
      <c r="H1773" s="9"/>
    </row>
    <row r="1774" spans="1:8" x14ac:dyDescent="0.25">
      <c r="A1774" s="9"/>
      <c r="B1774" s="31"/>
      <c r="C1774" s="11"/>
      <c r="D1774" s="74"/>
      <c r="E1774" s="18"/>
      <c r="F1774" s="39"/>
      <c r="G1774" s="22"/>
      <c r="H1774" s="9"/>
    </row>
    <row r="1775" spans="1:8" x14ac:dyDescent="0.25">
      <c r="A1775" s="9"/>
      <c r="B1775" s="31"/>
      <c r="C1775" s="11"/>
      <c r="D1775" s="74"/>
      <c r="E1775" s="18"/>
      <c r="F1775" s="39"/>
      <c r="G1775" s="22"/>
      <c r="H1775" s="9"/>
    </row>
    <row r="1776" spans="1:8" x14ac:dyDescent="0.25">
      <c r="A1776" s="9"/>
      <c r="B1776" s="31"/>
      <c r="C1776" s="11"/>
      <c r="D1776" s="74"/>
      <c r="E1776" s="18"/>
      <c r="F1776" s="39"/>
      <c r="G1776" s="22"/>
      <c r="H1776" s="9"/>
    </row>
    <row r="1777" spans="1:8" x14ac:dyDescent="0.25">
      <c r="A1777" s="9"/>
      <c r="B1777" s="31"/>
      <c r="C1777" s="11"/>
      <c r="D1777" s="74"/>
      <c r="E1777" s="18"/>
      <c r="F1777" s="39"/>
      <c r="G1777" s="22"/>
      <c r="H1777" s="9"/>
    </row>
    <row r="1778" spans="1:8" x14ac:dyDescent="0.25">
      <c r="A1778" s="9"/>
      <c r="B1778" s="31"/>
      <c r="C1778" s="11"/>
      <c r="D1778" s="74"/>
      <c r="E1778" s="18"/>
      <c r="F1778" s="39"/>
      <c r="G1778" s="22"/>
      <c r="H1778" s="9"/>
    </row>
    <row r="1779" spans="1:8" x14ac:dyDescent="0.25">
      <c r="A1779" s="9"/>
      <c r="B1779" s="31"/>
      <c r="C1779" s="11"/>
      <c r="D1779" s="74"/>
      <c r="E1779" s="18"/>
      <c r="F1779" s="39"/>
      <c r="G1779" s="22"/>
      <c r="H1779" s="9"/>
    </row>
    <row r="1780" spans="1:8" x14ac:dyDescent="0.25">
      <c r="A1780" s="9"/>
      <c r="B1780" s="31"/>
      <c r="C1780" s="11"/>
      <c r="D1780" s="74"/>
      <c r="E1780" s="18"/>
      <c r="F1780" s="39"/>
      <c r="G1780" s="22"/>
      <c r="H1780" s="9"/>
    </row>
    <row r="1781" spans="1:8" x14ac:dyDescent="0.25">
      <c r="A1781" s="9"/>
      <c r="B1781" s="31"/>
      <c r="C1781" s="11"/>
      <c r="D1781" s="74"/>
      <c r="E1781" s="18"/>
      <c r="F1781" s="39"/>
      <c r="G1781" s="22"/>
      <c r="H1781" s="9"/>
    </row>
    <row r="1782" spans="1:8" x14ac:dyDescent="0.25">
      <c r="A1782" s="9"/>
      <c r="B1782" s="31"/>
      <c r="C1782" s="11"/>
      <c r="D1782" s="74"/>
      <c r="E1782" s="18"/>
      <c r="F1782" s="39"/>
      <c r="G1782" s="22"/>
      <c r="H1782" s="9"/>
    </row>
    <row r="1783" spans="1:8" x14ac:dyDescent="0.25">
      <c r="A1783" s="9"/>
      <c r="B1783" s="31"/>
      <c r="C1783" s="11"/>
      <c r="D1783" s="74"/>
      <c r="E1783" s="18"/>
      <c r="F1783" s="39"/>
      <c r="G1783" s="22"/>
      <c r="H1783" s="9"/>
    </row>
    <row r="1784" spans="1:8" x14ac:dyDescent="0.25">
      <c r="A1784" s="9"/>
      <c r="B1784" s="31"/>
      <c r="C1784" s="11"/>
      <c r="D1784" s="74"/>
      <c r="E1784" s="18"/>
      <c r="F1784" s="39"/>
      <c r="G1784" s="22"/>
      <c r="H1784" s="9"/>
    </row>
    <row r="1785" spans="1:8" x14ac:dyDescent="0.25">
      <c r="A1785" s="9"/>
      <c r="B1785" s="31"/>
      <c r="C1785" s="11"/>
      <c r="D1785" s="74"/>
      <c r="E1785" s="18"/>
      <c r="F1785" s="39"/>
      <c r="G1785" s="22"/>
      <c r="H1785" s="9"/>
    </row>
    <row r="1786" spans="1:8" x14ac:dyDescent="0.25">
      <c r="A1786" s="9"/>
      <c r="B1786" s="31"/>
      <c r="C1786" s="11"/>
      <c r="D1786" s="74"/>
      <c r="E1786" s="18"/>
      <c r="F1786" s="39"/>
      <c r="G1786" s="22"/>
      <c r="H1786" s="9"/>
    </row>
    <row r="1787" spans="1:8" x14ac:dyDescent="0.25">
      <c r="A1787" s="9"/>
      <c r="B1787" s="31"/>
      <c r="C1787" s="11"/>
      <c r="D1787" s="74"/>
      <c r="E1787" s="18"/>
      <c r="F1787" s="39"/>
      <c r="G1787" s="22"/>
      <c r="H1787" s="9"/>
    </row>
    <row r="1788" spans="1:8" x14ac:dyDescent="0.25">
      <c r="A1788" s="9"/>
      <c r="B1788" s="31"/>
      <c r="C1788" s="11"/>
      <c r="D1788" s="74"/>
      <c r="E1788" s="18"/>
      <c r="F1788" s="39"/>
      <c r="G1788" s="22"/>
      <c r="H1788" s="9"/>
    </row>
    <row r="1789" spans="1:8" x14ac:dyDescent="0.25">
      <c r="A1789" s="9"/>
      <c r="B1789" s="31"/>
      <c r="C1789" s="11"/>
      <c r="D1789" s="74"/>
      <c r="E1789" s="18"/>
      <c r="F1789" s="39"/>
      <c r="G1789" s="22"/>
      <c r="H1789" s="9"/>
    </row>
    <row r="1790" spans="1:8" x14ac:dyDescent="0.25">
      <c r="A1790" s="9"/>
      <c r="B1790" s="31"/>
      <c r="C1790" s="11"/>
      <c r="D1790" s="74"/>
      <c r="E1790" s="18"/>
      <c r="F1790" s="39"/>
      <c r="G1790" s="22"/>
      <c r="H1790" s="9"/>
    </row>
    <row r="1791" spans="1:8" x14ac:dyDescent="0.25">
      <c r="A1791" s="9"/>
      <c r="B1791" s="31"/>
      <c r="C1791" s="11"/>
      <c r="D1791" s="74"/>
      <c r="E1791" s="18"/>
      <c r="F1791" s="39"/>
      <c r="G1791" s="22"/>
      <c r="H1791" s="9"/>
    </row>
    <row r="1792" spans="1:8" x14ac:dyDescent="0.25">
      <c r="A1792" s="9"/>
      <c r="B1792" s="31"/>
      <c r="C1792" s="11"/>
      <c r="D1792" s="74"/>
      <c r="E1792" s="18"/>
      <c r="F1792" s="39"/>
      <c r="G1792" s="22"/>
      <c r="H1792" s="9"/>
    </row>
    <row r="1793" spans="1:8" x14ac:dyDescent="0.25">
      <c r="A1793" s="9"/>
      <c r="B1793" s="31"/>
      <c r="C1793" s="11"/>
      <c r="D1793" s="74"/>
      <c r="E1793" s="18"/>
      <c r="F1793" s="39"/>
      <c r="G1793" s="22"/>
      <c r="H1793" s="9"/>
    </row>
    <row r="1794" spans="1:8" x14ac:dyDescent="0.25">
      <c r="A1794" s="9"/>
      <c r="B1794" s="31"/>
      <c r="C1794" s="11"/>
      <c r="D1794" s="74"/>
      <c r="E1794" s="18"/>
      <c r="F1794" s="39"/>
      <c r="G1794" s="22"/>
      <c r="H1794" s="9"/>
    </row>
    <row r="1795" spans="1:8" x14ac:dyDescent="0.25">
      <c r="A1795" s="9"/>
      <c r="B1795" s="31"/>
      <c r="C1795" s="11"/>
      <c r="D1795" s="74"/>
      <c r="E1795" s="18"/>
      <c r="F1795" s="39"/>
      <c r="G1795" s="22"/>
      <c r="H1795" s="9"/>
    </row>
    <row r="1796" spans="1:8" x14ac:dyDescent="0.25">
      <c r="A1796" s="9"/>
      <c r="B1796" s="31"/>
      <c r="C1796" s="11"/>
      <c r="D1796" s="74"/>
      <c r="E1796" s="18"/>
      <c r="F1796" s="39"/>
      <c r="G1796" s="22"/>
      <c r="H1796" s="9"/>
    </row>
    <row r="1797" spans="1:8" x14ac:dyDescent="0.25">
      <c r="A1797" s="9"/>
      <c r="B1797" s="31"/>
      <c r="C1797" s="11"/>
      <c r="D1797" s="74"/>
      <c r="E1797" s="18"/>
      <c r="F1797" s="39"/>
      <c r="G1797" s="22"/>
      <c r="H1797" s="9"/>
    </row>
    <row r="1798" spans="1:8" x14ac:dyDescent="0.25">
      <c r="A1798" s="9"/>
      <c r="B1798" s="31"/>
      <c r="C1798" s="11"/>
      <c r="D1798" s="74"/>
      <c r="E1798" s="18"/>
      <c r="F1798" s="39"/>
      <c r="G1798" s="22"/>
      <c r="H1798" s="9"/>
    </row>
    <row r="1799" spans="1:8" x14ac:dyDescent="0.25">
      <c r="A1799" s="9"/>
      <c r="B1799" s="31"/>
      <c r="C1799" s="11"/>
      <c r="D1799" s="74"/>
      <c r="E1799" s="18"/>
      <c r="F1799" s="39"/>
      <c r="G1799" s="22"/>
      <c r="H1799" s="9"/>
    </row>
    <row r="1800" spans="1:8" x14ac:dyDescent="0.25">
      <c r="A1800" s="9"/>
      <c r="B1800" s="31"/>
      <c r="C1800" s="11"/>
      <c r="D1800" s="74"/>
      <c r="E1800" s="18"/>
      <c r="F1800" s="39"/>
      <c r="G1800" s="22"/>
      <c r="H1800" s="9"/>
    </row>
    <row r="1801" spans="1:8" x14ac:dyDescent="0.25">
      <c r="A1801" s="9"/>
      <c r="B1801" s="31"/>
      <c r="C1801" s="11"/>
      <c r="D1801" s="74"/>
      <c r="E1801" s="18"/>
      <c r="F1801" s="39"/>
      <c r="G1801" s="22"/>
      <c r="H1801" s="9"/>
    </row>
    <row r="1802" spans="1:8" x14ac:dyDescent="0.25">
      <c r="A1802" s="9"/>
      <c r="B1802" s="31"/>
      <c r="C1802" s="11"/>
      <c r="D1802" s="74"/>
      <c r="E1802" s="18"/>
      <c r="F1802" s="39"/>
      <c r="G1802" s="22"/>
      <c r="H1802" s="9"/>
    </row>
    <row r="1803" spans="1:8" x14ac:dyDescent="0.25">
      <c r="A1803" s="9"/>
      <c r="B1803" s="31"/>
      <c r="C1803" s="11"/>
      <c r="D1803" s="74"/>
      <c r="E1803" s="18"/>
      <c r="F1803" s="39"/>
      <c r="G1803" s="22"/>
      <c r="H1803" s="9"/>
    </row>
    <row r="1804" spans="1:8" x14ac:dyDescent="0.25">
      <c r="A1804" s="9"/>
      <c r="B1804" s="31"/>
      <c r="C1804" s="11"/>
      <c r="D1804" s="74"/>
      <c r="E1804" s="18"/>
      <c r="F1804" s="39"/>
      <c r="G1804" s="22"/>
      <c r="H1804" s="9"/>
    </row>
    <row r="1805" spans="1:8" x14ac:dyDescent="0.25">
      <c r="A1805" s="9"/>
      <c r="B1805" s="31"/>
      <c r="C1805" s="11"/>
      <c r="D1805" s="74"/>
      <c r="E1805" s="18"/>
      <c r="F1805" s="39"/>
      <c r="G1805" s="22"/>
      <c r="H1805" s="9"/>
    </row>
    <row r="1806" spans="1:8" x14ac:dyDescent="0.25">
      <c r="A1806" s="9"/>
      <c r="B1806" s="31"/>
      <c r="C1806" s="11"/>
      <c r="D1806" s="74"/>
      <c r="E1806" s="18"/>
      <c r="F1806" s="39"/>
      <c r="G1806" s="22"/>
      <c r="H1806" s="9"/>
    </row>
    <row r="1807" spans="1:8" x14ac:dyDescent="0.25">
      <c r="A1807" s="9"/>
      <c r="B1807" s="31"/>
      <c r="C1807" s="11"/>
      <c r="D1807" s="74"/>
      <c r="E1807" s="18"/>
      <c r="F1807" s="39"/>
      <c r="G1807" s="22"/>
      <c r="H1807" s="9"/>
    </row>
    <row r="1808" spans="1:8" x14ac:dyDescent="0.25">
      <c r="A1808" s="9"/>
      <c r="B1808" s="31"/>
      <c r="C1808" s="11"/>
      <c r="D1808" s="74"/>
      <c r="E1808" s="18"/>
      <c r="F1808" s="39"/>
      <c r="G1808" s="22"/>
      <c r="H1808" s="9"/>
    </row>
    <row r="1809" spans="1:8" x14ac:dyDescent="0.25">
      <c r="A1809" s="9"/>
      <c r="B1809" s="31"/>
      <c r="C1809" s="11"/>
      <c r="D1809" s="74"/>
      <c r="E1809" s="18"/>
      <c r="F1809" s="39"/>
      <c r="G1809" s="22"/>
      <c r="H1809" s="9"/>
    </row>
    <row r="1810" spans="1:8" x14ac:dyDescent="0.25">
      <c r="A1810" s="9"/>
      <c r="B1810" s="31"/>
      <c r="C1810" s="11"/>
      <c r="D1810" s="74"/>
      <c r="E1810" s="18"/>
      <c r="F1810" s="39"/>
      <c r="G1810" s="22"/>
      <c r="H1810" s="9"/>
    </row>
    <row r="1811" spans="1:8" x14ac:dyDescent="0.25">
      <c r="A1811" s="9"/>
      <c r="B1811" s="31"/>
      <c r="C1811" s="11"/>
      <c r="D1811" s="74"/>
      <c r="E1811" s="18"/>
      <c r="F1811" s="39"/>
      <c r="G1811" s="22"/>
      <c r="H1811" s="9"/>
    </row>
    <row r="1812" spans="1:8" x14ac:dyDescent="0.25">
      <c r="A1812" s="9"/>
      <c r="B1812" s="31"/>
      <c r="C1812" s="11"/>
      <c r="D1812" s="74"/>
      <c r="E1812" s="18"/>
      <c r="F1812" s="39"/>
      <c r="G1812" s="22"/>
      <c r="H1812" s="9"/>
    </row>
    <row r="1813" spans="1:8" x14ac:dyDescent="0.25">
      <c r="A1813" s="9"/>
      <c r="B1813" s="31"/>
      <c r="C1813" s="11"/>
      <c r="D1813" s="74"/>
      <c r="E1813" s="18"/>
      <c r="F1813" s="39"/>
      <c r="G1813" s="22"/>
      <c r="H1813" s="9"/>
    </row>
    <row r="1814" spans="1:8" x14ac:dyDescent="0.25">
      <c r="A1814" s="9"/>
      <c r="B1814" s="31"/>
      <c r="C1814" s="11"/>
      <c r="D1814" s="74"/>
      <c r="E1814" s="18"/>
      <c r="F1814" s="39"/>
      <c r="G1814" s="22"/>
      <c r="H1814" s="9"/>
    </row>
    <row r="1815" spans="1:8" x14ac:dyDescent="0.25">
      <c r="A1815" s="9"/>
      <c r="B1815" s="31"/>
      <c r="C1815" s="11"/>
      <c r="D1815" s="74"/>
      <c r="E1815" s="18"/>
      <c r="F1815" s="39"/>
      <c r="G1815" s="22"/>
      <c r="H1815" s="9"/>
    </row>
    <row r="1816" spans="1:8" x14ac:dyDescent="0.25">
      <c r="A1816" s="9"/>
      <c r="B1816" s="31"/>
      <c r="C1816" s="11"/>
      <c r="D1816" s="74"/>
      <c r="E1816" s="18"/>
      <c r="F1816" s="39"/>
      <c r="G1816" s="22"/>
      <c r="H1816" s="9"/>
    </row>
    <row r="1817" spans="1:8" x14ac:dyDescent="0.25">
      <c r="A1817" s="9"/>
      <c r="B1817" s="31"/>
      <c r="C1817" s="11"/>
      <c r="D1817" s="74"/>
      <c r="E1817" s="18"/>
      <c r="F1817" s="39"/>
      <c r="G1817" s="22"/>
      <c r="H1817" s="9"/>
    </row>
    <row r="1818" spans="1:8" x14ac:dyDescent="0.25">
      <c r="A1818" s="9"/>
      <c r="B1818" s="31"/>
      <c r="C1818" s="11"/>
      <c r="D1818" s="74"/>
      <c r="E1818" s="18"/>
      <c r="F1818" s="39"/>
      <c r="G1818" s="22"/>
      <c r="H1818" s="9"/>
    </row>
    <row r="1819" spans="1:8" x14ac:dyDescent="0.25">
      <c r="A1819" s="9"/>
      <c r="B1819" s="31"/>
      <c r="C1819" s="11"/>
      <c r="D1819" s="74"/>
      <c r="E1819" s="18"/>
      <c r="F1819" s="39"/>
      <c r="G1819" s="22"/>
      <c r="H1819" s="9"/>
    </row>
    <row r="1820" spans="1:8" x14ac:dyDescent="0.25">
      <c r="A1820" s="9"/>
      <c r="B1820" s="31"/>
      <c r="C1820" s="11"/>
      <c r="D1820" s="74"/>
      <c r="E1820" s="18"/>
      <c r="F1820" s="39"/>
      <c r="G1820" s="22"/>
      <c r="H1820" s="9"/>
    </row>
    <row r="1821" spans="1:8" x14ac:dyDescent="0.25">
      <c r="A1821" s="9"/>
      <c r="B1821" s="31"/>
      <c r="C1821" s="11"/>
      <c r="D1821" s="74"/>
      <c r="E1821" s="18"/>
      <c r="F1821" s="39"/>
      <c r="G1821" s="22"/>
      <c r="H1821" s="9"/>
    </row>
    <row r="1822" spans="1:8" x14ac:dyDescent="0.25">
      <c r="A1822" s="9"/>
      <c r="B1822" s="31"/>
      <c r="C1822" s="11"/>
      <c r="D1822" s="74"/>
      <c r="E1822" s="18"/>
      <c r="F1822" s="39"/>
      <c r="G1822" s="22"/>
      <c r="H1822" s="9"/>
    </row>
    <row r="1823" spans="1:8" x14ac:dyDescent="0.25">
      <c r="A1823" s="9"/>
      <c r="B1823" s="31"/>
      <c r="C1823" s="11"/>
      <c r="D1823" s="74"/>
      <c r="E1823" s="18"/>
      <c r="F1823" s="39"/>
      <c r="G1823" s="22"/>
      <c r="H1823" s="9"/>
    </row>
    <row r="1824" spans="1:8" x14ac:dyDescent="0.25">
      <c r="A1824" s="9"/>
      <c r="B1824" s="31"/>
      <c r="C1824" s="11"/>
      <c r="D1824" s="74"/>
      <c r="E1824" s="18"/>
      <c r="F1824" s="39"/>
      <c r="G1824" s="22"/>
      <c r="H1824" s="9"/>
    </row>
    <row r="1825" spans="1:8" x14ac:dyDescent="0.25">
      <c r="A1825" s="9"/>
      <c r="B1825" s="31"/>
      <c r="C1825" s="11"/>
      <c r="D1825" s="74"/>
      <c r="E1825" s="18"/>
      <c r="F1825" s="39"/>
      <c r="G1825" s="22"/>
      <c r="H1825" s="9"/>
    </row>
    <row r="1826" spans="1:8" x14ac:dyDescent="0.25">
      <c r="A1826" s="9"/>
      <c r="B1826" s="31"/>
      <c r="C1826" s="11"/>
      <c r="D1826" s="74"/>
      <c r="E1826" s="18"/>
      <c r="F1826" s="39"/>
      <c r="G1826" s="22"/>
      <c r="H1826" s="9"/>
    </row>
    <row r="1827" spans="1:8" x14ac:dyDescent="0.25">
      <c r="A1827" s="9"/>
      <c r="B1827" s="31"/>
      <c r="C1827" s="11"/>
      <c r="D1827" s="74"/>
      <c r="E1827" s="18"/>
      <c r="F1827" s="39"/>
      <c r="G1827" s="22"/>
      <c r="H1827" s="9"/>
    </row>
    <row r="1828" spans="1:8" x14ac:dyDescent="0.25">
      <c r="A1828" s="9"/>
      <c r="B1828" s="31"/>
      <c r="C1828" s="11"/>
      <c r="D1828" s="74"/>
      <c r="E1828" s="18"/>
      <c r="F1828" s="39"/>
      <c r="G1828" s="22"/>
      <c r="H1828" s="9"/>
    </row>
    <row r="1829" spans="1:8" x14ac:dyDescent="0.25">
      <c r="A1829" s="9"/>
      <c r="B1829" s="31"/>
      <c r="C1829" s="11"/>
      <c r="D1829" s="74"/>
      <c r="E1829" s="18"/>
      <c r="F1829" s="39"/>
      <c r="G1829" s="22"/>
      <c r="H1829" s="9"/>
    </row>
    <row r="1830" spans="1:8" x14ac:dyDescent="0.25">
      <c r="A1830" s="9"/>
      <c r="B1830" s="31"/>
      <c r="C1830" s="11"/>
      <c r="D1830" s="74"/>
      <c r="E1830" s="18"/>
      <c r="F1830" s="39"/>
      <c r="G1830" s="22"/>
      <c r="H1830" s="9"/>
    </row>
    <row r="1831" spans="1:8" x14ac:dyDescent="0.25">
      <c r="A1831" s="9"/>
      <c r="B1831" s="31"/>
      <c r="C1831" s="11"/>
      <c r="D1831" s="74"/>
      <c r="E1831" s="18"/>
      <c r="F1831" s="39"/>
      <c r="G1831" s="22"/>
      <c r="H1831" s="9"/>
    </row>
    <row r="1832" spans="1:8" x14ac:dyDescent="0.25">
      <c r="A1832" s="9"/>
      <c r="B1832" s="31"/>
      <c r="C1832" s="11"/>
      <c r="D1832" s="74"/>
      <c r="E1832" s="18"/>
      <c r="F1832" s="39"/>
      <c r="G1832" s="22"/>
      <c r="H1832" s="9"/>
    </row>
    <row r="1833" spans="1:8" x14ac:dyDescent="0.25">
      <c r="A1833" s="9"/>
      <c r="B1833" s="31"/>
      <c r="C1833" s="11"/>
      <c r="D1833" s="74"/>
      <c r="E1833" s="18"/>
      <c r="F1833" s="39"/>
      <c r="G1833" s="22"/>
      <c r="H1833" s="9"/>
    </row>
    <row r="1834" spans="1:8" x14ac:dyDescent="0.25">
      <c r="A1834" s="9"/>
      <c r="B1834" s="31"/>
      <c r="C1834" s="11"/>
      <c r="D1834" s="74"/>
      <c r="E1834" s="18"/>
      <c r="F1834" s="39"/>
      <c r="G1834" s="22"/>
      <c r="H1834" s="9"/>
    </row>
    <row r="1835" spans="1:8" x14ac:dyDescent="0.25">
      <c r="A1835" s="9"/>
      <c r="B1835" s="31"/>
      <c r="C1835" s="11"/>
      <c r="D1835" s="74"/>
      <c r="E1835" s="18"/>
      <c r="F1835" s="39"/>
      <c r="G1835" s="22"/>
      <c r="H1835" s="9"/>
    </row>
    <row r="1836" spans="1:8" x14ac:dyDescent="0.25">
      <c r="A1836" s="9"/>
      <c r="B1836" s="31"/>
      <c r="C1836" s="11"/>
      <c r="D1836" s="74"/>
      <c r="E1836" s="18"/>
      <c r="F1836" s="39"/>
      <c r="G1836" s="22"/>
      <c r="H1836" s="9"/>
    </row>
    <row r="1837" spans="1:8" x14ac:dyDescent="0.25">
      <c r="A1837" s="9"/>
      <c r="B1837" s="31"/>
      <c r="C1837" s="11"/>
      <c r="D1837" s="74"/>
      <c r="E1837" s="18"/>
      <c r="F1837" s="39"/>
      <c r="G1837" s="22"/>
      <c r="H1837" s="9"/>
    </row>
    <row r="1838" spans="1:8" x14ac:dyDescent="0.25">
      <c r="A1838" s="9"/>
      <c r="B1838" s="31"/>
      <c r="C1838" s="11"/>
      <c r="D1838" s="74"/>
      <c r="E1838" s="18"/>
      <c r="F1838" s="39"/>
      <c r="G1838" s="22"/>
      <c r="H1838" s="9"/>
    </row>
    <row r="1839" spans="1:8" x14ac:dyDescent="0.25">
      <c r="A1839" s="9"/>
      <c r="B1839" s="31"/>
      <c r="C1839" s="11"/>
      <c r="D1839" s="74"/>
      <c r="E1839" s="18"/>
      <c r="F1839" s="39"/>
      <c r="G1839" s="22"/>
      <c r="H1839" s="9"/>
    </row>
    <row r="1840" spans="1:8" x14ac:dyDescent="0.25">
      <c r="A1840" s="9"/>
      <c r="B1840" s="31"/>
      <c r="C1840" s="11"/>
      <c r="D1840" s="74"/>
      <c r="E1840" s="18"/>
      <c r="F1840" s="39"/>
      <c r="G1840" s="22"/>
      <c r="H1840" s="9"/>
    </row>
    <row r="1841" spans="1:8" x14ac:dyDescent="0.25">
      <c r="A1841" s="9"/>
      <c r="B1841" s="31"/>
      <c r="C1841" s="11"/>
      <c r="D1841" s="74"/>
      <c r="E1841" s="18"/>
      <c r="F1841" s="39"/>
      <c r="G1841" s="22"/>
      <c r="H1841" s="9"/>
    </row>
    <row r="1842" spans="1:8" x14ac:dyDescent="0.25">
      <c r="A1842" s="9"/>
      <c r="B1842" s="31"/>
      <c r="C1842" s="11"/>
      <c r="D1842" s="74"/>
      <c r="E1842" s="18"/>
      <c r="F1842" s="39"/>
      <c r="G1842" s="22"/>
      <c r="H1842" s="9"/>
    </row>
    <row r="1843" spans="1:8" x14ac:dyDescent="0.25">
      <c r="A1843" s="9"/>
      <c r="B1843" s="31"/>
      <c r="C1843" s="11"/>
      <c r="D1843" s="74"/>
      <c r="E1843" s="18"/>
      <c r="F1843" s="39"/>
      <c r="G1843" s="22"/>
      <c r="H1843" s="9"/>
    </row>
    <row r="1844" spans="1:8" x14ac:dyDescent="0.25">
      <c r="A1844" s="9"/>
      <c r="B1844" s="31"/>
      <c r="C1844" s="11"/>
      <c r="D1844" s="74"/>
      <c r="E1844" s="18"/>
      <c r="F1844" s="39"/>
      <c r="G1844" s="22"/>
      <c r="H1844" s="9"/>
    </row>
    <row r="1845" spans="1:8" x14ac:dyDescent="0.25">
      <c r="A1845" s="9"/>
      <c r="B1845" s="31"/>
      <c r="C1845" s="11"/>
      <c r="D1845" s="74"/>
      <c r="E1845" s="18"/>
      <c r="F1845" s="39"/>
      <c r="G1845" s="22"/>
      <c r="H1845" s="9"/>
    </row>
    <row r="1846" spans="1:8" x14ac:dyDescent="0.25">
      <c r="A1846" s="9"/>
      <c r="B1846" s="31"/>
      <c r="C1846" s="11"/>
      <c r="D1846" s="74"/>
      <c r="E1846" s="18"/>
      <c r="F1846" s="39"/>
      <c r="G1846" s="22"/>
      <c r="H1846" s="9"/>
    </row>
    <row r="1847" spans="1:8" x14ac:dyDescent="0.25">
      <c r="A1847" s="9"/>
      <c r="B1847" s="31"/>
      <c r="C1847" s="11"/>
      <c r="D1847" s="74"/>
      <c r="E1847" s="18"/>
      <c r="F1847" s="39"/>
      <c r="G1847" s="22"/>
      <c r="H1847" s="9"/>
    </row>
    <row r="1848" spans="1:8" x14ac:dyDescent="0.25">
      <c r="A1848" s="9"/>
      <c r="B1848" s="31"/>
      <c r="C1848" s="11"/>
      <c r="D1848" s="74"/>
      <c r="E1848" s="18"/>
      <c r="F1848" s="39"/>
      <c r="G1848" s="22"/>
      <c r="H1848" s="9"/>
    </row>
    <row r="1849" spans="1:8" x14ac:dyDescent="0.25">
      <c r="A1849" s="9"/>
      <c r="B1849" s="31"/>
      <c r="C1849" s="11"/>
      <c r="D1849" s="74"/>
      <c r="E1849" s="18"/>
      <c r="F1849" s="39"/>
      <c r="G1849" s="22"/>
      <c r="H1849" s="9"/>
    </row>
    <row r="1850" spans="1:8" x14ac:dyDescent="0.25">
      <c r="A1850" s="9"/>
      <c r="B1850" s="31"/>
      <c r="C1850" s="11"/>
      <c r="D1850" s="74"/>
      <c r="E1850" s="18"/>
      <c r="F1850" s="39"/>
      <c r="G1850" s="22"/>
      <c r="H1850" s="9"/>
    </row>
    <row r="1851" spans="1:8" x14ac:dyDescent="0.25">
      <c r="A1851" s="9"/>
      <c r="B1851" s="31"/>
      <c r="C1851" s="11"/>
      <c r="D1851" s="74"/>
      <c r="E1851" s="18"/>
      <c r="F1851" s="39"/>
      <c r="G1851" s="22"/>
      <c r="H1851" s="9"/>
    </row>
    <row r="1852" spans="1:8" x14ac:dyDescent="0.25">
      <c r="A1852" s="9"/>
      <c r="B1852" s="31"/>
      <c r="C1852" s="11"/>
      <c r="D1852" s="74"/>
      <c r="E1852" s="18"/>
      <c r="F1852" s="39"/>
      <c r="G1852" s="22"/>
      <c r="H1852" s="9"/>
    </row>
    <row r="1853" spans="1:8" x14ac:dyDescent="0.25">
      <c r="A1853" s="9"/>
      <c r="B1853" s="31"/>
      <c r="C1853" s="11"/>
      <c r="D1853" s="74"/>
      <c r="E1853" s="18"/>
      <c r="F1853" s="39"/>
      <c r="G1853" s="22"/>
      <c r="H1853" s="9"/>
    </row>
    <row r="1854" spans="1:8" x14ac:dyDescent="0.25">
      <c r="A1854" s="9"/>
      <c r="B1854" s="31"/>
      <c r="C1854" s="11"/>
      <c r="D1854" s="74"/>
      <c r="E1854" s="18"/>
      <c r="F1854" s="39"/>
      <c r="G1854" s="22"/>
      <c r="H1854" s="9"/>
    </row>
    <row r="1855" spans="1:8" x14ac:dyDescent="0.25">
      <c r="A1855" s="9"/>
      <c r="B1855" s="31"/>
      <c r="C1855" s="11"/>
      <c r="D1855" s="74"/>
      <c r="E1855" s="18"/>
      <c r="F1855" s="39"/>
      <c r="G1855" s="22"/>
      <c r="H1855" s="9"/>
    </row>
    <row r="1856" spans="1:8" x14ac:dyDescent="0.25">
      <c r="A1856" s="9"/>
      <c r="B1856" s="31"/>
      <c r="C1856" s="11"/>
      <c r="D1856" s="74"/>
      <c r="E1856" s="18"/>
      <c r="F1856" s="39"/>
      <c r="G1856" s="22"/>
      <c r="H1856" s="9"/>
    </row>
    <row r="1857" spans="1:8" x14ac:dyDescent="0.25">
      <c r="A1857" s="9"/>
      <c r="B1857" s="31"/>
      <c r="C1857" s="11"/>
      <c r="D1857" s="74"/>
      <c r="E1857" s="18"/>
      <c r="F1857" s="39"/>
      <c r="G1857" s="22"/>
      <c r="H1857" s="9"/>
    </row>
    <row r="1858" spans="1:8" x14ac:dyDescent="0.25">
      <c r="A1858" s="9"/>
      <c r="B1858" s="31"/>
      <c r="C1858" s="11"/>
      <c r="D1858" s="74"/>
      <c r="E1858" s="18"/>
      <c r="F1858" s="39"/>
      <c r="G1858" s="22"/>
      <c r="H1858" s="9"/>
    </row>
    <row r="1859" spans="1:8" x14ac:dyDescent="0.25">
      <c r="A1859" s="9"/>
      <c r="B1859" s="31"/>
      <c r="C1859" s="11"/>
      <c r="D1859" s="74"/>
      <c r="E1859" s="18"/>
      <c r="F1859" s="39"/>
      <c r="G1859" s="22"/>
      <c r="H1859" s="9"/>
    </row>
    <row r="1860" spans="1:8" x14ac:dyDescent="0.25">
      <c r="A1860" s="9"/>
      <c r="B1860" s="31"/>
      <c r="C1860" s="11"/>
      <c r="D1860" s="74"/>
      <c r="E1860" s="18"/>
      <c r="F1860" s="39"/>
      <c r="G1860" s="22"/>
      <c r="H1860" s="9"/>
    </row>
    <row r="1861" spans="1:8" x14ac:dyDescent="0.25">
      <c r="A1861" s="9"/>
      <c r="B1861" s="31"/>
      <c r="C1861" s="11"/>
      <c r="D1861" s="74"/>
      <c r="E1861" s="18"/>
      <c r="F1861" s="39"/>
      <c r="G1861" s="22"/>
      <c r="H1861" s="9"/>
    </row>
    <row r="1862" spans="1:8" x14ac:dyDescent="0.25">
      <c r="A1862" s="9"/>
      <c r="B1862" s="31"/>
      <c r="C1862" s="11"/>
      <c r="D1862" s="74"/>
      <c r="E1862" s="18"/>
      <c r="F1862" s="39"/>
      <c r="G1862" s="22"/>
      <c r="H1862" s="9"/>
    </row>
    <row r="1863" spans="1:8" x14ac:dyDescent="0.25">
      <c r="A1863" s="9"/>
      <c r="B1863" s="31"/>
      <c r="C1863" s="11"/>
      <c r="D1863" s="74"/>
      <c r="E1863" s="18"/>
      <c r="F1863" s="39"/>
      <c r="G1863" s="22"/>
      <c r="H1863" s="9"/>
    </row>
    <row r="1864" spans="1:8" x14ac:dyDescent="0.25">
      <c r="A1864" s="9"/>
      <c r="B1864" s="31"/>
      <c r="C1864" s="11"/>
      <c r="D1864" s="74"/>
      <c r="E1864" s="18"/>
      <c r="F1864" s="39"/>
      <c r="G1864" s="22"/>
      <c r="H1864" s="9"/>
    </row>
    <row r="1865" spans="1:8" x14ac:dyDescent="0.25">
      <c r="A1865" s="9"/>
      <c r="B1865" s="31"/>
      <c r="C1865" s="11"/>
      <c r="D1865" s="74"/>
      <c r="E1865" s="18"/>
      <c r="F1865" s="39"/>
      <c r="G1865" s="22"/>
      <c r="H1865" s="9"/>
    </row>
    <row r="1866" spans="1:8" x14ac:dyDescent="0.25">
      <c r="A1866" s="9"/>
      <c r="B1866" s="31"/>
      <c r="C1866" s="11"/>
      <c r="D1866" s="74"/>
      <c r="E1866" s="18"/>
      <c r="F1866" s="39"/>
      <c r="G1866" s="22"/>
      <c r="H1866" s="9"/>
    </row>
    <row r="1867" spans="1:8" x14ac:dyDescent="0.25">
      <c r="A1867" s="9"/>
      <c r="B1867" s="31"/>
      <c r="C1867" s="11"/>
      <c r="D1867" s="74"/>
      <c r="E1867" s="18"/>
      <c r="F1867" s="39"/>
      <c r="G1867" s="22"/>
      <c r="H1867" s="9"/>
    </row>
    <row r="1868" spans="1:8" x14ac:dyDescent="0.25">
      <c r="A1868" s="9"/>
      <c r="B1868" s="31"/>
      <c r="C1868" s="11"/>
      <c r="D1868" s="74"/>
      <c r="E1868" s="18"/>
      <c r="F1868" s="39"/>
      <c r="G1868" s="22"/>
      <c r="H1868" s="9"/>
    </row>
    <row r="1869" spans="1:8" x14ac:dyDescent="0.25">
      <c r="A1869" s="9"/>
      <c r="B1869" s="31"/>
      <c r="C1869" s="11"/>
      <c r="D1869" s="74"/>
      <c r="E1869" s="18"/>
      <c r="F1869" s="39"/>
      <c r="G1869" s="22"/>
      <c r="H1869" s="9"/>
    </row>
    <row r="1870" spans="1:8" x14ac:dyDescent="0.25">
      <c r="A1870" s="9"/>
      <c r="B1870" s="31"/>
      <c r="C1870" s="11"/>
      <c r="D1870" s="74"/>
      <c r="E1870" s="18"/>
      <c r="F1870" s="39"/>
      <c r="G1870" s="22"/>
      <c r="H1870" s="9"/>
    </row>
    <row r="1871" spans="1:8" x14ac:dyDescent="0.25">
      <c r="A1871" s="9"/>
      <c r="B1871" s="31"/>
      <c r="C1871" s="11"/>
      <c r="D1871" s="74"/>
      <c r="E1871" s="18"/>
      <c r="F1871" s="39"/>
      <c r="G1871" s="22"/>
      <c r="H1871" s="9"/>
    </row>
    <row r="1872" spans="1:8" x14ac:dyDescent="0.25">
      <c r="A1872" s="9"/>
      <c r="B1872" s="31"/>
      <c r="C1872" s="11"/>
      <c r="D1872" s="74"/>
      <c r="E1872" s="18"/>
      <c r="F1872" s="39"/>
      <c r="G1872" s="22"/>
      <c r="H1872" s="9"/>
    </row>
    <row r="1873" spans="1:8" x14ac:dyDescent="0.25">
      <c r="A1873" s="9"/>
      <c r="B1873" s="31"/>
      <c r="C1873" s="11"/>
      <c r="D1873" s="74"/>
      <c r="E1873" s="18"/>
      <c r="F1873" s="39"/>
      <c r="G1873" s="22"/>
      <c r="H1873" s="9"/>
    </row>
    <row r="1874" spans="1:8" x14ac:dyDescent="0.25">
      <c r="A1874" s="9"/>
      <c r="B1874" s="31"/>
      <c r="C1874" s="11"/>
      <c r="D1874" s="74"/>
      <c r="E1874" s="18"/>
      <c r="F1874" s="39"/>
      <c r="G1874" s="22"/>
      <c r="H1874" s="9"/>
    </row>
    <row r="1875" spans="1:8" x14ac:dyDescent="0.25">
      <c r="A1875" s="9"/>
      <c r="B1875" s="31"/>
      <c r="C1875" s="11"/>
      <c r="D1875" s="74"/>
      <c r="E1875" s="18"/>
      <c r="F1875" s="39"/>
      <c r="G1875" s="22"/>
      <c r="H1875" s="9"/>
    </row>
    <row r="1876" spans="1:8" x14ac:dyDescent="0.25">
      <c r="A1876" s="9"/>
      <c r="B1876" s="31"/>
      <c r="C1876" s="11"/>
      <c r="D1876" s="74"/>
      <c r="E1876" s="18"/>
      <c r="F1876" s="39"/>
      <c r="G1876" s="22"/>
      <c r="H1876" s="9"/>
    </row>
    <row r="1877" spans="1:8" x14ac:dyDescent="0.25">
      <c r="A1877" s="9"/>
      <c r="B1877" s="31"/>
      <c r="C1877" s="11"/>
      <c r="D1877" s="74"/>
      <c r="E1877" s="18"/>
      <c r="F1877" s="39"/>
      <c r="G1877" s="22"/>
      <c r="H1877" s="9"/>
    </row>
    <row r="1878" spans="1:8" x14ac:dyDescent="0.25">
      <c r="A1878" s="9"/>
      <c r="B1878" s="31"/>
      <c r="C1878" s="11"/>
      <c r="D1878" s="74"/>
      <c r="E1878" s="18"/>
      <c r="F1878" s="39"/>
      <c r="G1878" s="22"/>
      <c r="H1878" s="9"/>
    </row>
    <row r="1879" spans="1:8" x14ac:dyDescent="0.25">
      <c r="A1879" s="9"/>
      <c r="B1879" s="31"/>
      <c r="C1879" s="11"/>
      <c r="D1879" s="74"/>
      <c r="E1879" s="18"/>
      <c r="F1879" s="39"/>
      <c r="G1879" s="22"/>
      <c r="H1879" s="9"/>
    </row>
    <row r="1880" spans="1:8" x14ac:dyDescent="0.25">
      <c r="A1880" s="9"/>
      <c r="B1880" s="31"/>
      <c r="C1880" s="11"/>
      <c r="D1880" s="74"/>
      <c r="E1880" s="18"/>
      <c r="F1880" s="39"/>
      <c r="G1880" s="22"/>
      <c r="H1880" s="9"/>
    </row>
    <row r="1881" spans="1:8" x14ac:dyDescent="0.25">
      <c r="A1881" s="9"/>
      <c r="B1881" s="31"/>
      <c r="C1881" s="11"/>
      <c r="D1881" s="74"/>
      <c r="E1881" s="18"/>
      <c r="F1881" s="39"/>
      <c r="G1881" s="22"/>
      <c r="H1881" s="9"/>
    </row>
    <row r="1882" spans="1:8" x14ac:dyDescent="0.25">
      <c r="A1882" s="9"/>
      <c r="B1882" s="31"/>
      <c r="C1882" s="11"/>
      <c r="D1882" s="74"/>
      <c r="E1882" s="18"/>
      <c r="F1882" s="39"/>
      <c r="G1882" s="22"/>
      <c r="H1882" s="9"/>
    </row>
    <row r="1883" spans="1:8" x14ac:dyDescent="0.25">
      <c r="A1883" s="9"/>
      <c r="B1883" s="31"/>
      <c r="C1883" s="11"/>
      <c r="D1883" s="74"/>
      <c r="E1883" s="18"/>
      <c r="F1883" s="39"/>
      <c r="G1883" s="22"/>
      <c r="H1883" s="9"/>
    </row>
    <row r="1884" spans="1:8" x14ac:dyDescent="0.25">
      <c r="A1884" s="9"/>
      <c r="B1884" s="31"/>
      <c r="C1884" s="11"/>
      <c r="D1884" s="74"/>
      <c r="E1884" s="18"/>
      <c r="F1884" s="39"/>
      <c r="G1884" s="22"/>
      <c r="H1884" s="9"/>
    </row>
    <row r="1885" spans="1:8" x14ac:dyDescent="0.25">
      <c r="A1885" s="9"/>
      <c r="B1885" s="31"/>
      <c r="C1885" s="11"/>
      <c r="D1885" s="74"/>
      <c r="E1885" s="18"/>
      <c r="F1885" s="39"/>
      <c r="G1885" s="22"/>
      <c r="H1885" s="9"/>
    </row>
    <row r="1886" spans="1:8" x14ac:dyDescent="0.25">
      <c r="A1886" s="9"/>
      <c r="B1886" s="31"/>
      <c r="C1886" s="11"/>
      <c r="D1886" s="74"/>
      <c r="E1886" s="18"/>
      <c r="F1886" s="39"/>
      <c r="G1886" s="22"/>
      <c r="H1886" s="9"/>
    </row>
    <row r="1887" spans="1:8" x14ac:dyDescent="0.25">
      <c r="A1887" s="9"/>
      <c r="B1887" s="31"/>
      <c r="C1887" s="11"/>
      <c r="D1887" s="74"/>
      <c r="E1887" s="18"/>
      <c r="F1887" s="39"/>
      <c r="G1887" s="22"/>
      <c r="H1887" s="9"/>
    </row>
    <row r="1888" spans="1:8" x14ac:dyDescent="0.25">
      <c r="A1888" s="9"/>
      <c r="B1888" s="31"/>
      <c r="C1888" s="11"/>
      <c r="D1888" s="74"/>
      <c r="E1888" s="18"/>
      <c r="F1888" s="39"/>
      <c r="G1888" s="22"/>
      <c r="H1888" s="9"/>
    </row>
    <row r="1889" spans="1:8" x14ac:dyDescent="0.25">
      <c r="A1889" s="9"/>
      <c r="B1889" s="31"/>
      <c r="C1889" s="11"/>
      <c r="D1889" s="74"/>
      <c r="E1889" s="18"/>
      <c r="F1889" s="39"/>
      <c r="G1889" s="22"/>
      <c r="H1889" s="9"/>
    </row>
    <row r="1890" spans="1:8" x14ac:dyDescent="0.25">
      <c r="A1890" s="9"/>
      <c r="B1890" s="31"/>
      <c r="C1890" s="11"/>
      <c r="D1890" s="74"/>
      <c r="E1890" s="18"/>
      <c r="F1890" s="39"/>
      <c r="G1890" s="22"/>
      <c r="H1890" s="9"/>
    </row>
    <row r="1891" spans="1:8" x14ac:dyDescent="0.25">
      <c r="A1891" s="9"/>
      <c r="B1891" s="31"/>
      <c r="C1891" s="11"/>
      <c r="D1891" s="74"/>
      <c r="E1891" s="18"/>
      <c r="F1891" s="39"/>
      <c r="G1891" s="22"/>
      <c r="H1891" s="9"/>
    </row>
    <row r="1892" spans="1:8" x14ac:dyDescent="0.25">
      <c r="A1892" s="9"/>
      <c r="B1892" s="31"/>
      <c r="C1892" s="11"/>
      <c r="D1892" s="74"/>
      <c r="E1892" s="18"/>
      <c r="F1892" s="39"/>
      <c r="G1892" s="22"/>
      <c r="H1892" s="9"/>
    </row>
    <row r="1893" spans="1:8" x14ac:dyDescent="0.25">
      <c r="A1893" s="9"/>
      <c r="B1893" s="31"/>
      <c r="C1893" s="11"/>
      <c r="D1893" s="74"/>
      <c r="E1893" s="18"/>
      <c r="F1893" s="39"/>
      <c r="G1893" s="22"/>
      <c r="H1893" s="9"/>
    </row>
    <row r="1894" spans="1:8" x14ac:dyDescent="0.25">
      <c r="A1894" s="9"/>
      <c r="B1894" s="31"/>
      <c r="C1894" s="11"/>
      <c r="D1894" s="74"/>
      <c r="E1894" s="18"/>
      <c r="F1894" s="39"/>
      <c r="G1894" s="22"/>
      <c r="H1894" s="9"/>
    </row>
    <row r="1895" spans="1:8" x14ac:dyDescent="0.25">
      <c r="A1895" s="9"/>
      <c r="B1895" s="31"/>
      <c r="C1895" s="11"/>
      <c r="D1895" s="74"/>
      <c r="E1895" s="18"/>
      <c r="F1895" s="39"/>
      <c r="G1895" s="22"/>
      <c r="H1895" s="9"/>
    </row>
    <row r="1896" spans="1:8" x14ac:dyDescent="0.25">
      <c r="A1896" s="9"/>
      <c r="B1896" s="31"/>
      <c r="C1896" s="11"/>
      <c r="D1896" s="74"/>
      <c r="E1896" s="18"/>
      <c r="F1896" s="39"/>
      <c r="G1896" s="22"/>
      <c r="H1896" s="9"/>
    </row>
    <row r="1897" spans="1:8" x14ac:dyDescent="0.25">
      <c r="A1897" s="9"/>
      <c r="B1897" s="31"/>
      <c r="C1897" s="11"/>
      <c r="D1897" s="74"/>
      <c r="E1897" s="18"/>
      <c r="F1897" s="39"/>
      <c r="G1897" s="22"/>
      <c r="H1897" s="9"/>
    </row>
    <row r="1898" spans="1:8" x14ac:dyDescent="0.25">
      <c r="A1898" s="9"/>
      <c r="B1898" s="31"/>
      <c r="C1898" s="11"/>
      <c r="D1898" s="74"/>
      <c r="E1898" s="18"/>
      <c r="F1898" s="39"/>
      <c r="G1898" s="22"/>
      <c r="H1898" s="9"/>
    </row>
    <row r="1899" spans="1:8" x14ac:dyDescent="0.25">
      <c r="A1899" s="9"/>
      <c r="B1899" s="31"/>
      <c r="C1899" s="11"/>
      <c r="D1899" s="74"/>
      <c r="E1899" s="18"/>
      <c r="F1899" s="39"/>
      <c r="G1899" s="22"/>
      <c r="H1899" s="9"/>
    </row>
    <row r="1900" spans="1:8" x14ac:dyDescent="0.25">
      <c r="A1900" s="9"/>
      <c r="B1900" s="31"/>
      <c r="C1900" s="11"/>
      <c r="D1900" s="74"/>
      <c r="E1900" s="18"/>
      <c r="F1900" s="39"/>
      <c r="G1900" s="22"/>
      <c r="H1900" s="9"/>
    </row>
    <row r="1901" spans="1:8" x14ac:dyDescent="0.25">
      <c r="A1901" s="9"/>
      <c r="B1901" s="31"/>
      <c r="C1901" s="11"/>
      <c r="D1901" s="74"/>
      <c r="E1901" s="18"/>
      <c r="F1901" s="39"/>
      <c r="G1901" s="22"/>
      <c r="H1901" s="9"/>
    </row>
    <row r="1902" spans="1:8" x14ac:dyDescent="0.25">
      <c r="A1902" s="9"/>
      <c r="B1902" s="31"/>
      <c r="C1902" s="11"/>
      <c r="D1902" s="74"/>
      <c r="E1902" s="18"/>
      <c r="F1902" s="39"/>
      <c r="G1902" s="22"/>
      <c r="H1902" s="9"/>
    </row>
    <row r="1903" spans="1:8" x14ac:dyDescent="0.25">
      <c r="A1903" s="9"/>
      <c r="B1903" s="31"/>
      <c r="C1903" s="11"/>
      <c r="D1903" s="74"/>
      <c r="E1903" s="18"/>
      <c r="F1903" s="39"/>
      <c r="G1903" s="22"/>
      <c r="H1903" s="9"/>
    </row>
    <row r="1904" spans="1:8" x14ac:dyDescent="0.25">
      <c r="A1904" s="9"/>
      <c r="B1904" s="31"/>
      <c r="C1904" s="11"/>
      <c r="D1904" s="74"/>
      <c r="E1904" s="18"/>
      <c r="F1904" s="39"/>
      <c r="G1904" s="22"/>
      <c r="H1904" s="9"/>
    </row>
    <row r="1905" spans="1:8" x14ac:dyDescent="0.25">
      <c r="A1905" s="9"/>
      <c r="B1905" s="31"/>
      <c r="C1905" s="11"/>
      <c r="D1905" s="74"/>
      <c r="E1905" s="18"/>
      <c r="F1905" s="39"/>
      <c r="G1905" s="22"/>
      <c r="H1905" s="9"/>
    </row>
    <row r="1906" spans="1:8" x14ac:dyDescent="0.25">
      <c r="A1906" s="9"/>
      <c r="B1906" s="31"/>
      <c r="C1906" s="11"/>
      <c r="D1906" s="74"/>
      <c r="E1906" s="18"/>
      <c r="F1906" s="39"/>
      <c r="G1906" s="22"/>
      <c r="H1906" s="9"/>
    </row>
    <row r="1907" spans="1:8" x14ac:dyDescent="0.25">
      <c r="A1907" s="9"/>
      <c r="B1907" s="31"/>
      <c r="C1907" s="11"/>
      <c r="D1907" s="74"/>
      <c r="E1907" s="18"/>
      <c r="F1907" s="39"/>
      <c r="G1907" s="22"/>
      <c r="H1907" s="9"/>
    </row>
    <row r="1908" spans="1:8" x14ac:dyDescent="0.25">
      <c r="A1908" s="9"/>
      <c r="B1908" s="31"/>
      <c r="C1908" s="11"/>
      <c r="D1908" s="74"/>
      <c r="E1908" s="18"/>
      <c r="F1908" s="39"/>
      <c r="G1908" s="22"/>
      <c r="H1908" s="9"/>
    </row>
    <row r="1909" spans="1:8" x14ac:dyDescent="0.25">
      <c r="A1909" s="9"/>
      <c r="B1909" s="31"/>
      <c r="C1909" s="11"/>
      <c r="D1909" s="74"/>
      <c r="E1909" s="18"/>
      <c r="F1909" s="39"/>
      <c r="G1909" s="22"/>
      <c r="H1909" s="9"/>
    </row>
    <row r="1910" spans="1:8" x14ac:dyDescent="0.25">
      <c r="A1910" s="9"/>
      <c r="B1910" s="31"/>
      <c r="C1910" s="11"/>
      <c r="D1910" s="74"/>
      <c r="E1910" s="18"/>
      <c r="F1910" s="39"/>
      <c r="G1910" s="22"/>
      <c r="H1910" s="9"/>
    </row>
    <row r="1911" spans="1:8" x14ac:dyDescent="0.25">
      <c r="A1911" s="9"/>
      <c r="B1911" s="31"/>
      <c r="C1911" s="11"/>
      <c r="D1911" s="74"/>
      <c r="E1911" s="18"/>
      <c r="F1911" s="39"/>
      <c r="G1911" s="22"/>
      <c r="H1911" s="9"/>
    </row>
    <row r="1912" spans="1:8" x14ac:dyDescent="0.25">
      <c r="A1912" s="9"/>
      <c r="B1912" s="31"/>
      <c r="C1912" s="11"/>
      <c r="D1912" s="74"/>
      <c r="E1912" s="18"/>
      <c r="F1912" s="39"/>
      <c r="G1912" s="22"/>
      <c r="H1912" s="9"/>
    </row>
    <row r="1913" spans="1:8" x14ac:dyDescent="0.25">
      <c r="A1913" s="9"/>
      <c r="B1913" s="31"/>
      <c r="C1913" s="11"/>
      <c r="D1913" s="74"/>
      <c r="E1913" s="18"/>
      <c r="F1913" s="39"/>
      <c r="G1913" s="22"/>
      <c r="H1913" s="9"/>
    </row>
    <row r="1914" spans="1:8" x14ac:dyDescent="0.25">
      <c r="A1914" s="9"/>
      <c r="B1914" s="31"/>
      <c r="C1914" s="11"/>
      <c r="D1914" s="74"/>
      <c r="E1914" s="18"/>
      <c r="F1914" s="39"/>
      <c r="G1914" s="22"/>
      <c r="H1914" s="9"/>
    </row>
    <row r="1915" spans="1:8" x14ac:dyDescent="0.25">
      <c r="A1915" s="9"/>
      <c r="B1915" s="31"/>
      <c r="C1915" s="11"/>
      <c r="D1915" s="74"/>
      <c r="E1915" s="18"/>
      <c r="F1915" s="39"/>
      <c r="G1915" s="22"/>
      <c r="H1915" s="9"/>
    </row>
    <row r="1916" spans="1:8" x14ac:dyDescent="0.25">
      <c r="A1916" s="9"/>
      <c r="B1916" s="31"/>
      <c r="C1916" s="11"/>
      <c r="D1916" s="74"/>
      <c r="E1916" s="18"/>
      <c r="F1916" s="39"/>
      <c r="G1916" s="22"/>
      <c r="H1916" s="9"/>
    </row>
    <row r="1917" spans="1:8" x14ac:dyDescent="0.25">
      <c r="A1917" s="9"/>
      <c r="B1917" s="31"/>
      <c r="C1917" s="11"/>
      <c r="D1917" s="74"/>
      <c r="E1917" s="18"/>
      <c r="F1917" s="39"/>
      <c r="G1917" s="22"/>
      <c r="H1917" s="9"/>
    </row>
    <row r="1918" spans="1:8" x14ac:dyDescent="0.25">
      <c r="A1918" s="9"/>
      <c r="B1918" s="31"/>
      <c r="C1918" s="11"/>
      <c r="D1918" s="74"/>
      <c r="E1918" s="18"/>
      <c r="F1918" s="39"/>
      <c r="G1918" s="22"/>
      <c r="H1918" s="9"/>
    </row>
    <row r="1919" spans="1:8" x14ac:dyDescent="0.25">
      <c r="A1919" s="9"/>
      <c r="B1919" s="31"/>
      <c r="C1919" s="11"/>
      <c r="D1919" s="74"/>
      <c r="E1919" s="18"/>
      <c r="F1919" s="39"/>
      <c r="G1919" s="22"/>
      <c r="H1919" s="9"/>
    </row>
    <row r="1920" spans="1:8" x14ac:dyDescent="0.25">
      <c r="A1920" s="9"/>
      <c r="B1920" s="31"/>
      <c r="C1920" s="11"/>
      <c r="D1920" s="74"/>
      <c r="E1920" s="18"/>
      <c r="F1920" s="39"/>
      <c r="G1920" s="22"/>
      <c r="H1920" s="9"/>
    </row>
    <row r="1921" spans="1:8" x14ac:dyDescent="0.25">
      <c r="A1921" s="9"/>
      <c r="B1921" s="31"/>
      <c r="C1921" s="11"/>
      <c r="D1921" s="74"/>
      <c r="E1921" s="18"/>
      <c r="F1921" s="39"/>
      <c r="G1921" s="22"/>
      <c r="H1921" s="9"/>
    </row>
    <row r="1922" spans="1:8" x14ac:dyDescent="0.25">
      <c r="A1922" s="9"/>
      <c r="B1922" s="31"/>
      <c r="C1922" s="11"/>
      <c r="D1922" s="74"/>
      <c r="E1922" s="18"/>
      <c r="F1922" s="39"/>
      <c r="G1922" s="22"/>
      <c r="H1922" s="9"/>
    </row>
    <row r="1923" spans="1:8" x14ac:dyDescent="0.25">
      <c r="A1923" s="9"/>
      <c r="B1923" s="31"/>
      <c r="C1923" s="11"/>
      <c r="D1923" s="74"/>
      <c r="E1923" s="18"/>
      <c r="F1923" s="39"/>
      <c r="G1923" s="22"/>
      <c r="H1923" s="9"/>
    </row>
    <row r="1924" spans="1:8" x14ac:dyDescent="0.25">
      <c r="A1924" s="9"/>
      <c r="B1924" s="31"/>
      <c r="C1924" s="11"/>
      <c r="D1924" s="74"/>
      <c r="E1924" s="18"/>
      <c r="F1924" s="39"/>
      <c r="G1924" s="22"/>
      <c r="H1924" s="9"/>
    </row>
    <row r="1925" spans="1:8" x14ac:dyDescent="0.25">
      <c r="A1925" s="9"/>
      <c r="B1925" s="31"/>
      <c r="C1925" s="11"/>
      <c r="D1925" s="74"/>
      <c r="E1925" s="18"/>
      <c r="F1925" s="39"/>
      <c r="G1925" s="22"/>
      <c r="H1925" s="9"/>
    </row>
    <row r="1926" spans="1:8" x14ac:dyDescent="0.25">
      <c r="A1926" s="9"/>
      <c r="B1926" s="31"/>
      <c r="C1926" s="11"/>
      <c r="D1926" s="74"/>
      <c r="E1926" s="18"/>
      <c r="F1926" s="39"/>
      <c r="G1926" s="22"/>
      <c r="H1926" s="9"/>
    </row>
    <row r="1927" spans="1:8" x14ac:dyDescent="0.25">
      <c r="A1927" s="9"/>
      <c r="B1927" s="31"/>
      <c r="C1927" s="11"/>
      <c r="D1927" s="74"/>
      <c r="E1927" s="18"/>
      <c r="F1927" s="39"/>
      <c r="G1927" s="22"/>
      <c r="H1927" s="9"/>
    </row>
    <row r="1928" spans="1:8" x14ac:dyDescent="0.25">
      <c r="A1928" s="9"/>
      <c r="B1928" s="31"/>
      <c r="C1928" s="11"/>
      <c r="D1928" s="74"/>
      <c r="E1928" s="18"/>
      <c r="F1928" s="39"/>
      <c r="G1928" s="22"/>
      <c r="H1928" s="9"/>
    </row>
    <row r="1929" spans="1:8" x14ac:dyDescent="0.25">
      <c r="A1929" s="9"/>
      <c r="B1929" s="31"/>
      <c r="C1929" s="11"/>
      <c r="D1929" s="74"/>
      <c r="E1929" s="18"/>
      <c r="F1929" s="39"/>
      <c r="G1929" s="22"/>
      <c r="H1929" s="9"/>
    </row>
    <row r="1930" spans="1:8" x14ac:dyDescent="0.25">
      <c r="A1930" s="9"/>
      <c r="B1930" s="31"/>
      <c r="C1930" s="11"/>
      <c r="D1930" s="74"/>
      <c r="E1930" s="18"/>
      <c r="F1930" s="39"/>
      <c r="G1930" s="22"/>
      <c r="H1930" s="9"/>
    </row>
    <row r="1931" spans="1:8" x14ac:dyDescent="0.25">
      <c r="A1931" s="9"/>
      <c r="B1931" s="31"/>
      <c r="C1931" s="11"/>
      <c r="D1931" s="74"/>
      <c r="E1931" s="18"/>
      <c r="F1931" s="39"/>
      <c r="G1931" s="22"/>
      <c r="H1931" s="9"/>
    </row>
    <row r="1932" spans="1:8" x14ac:dyDescent="0.25">
      <c r="A1932" s="9"/>
      <c r="B1932" s="31"/>
      <c r="C1932" s="11"/>
      <c r="D1932" s="74"/>
      <c r="E1932" s="18"/>
      <c r="F1932" s="39"/>
      <c r="G1932" s="22"/>
      <c r="H1932" s="9"/>
    </row>
    <row r="1933" spans="1:8" x14ac:dyDescent="0.25">
      <c r="A1933" s="9"/>
      <c r="B1933" s="31"/>
      <c r="C1933" s="11"/>
      <c r="D1933" s="74"/>
      <c r="E1933" s="18"/>
      <c r="F1933" s="39"/>
      <c r="G1933" s="22"/>
      <c r="H1933" s="9"/>
    </row>
    <row r="1934" spans="1:8" x14ac:dyDescent="0.25">
      <c r="A1934" s="9"/>
      <c r="B1934" s="31"/>
      <c r="C1934" s="11"/>
      <c r="D1934" s="74"/>
      <c r="E1934" s="18"/>
      <c r="F1934" s="39"/>
      <c r="G1934" s="22"/>
      <c r="H1934" s="9"/>
    </row>
    <row r="1935" spans="1:8" x14ac:dyDescent="0.25">
      <c r="A1935" s="9"/>
      <c r="B1935" s="31"/>
      <c r="C1935" s="11"/>
      <c r="D1935" s="74"/>
      <c r="E1935" s="18"/>
      <c r="F1935" s="39"/>
      <c r="G1935" s="22"/>
      <c r="H1935" s="9"/>
    </row>
    <row r="1936" spans="1:8" x14ac:dyDescent="0.25">
      <c r="A1936" s="9"/>
      <c r="B1936" s="31"/>
      <c r="C1936" s="11"/>
      <c r="D1936" s="74"/>
      <c r="E1936" s="18"/>
      <c r="F1936" s="39"/>
      <c r="G1936" s="22"/>
      <c r="H1936" s="9"/>
    </row>
    <row r="1937" spans="1:8" x14ac:dyDescent="0.25">
      <c r="A1937" s="9"/>
      <c r="B1937" s="31"/>
      <c r="C1937" s="11"/>
      <c r="D1937" s="74"/>
      <c r="E1937" s="18"/>
      <c r="F1937" s="39"/>
      <c r="G1937" s="22"/>
      <c r="H1937" s="9"/>
    </row>
    <row r="1938" spans="1:8" x14ac:dyDescent="0.25">
      <c r="A1938" s="9"/>
      <c r="B1938" s="31"/>
      <c r="C1938" s="11"/>
      <c r="D1938" s="74"/>
      <c r="E1938" s="18"/>
      <c r="F1938" s="39"/>
      <c r="G1938" s="22"/>
      <c r="H1938" s="9"/>
    </row>
    <row r="1939" spans="1:8" x14ac:dyDescent="0.25">
      <c r="A1939" s="9"/>
      <c r="B1939" s="31"/>
      <c r="C1939" s="11"/>
      <c r="D1939" s="74"/>
      <c r="E1939" s="18"/>
      <c r="F1939" s="39"/>
      <c r="G1939" s="22"/>
      <c r="H1939" s="9"/>
    </row>
    <row r="1940" spans="1:8" x14ac:dyDescent="0.25">
      <c r="A1940" s="9"/>
      <c r="B1940" s="31"/>
      <c r="C1940" s="11"/>
      <c r="D1940" s="74"/>
      <c r="E1940" s="18"/>
      <c r="F1940" s="39"/>
      <c r="G1940" s="22"/>
      <c r="H1940" s="9"/>
    </row>
    <row r="1941" spans="1:8" x14ac:dyDescent="0.25">
      <c r="A1941" s="9"/>
      <c r="B1941" s="31"/>
      <c r="C1941" s="11"/>
      <c r="D1941" s="74"/>
      <c r="E1941" s="18"/>
      <c r="F1941" s="39"/>
      <c r="G1941" s="22"/>
      <c r="H1941" s="9"/>
    </row>
    <row r="1942" spans="1:8" x14ac:dyDescent="0.25">
      <c r="A1942" s="9"/>
      <c r="B1942" s="31"/>
      <c r="C1942" s="11"/>
      <c r="D1942" s="74"/>
      <c r="E1942" s="18"/>
      <c r="F1942" s="39"/>
      <c r="G1942" s="22"/>
      <c r="H1942" s="9"/>
    </row>
    <row r="1943" spans="1:8" x14ac:dyDescent="0.25">
      <c r="A1943" s="9"/>
      <c r="B1943" s="31"/>
      <c r="C1943" s="11"/>
      <c r="D1943" s="74"/>
      <c r="E1943" s="18"/>
      <c r="F1943" s="39"/>
      <c r="G1943" s="22"/>
      <c r="H1943" s="9"/>
    </row>
    <row r="1944" spans="1:8" x14ac:dyDescent="0.25">
      <c r="A1944" s="9"/>
      <c r="B1944" s="31"/>
      <c r="C1944" s="11"/>
      <c r="D1944" s="74"/>
      <c r="E1944" s="18"/>
      <c r="F1944" s="39"/>
      <c r="G1944" s="22"/>
      <c r="H1944" s="9"/>
    </row>
    <row r="1945" spans="1:8" x14ac:dyDescent="0.25">
      <c r="A1945" s="9"/>
      <c r="B1945" s="31"/>
      <c r="C1945" s="11"/>
      <c r="D1945" s="74"/>
      <c r="E1945" s="18"/>
      <c r="F1945" s="39"/>
      <c r="G1945" s="22"/>
      <c r="H1945" s="9"/>
    </row>
    <row r="1946" spans="1:8" x14ac:dyDescent="0.25">
      <c r="A1946" s="9"/>
      <c r="B1946" s="31"/>
      <c r="C1946" s="11"/>
      <c r="D1946" s="74"/>
      <c r="E1946" s="18"/>
      <c r="F1946" s="39"/>
      <c r="G1946" s="22"/>
      <c r="H1946" s="9"/>
    </row>
    <row r="1947" spans="1:8" x14ac:dyDescent="0.25">
      <c r="A1947" s="9"/>
      <c r="B1947" s="31"/>
      <c r="C1947" s="11"/>
      <c r="D1947" s="74"/>
      <c r="E1947" s="18"/>
      <c r="F1947" s="39"/>
      <c r="G1947" s="22"/>
      <c r="H1947" s="9"/>
    </row>
    <row r="1948" spans="1:8" x14ac:dyDescent="0.25">
      <c r="A1948" s="9"/>
      <c r="B1948" s="31"/>
      <c r="C1948" s="11"/>
      <c r="D1948" s="74"/>
      <c r="E1948" s="18"/>
      <c r="F1948" s="39"/>
      <c r="G1948" s="22"/>
      <c r="H1948" s="9"/>
    </row>
    <row r="1949" spans="1:8" x14ac:dyDescent="0.25">
      <c r="A1949" s="9"/>
      <c r="B1949" s="31"/>
      <c r="C1949" s="11"/>
      <c r="D1949" s="74"/>
      <c r="E1949" s="18"/>
      <c r="F1949" s="39"/>
      <c r="G1949" s="22"/>
      <c r="H1949" s="9"/>
    </row>
    <row r="1950" spans="1:8" x14ac:dyDescent="0.25">
      <c r="A1950" s="9"/>
      <c r="B1950" s="31"/>
      <c r="C1950" s="11"/>
      <c r="D1950" s="74"/>
      <c r="E1950" s="18"/>
      <c r="F1950" s="39"/>
      <c r="G1950" s="22"/>
      <c r="H1950" s="9"/>
    </row>
    <row r="1951" spans="1:8" x14ac:dyDescent="0.25">
      <c r="A1951" s="9"/>
      <c r="B1951" s="31"/>
      <c r="C1951" s="11"/>
      <c r="D1951" s="74"/>
      <c r="E1951" s="18"/>
      <c r="F1951" s="39"/>
      <c r="G1951" s="22"/>
      <c r="H1951" s="9"/>
    </row>
    <row r="1952" spans="1:8" x14ac:dyDescent="0.25">
      <c r="A1952" s="9"/>
      <c r="B1952" s="31"/>
      <c r="C1952" s="11"/>
      <c r="D1952" s="74"/>
      <c r="E1952" s="18"/>
      <c r="F1952" s="39"/>
      <c r="G1952" s="22"/>
      <c r="H1952" s="9"/>
    </row>
    <row r="1953" spans="1:8" x14ac:dyDescent="0.25">
      <c r="A1953" s="9"/>
      <c r="B1953" s="31"/>
      <c r="C1953" s="11"/>
      <c r="D1953" s="74"/>
      <c r="E1953" s="18"/>
      <c r="F1953" s="39"/>
      <c r="G1953" s="22"/>
      <c r="H1953" s="9"/>
    </row>
    <row r="1954" spans="1:8" x14ac:dyDescent="0.25">
      <c r="A1954" s="9"/>
      <c r="B1954" s="31"/>
      <c r="C1954" s="11"/>
      <c r="D1954" s="74"/>
      <c r="E1954" s="18"/>
      <c r="F1954" s="39"/>
      <c r="G1954" s="22"/>
      <c r="H1954" s="9"/>
    </row>
    <row r="1955" spans="1:8" x14ac:dyDescent="0.25">
      <c r="A1955" s="9"/>
      <c r="B1955" s="31"/>
      <c r="C1955" s="11"/>
      <c r="D1955" s="74"/>
      <c r="E1955" s="18"/>
      <c r="F1955" s="39"/>
      <c r="G1955" s="22"/>
      <c r="H1955" s="9"/>
    </row>
    <row r="1956" spans="1:8" x14ac:dyDescent="0.25">
      <c r="A1956" s="9"/>
      <c r="B1956" s="31"/>
      <c r="C1956" s="11"/>
      <c r="D1956" s="74"/>
      <c r="E1956" s="18"/>
      <c r="F1956" s="39"/>
      <c r="G1956" s="22"/>
      <c r="H1956" s="9"/>
    </row>
    <row r="1957" spans="1:8" x14ac:dyDescent="0.25">
      <c r="A1957" s="9"/>
      <c r="B1957" s="31"/>
      <c r="C1957" s="11"/>
      <c r="D1957" s="74"/>
      <c r="E1957" s="18"/>
      <c r="F1957" s="39"/>
      <c r="G1957" s="22"/>
      <c r="H1957" s="9"/>
    </row>
    <row r="1958" spans="1:8" x14ac:dyDescent="0.25">
      <c r="A1958" s="9"/>
      <c r="B1958" s="31"/>
      <c r="C1958" s="11"/>
      <c r="D1958" s="74"/>
      <c r="E1958" s="18"/>
      <c r="F1958" s="39"/>
      <c r="G1958" s="22"/>
      <c r="H1958" s="9"/>
    </row>
    <row r="1959" spans="1:8" x14ac:dyDescent="0.25">
      <c r="A1959" s="9"/>
      <c r="B1959" s="31"/>
      <c r="C1959" s="11"/>
      <c r="D1959" s="74"/>
      <c r="E1959" s="18"/>
      <c r="F1959" s="39"/>
      <c r="G1959" s="22"/>
      <c r="H1959" s="9"/>
    </row>
    <row r="1960" spans="1:8" x14ac:dyDescent="0.25">
      <c r="A1960" s="9"/>
      <c r="B1960" s="31"/>
      <c r="C1960" s="11"/>
      <c r="D1960" s="74"/>
      <c r="E1960" s="18"/>
      <c r="F1960" s="39"/>
      <c r="G1960" s="22"/>
      <c r="H1960" s="9"/>
    </row>
    <row r="1961" spans="1:8" x14ac:dyDescent="0.25">
      <c r="A1961" s="9"/>
      <c r="B1961" s="31"/>
      <c r="C1961" s="11"/>
      <c r="D1961" s="74"/>
      <c r="E1961" s="18"/>
      <c r="F1961" s="39"/>
      <c r="G1961" s="22"/>
      <c r="H1961" s="9"/>
    </row>
    <row r="1962" spans="1:8" x14ac:dyDescent="0.25">
      <c r="A1962" s="9"/>
      <c r="B1962" s="31"/>
      <c r="C1962" s="11"/>
      <c r="D1962" s="74"/>
      <c r="E1962" s="18"/>
      <c r="F1962" s="39"/>
      <c r="G1962" s="22"/>
      <c r="H1962" s="9"/>
    </row>
    <row r="1963" spans="1:8" x14ac:dyDescent="0.25">
      <c r="A1963" s="9"/>
      <c r="B1963" s="31"/>
      <c r="C1963" s="11"/>
      <c r="D1963" s="74"/>
      <c r="E1963" s="18"/>
      <c r="F1963" s="39"/>
      <c r="G1963" s="22"/>
      <c r="H1963" s="9"/>
    </row>
    <row r="1964" spans="1:8" x14ac:dyDescent="0.25">
      <c r="A1964" s="9"/>
      <c r="B1964" s="31"/>
      <c r="C1964" s="11"/>
      <c r="D1964" s="74"/>
      <c r="E1964" s="18"/>
      <c r="F1964" s="39"/>
      <c r="G1964" s="22"/>
      <c r="H1964" s="9"/>
    </row>
    <row r="1965" spans="1:8" x14ac:dyDescent="0.25">
      <c r="A1965" s="9"/>
      <c r="B1965" s="31"/>
      <c r="C1965" s="11"/>
      <c r="D1965" s="74"/>
      <c r="E1965" s="18"/>
      <c r="F1965" s="39"/>
      <c r="G1965" s="22"/>
      <c r="H1965" s="9"/>
    </row>
    <row r="1966" spans="1:8" x14ac:dyDescent="0.25">
      <c r="A1966" s="9"/>
      <c r="B1966" s="31"/>
      <c r="C1966" s="11"/>
      <c r="D1966" s="74"/>
      <c r="E1966" s="18"/>
      <c r="F1966" s="39"/>
      <c r="G1966" s="22"/>
      <c r="H1966" s="9"/>
    </row>
    <row r="1967" spans="1:8" x14ac:dyDescent="0.25">
      <c r="A1967" s="9"/>
      <c r="B1967" s="31"/>
      <c r="C1967" s="11"/>
      <c r="D1967" s="74"/>
      <c r="E1967" s="18"/>
      <c r="F1967" s="39"/>
      <c r="G1967" s="22"/>
      <c r="H1967" s="9"/>
    </row>
    <row r="1968" spans="1:8" x14ac:dyDescent="0.25">
      <c r="A1968" s="9"/>
      <c r="B1968" s="31"/>
      <c r="C1968" s="11"/>
      <c r="D1968" s="74"/>
      <c r="E1968" s="18"/>
      <c r="F1968" s="39"/>
      <c r="G1968" s="22"/>
      <c r="H1968" s="9"/>
    </row>
    <row r="1969" spans="1:8" x14ac:dyDescent="0.25">
      <c r="A1969" s="9"/>
      <c r="B1969" s="31"/>
      <c r="C1969" s="11"/>
      <c r="D1969" s="74"/>
      <c r="E1969" s="18"/>
      <c r="F1969" s="39"/>
      <c r="G1969" s="22"/>
      <c r="H1969" s="9"/>
    </row>
    <row r="1970" spans="1:8" x14ac:dyDescent="0.25">
      <c r="A1970" s="9"/>
      <c r="B1970" s="31"/>
      <c r="C1970" s="11"/>
      <c r="D1970" s="74"/>
      <c r="E1970" s="18"/>
      <c r="F1970" s="39"/>
      <c r="G1970" s="22"/>
      <c r="H1970" s="9"/>
    </row>
    <row r="1971" spans="1:8" x14ac:dyDescent="0.25">
      <c r="A1971" s="9"/>
      <c r="B1971" s="31"/>
      <c r="C1971" s="11"/>
      <c r="D1971" s="74"/>
      <c r="E1971" s="18"/>
      <c r="F1971" s="39"/>
      <c r="G1971" s="22"/>
      <c r="H1971" s="9"/>
    </row>
    <row r="1972" spans="1:8" x14ac:dyDescent="0.25">
      <c r="A1972" s="9"/>
      <c r="B1972" s="31"/>
      <c r="C1972" s="11"/>
      <c r="D1972" s="74"/>
      <c r="E1972" s="18"/>
      <c r="F1972" s="39"/>
      <c r="G1972" s="22"/>
      <c r="H1972" s="9"/>
    </row>
    <row r="1973" spans="1:8" x14ac:dyDescent="0.25">
      <c r="A1973" s="9"/>
      <c r="B1973" s="31"/>
      <c r="C1973" s="11"/>
      <c r="D1973" s="74"/>
      <c r="E1973" s="18"/>
      <c r="F1973" s="39"/>
      <c r="G1973" s="22"/>
      <c r="H1973" s="9"/>
    </row>
    <row r="1974" spans="1:8" x14ac:dyDescent="0.25">
      <c r="A1974" s="9"/>
      <c r="B1974" s="31"/>
      <c r="C1974" s="11"/>
      <c r="D1974" s="74"/>
      <c r="E1974" s="18"/>
      <c r="F1974" s="39"/>
      <c r="G1974" s="22"/>
      <c r="H1974" s="9"/>
    </row>
    <row r="1975" spans="1:8" x14ac:dyDescent="0.25">
      <c r="A1975" s="9"/>
      <c r="B1975" s="31"/>
      <c r="C1975" s="11"/>
      <c r="D1975" s="74"/>
      <c r="E1975" s="18"/>
      <c r="F1975" s="39"/>
      <c r="G1975" s="22"/>
      <c r="H1975" s="9"/>
    </row>
    <row r="1976" spans="1:8" x14ac:dyDescent="0.25">
      <c r="A1976" s="9"/>
      <c r="B1976" s="31"/>
      <c r="C1976" s="11"/>
      <c r="D1976" s="74"/>
      <c r="E1976" s="18"/>
      <c r="F1976" s="39"/>
      <c r="G1976" s="22"/>
      <c r="H1976" s="9"/>
    </row>
    <row r="1977" spans="1:8" x14ac:dyDescent="0.25">
      <c r="A1977" s="9"/>
      <c r="B1977" s="31"/>
      <c r="C1977" s="11"/>
      <c r="D1977" s="74"/>
      <c r="E1977" s="18"/>
      <c r="F1977" s="39"/>
      <c r="G1977" s="22"/>
      <c r="H1977" s="9"/>
    </row>
    <row r="1978" spans="1:8" x14ac:dyDescent="0.25">
      <c r="A1978" s="9"/>
      <c r="B1978" s="31"/>
      <c r="C1978" s="11"/>
      <c r="D1978" s="74"/>
      <c r="E1978" s="18"/>
      <c r="F1978" s="39"/>
      <c r="G1978" s="22"/>
      <c r="H1978" s="9"/>
    </row>
    <row r="1979" spans="1:8" x14ac:dyDescent="0.25">
      <c r="A1979" s="9"/>
      <c r="B1979" s="31"/>
      <c r="C1979" s="11"/>
      <c r="D1979" s="74"/>
      <c r="E1979" s="18"/>
      <c r="F1979" s="39"/>
      <c r="G1979" s="22"/>
      <c r="H1979" s="9"/>
    </row>
    <row r="1980" spans="1:8" x14ac:dyDescent="0.25">
      <c r="A1980" s="9"/>
      <c r="B1980" s="31"/>
      <c r="C1980" s="11"/>
      <c r="D1980" s="74"/>
      <c r="E1980" s="18"/>
      <c r="F1980" s="39"/>
      <c r="G1980" s="22"/>
      <c r="H1980" s="9"/>
    </row>
    <row r="1981" spans="1:8" x14ac:dyDescent="0.25">
      <c r="A1981" s="9"/>
      <c r="B1981" s="31"/>
      <c r="C1981" s="11"/>
      <c r="D1981" s="74"/>
      <c r="E1981" s="18"/>
      <c r="F1981" s="39"/>
      <c r="G1981" s="22"/>
      <c r="H1981" s="9"/>
    </row>
    <row r="1982" spans="1:8" x14ac:dyDescent="0.25">
      <c r="A1982" s="9"/>
      <c r="B1982" s="31"/>
      <c r="C1982" s="11"/>
      <c r="D1982" s="74"/>
      <c r="E1982" s="18"/>
      <c r="F1982" s="39"/>
      <c r="G1982" s="22"/>
      <c r="H1982" s="9"/>
    </row>
    <row r="1983" spans="1:8" x14ac:dyDescent="0.25">
      <c r="A1983" s="9"/>
      <c r="B1983" s="31"/>
      <c r="C1983" s="11"/>
      <c r="D1983" s="74"/>
      <c r="E1983" s="18"/>
      <c r="F1983" s="39"/>
      <c r="G1983" s="22"/>
      <c r="H1983" s="9"/>
    </row>
    <row r="1984" spans="1:8" x14ac:dyDescent="0.25">
      <c r="A1984" s="9"/>
      <c r="B1984" s="31"/>
      <c r="C1984" s="11"/>
      <c r="D1984" s="74"/>
      <c r="E1984" s="18"/>
      <c r="F1984" s="39"/>
      <c r="G1984" s="22"/>
      <c r="H1984" s="9"/>
    </row>
    <row r="1985" spans="1:8" x14ac:dyDescent="0.25">
      <c r="A1985" s="9"/>
      <c r="B1985" s="31"/>
      <c r="C1985" s="11"/>
      <c r="D1985" s="74"/>
      <c r="E1985" s="18"/>
      <c r="F1985" s="39"/>
      <c r="G1985" s="22"/>
      <c r="H1985" s="9"/>
    </row>
    <row r="1986" spans="1:8" x14ac:dyDescent="0.25">
      <c r="A1986" s="9"/>
      <c r="B1986" s="31"/>
      <c r="C1986" s="11"/>
      <c r="D1986" s="74"/>
      <c r="E1986" s="18"/>
      <c r="F1986" s="39"/>
      <c r="G1986" s="22"/>
      <c r="H1986" s="9"/>
    </row>
    <row r="1987" spans="1:8" x14ac:dyDescent="0.25">
      <c r="A1987" s="9"/>
      <c r="B1987" s="31"/>
      <c r="C1987" s="11"/>
      <c r="D1987" s="74"/>
      <c r="E1987" s="18"/>
      <c r="F1987" s="39"/>
      <c r="G1987" s="22"/>
      <c r="H1987" s="9"/>
    </row>
    <row r="1988" spans="1:8" x14ac:dyDescent="0.25">
      <c r="A1988" s="9"/>
      <c r="B1988" s="31"/>
      <c r="C1988" s="11"/>
      <c r="D1988" s="74"/>
      <c r="E1988" s="18"/>
      <c r="F1988" s="39"/>
      <c r="G1988" s="22"/>
      <c r="H1988" s="9"/>
    </row>
    <row r="1989" spans="1:8" x14ac:dyDescent="0.25">
      <c r="A1989" s="9"/>
      <c r="B1989" s="31"/>
      <c r="C1989" s="11"/>
      <c r="D1989" s="74"/>
      <c r="E1989" s="18"/>
      <c r="F1989" s="39"/>
      <c r="G1989" s="22"/>
      <c r="H1989" s="9"/>
    </row>
    <row r="1990" spans="1:8" x14ac:dyDescent="0.25">
      <c r="A1990" s="9"/>
      <c r="B1990" s="31"/>
      <c r="C1990" s="11"/>
      <c r="D1990" s="74"/>
      <c r="E1990" s="18"/>
      <c r="F1990" s="39"/>
      <c r="G1990" s="22"/>
      <c r="H1990" s="9"/>
    </row>
    <row r="1991" spans="1:8" x14ac:dyDescent="0.25">
      <c r="A1991" s="9"/>
      <c r="B1991" s="31"/>
      <c r="C1991" s="11"/>
      <c r="D1991" s="74"/>
      <c r="E1991" s="18"/>
      <c r="F1991" s="39"/>
      <c r="G1991" s="22"/>
      <c r="H1991" s="9"/>
    </row>
    <row r="1992" spans="1:8" x14ac:dyDescent="0.25">
      <c r="A1992" s="9"/>
      <c r="B1992" s="31"/>
      <c r="C1992" s="11"/>
      <c r="D1992" s="74"/>
      <c r="E1992" s="18"/>
      <c r="F1992" s="39"/>
      <c r="G1992" s="22"/>
      <c r="H1992" s="9"/>
    </row>
    <row r="1993" spans="1:8" x14ac:dyDescent="0.25">
      <c r="A1993" s="9"/>
      <c r="B1993" s="31"/>
      <c r="C1993" s="11"/>
      <c r="D1993" s="74"/>
      <c r="E1993" s="18"/>
      <c r="F1993" s="39"/>
      <c r="G1993" s="22"/>
      <c r="H1993" s="9"/>
    </row>
    <row r="1994" spans="1:8" x14ac:dyDescent="0.25">
      <c r="A1994" s="9"/>
      <c r="B1994" s="31"/>
      <c r="C1994" s="11"/>
      <c r="D1994" s="74"/>
      <c r="E1994" s="18"/>
      <c r="F1994" s="39"/>
      <c r="G1994" s="22"/>
      <c r="H1994" s="9"/>
    </row>
    <row r="1995" spans="1:8" x14ac:dyDescent="0.25">
      <c r="A1995" s="9"/>
      <c r="B1995" s="31"/>
      <c r="C1995" s="11"/>
      <c r="D1995" s="74"/>
      <c r="E1995" s="18"/>
      <c r="F1995" s="39"/>
      <c r="G1995" s="22"/>
      <c r="H1995" s="9"/>
    </row>
    <row r="1996" spans="1:8" x14ac:dyDescent="0.25">
      <c r="A1996" s="9"/>
      <c r="B1996" s="31"/>
      <c r="C1996" s="11"/>
      <c r="D1996" s="74"/>
      <c r="E1996" s="18"/>
      <c r="F1996" s="39"/>
      <c r="G1996" s="22"/>
      <c r="H1996" s="9"/>
    </row>
    <row r="1997" spans="1:8" x14ac:dyDescent="0.25">
      <c r="A1997" s="9"/>
      <c r="B1997" s="31"/>
      <c r="C1997" s="11"/>
      <c r="D1997" s="74"/>
      <c r="E1997" s="18"/>
      <c r="F1997" s="39"/>
      <c r="G1997" s="22"/>
      <c r="H1997" s="9"/>
    </row>
    <row r="1998" spans="1:8" x14ac:dyDescent="0.25">
      <c r="A1998" s="9"/>
      <c r="B1998" s="31"/>
      <c r="C1998" s="11"/>
      <c r="D1998" s="74"/>
      <c r="E1998" s="18"/>
      <c r="F1998" s="39"/>
      <c r="G1998" s="22"/>
      <c r="H1998" s="9"/>
    </row>
    <row r="1999" spans="1:8" x14ac:dyDescent="0.25">
      <c r="A1999" s="9"/>
      <c r="B1999" s="31"/>
      <c r="C1999" s="11"/>
      <c r="D1999" s="74"/>
      <c r="E1999" s="18"/>
      <c r="F1999" s="39"/>
      <c r="G1999" s="22"/>
      <c r="H1999" s="9"/>
    </row>
    <row r="2000" spans="1:8" x14ac:dyDescent="0.25">
      <c r="A2000" s="9"/>
      <c r="B2000" s="31"/>
      <c r="C2000" s="11"/>
      <c r="D2000" s="74"/>
      <c r="E2000" s="18"/>
      <c r="F2000" s="39"/>
      <c r="G2000" s="22"/>
      <c r="H2000" s="9"/>
    </row>
    <row r="2001" spans="1:8" x14ac:dyDescent="0.25">
      <c r="A2001" s="9"/>
      <c r="B2001" s="31"/>
      <c r="C2001" s="11"/>
      <c r="D2001" s="74"/>
      <c r="E2001" s="18"/>
      <c r="F2001" s="39"/>
      <c r="G2001" s="22"/>
      <c r="H2001" s="9"/>
    </row>
    <row r="2002" spans="1:8" x14ac:dyDescent="0.25">
      <c r="A2002" s="9"/>
      <c r="B2002" s="31"/>
      <c r="C2002" s="11"/>
      <c r="D2002" s="74"/>
      <c r="E2002" s="18"/>
      <c r="F2002" s="39"/>
      <c r="G2002" s="22"/>
      <c r="H2002" s="9"/>
    </row>
    <row r="2003" spans="1:8" x14ac:dyDescent="0.25">
      <c r="A2003" s="9"/>
      <c r="B2003" s="31"/>
      <c r="C2003" s="11"/>
      <c r="D2003" s="74"/>
      <c r="E2003" s="18"/>
      <c r="F2003" s="39"/>
      <c r="G2003" s="22"/>
      <c r="H2003" s="9"/>
    </row>
    <row r="2004" spans="1:8" x14ac:dyDescent="0.25">
      <c r="A2004" s="9"/>
      <c r="B2004" s="31"/>
      <c r="C2004" s="11"/>
      <c r="D2004" s="74"/>
      <c r="E2004" s="18"/>
      <c r="F2004" s="39"/>
      <c r="G2004" s="22"/>
      <c r="H2004" s="9"/>
    </row>
    <row r="2005" spans="1:8" x14ac:dyDescent="0.25">
      <c r="A2005" s="9"/>
      <c r="B2005" s="31"/>
      <c r="C2005" s="11"/>
      <c r="D2005" s="74"/>
      <c r="E2005" s="18"/>
      <c r="F2005" s="39"/>
      <c r="G2005" s="22"/>
      <c r="H2005" s="9"/>
    </row>
    <row r="2006" spans="1:8" x14ac:dyDescent="0.25">
      <c r="A2006" s="9"/>
      <c r="B2006" s="31"/>
      <c r="C2006" s="11"/>
      <c r="D2006" s="74"/>
      <c r="E2006" s="18"/>
      <c r="F2006" s="39"/>
      <c r="G2006" s="22"/>
      <c r="H2006" s="9"/>
    </row>
    <row r="2007" spans="1:8" x14ac:dyDescent="0.25">
      <c r="A2007" s="9"/>
      <c r="B2007" s="31"/>
      <c r="C2007" s="11"/>
      <c r="D2007" s="74"/>
      <c r="E2007" s="18"/>
      <c r="F2007" s="39"/>
      <c r="G2007" s="22"/>
      <c r="H2007" s="9"/>
    </row>
    <row r="2008" spans="1:8" x14ac:dyDescent="0.25">
      <c r="A2008" s="9"/>
      <c r="B2008" s="31"/>
      <c r="C2008" s="11"/>
      <c r="D2008" s="74"/>
      <c r="E2008" s="18"/>
      <c r="F2008" s="39"/>
      <c r="G2008" s="22"/>
      <c r="H2008" s="9"/>
    </row>
    <row r="2009" spans="1:8" x14ac:dyDescent="0.25">
      <c r="A2009" s="9"/>
      <c r="B2009" s="31"/>
      <c r="C2009" s="11"/>
      <c r="D2009" s="74"/>
      <c r="E2009" s="18"/>
      <c r="F2009" s="39"/>
      <c r="G2009" s="22"/>
      <c r="H2009" s="9"/>
    </row>
    <row r="2010" spans="1:8" x14ac:dyDescent="0.25">
      <c r="A2010" s="9"/>
      <c r="B2010" s="31"/>
      <c r="C2010" s="11"/>
      <c r="D2010" s="74"/>
      <c r="E2010" s="18"/>
      <c r="F2010" s="39"/>
      <c r="G2010" s="22"/>
      <c r="H2010" s="9"/>
    </row>
    <row r="2011" spans="1:8" x14ac:dyDescent="0.25">
      <c r="A2011" s="9"/>
      <c r="B2011" s="31"/>
      <c r="C2011" s="11"/>
      <c r="D2011" s="74"/>
      <c r="E2011" s="18"/>
      <c r="F2011" s="39"/>
      <c r="G2011" s="22"/>
      <c r="H2011" s="9"/>
    </row>
    <row r="2012" spans="1:8" x14ac:dyDescent="0.25">
      <c r="A2012" s="9"/>
      <c r="B2012" s="31"/>
      <c r="C2012" s="11"/>
      <c r="D2012" s="74"/>
      <c r="E2012" s="18"/>
      <c r="F2012" s="39"/>
      <c r="G2012" s="22"/>
      <c r="H2012" s="9"/>
    </row>
    <row r="2013" spans="1:8" x14ac:dyDescent="0.25">
      <c r="A2013" s="9"/>
      <c r="B2013" s="31"/>
      <c r="C2013" s="11"/>
      <c r="D2013" s="74"/>
      <c r="E2013" s="18"/>
      <c r="F2013" s="39"/>
      <c r="G2013" s="22"/>
      <c r="H2013" s="9"/>
    </row>
    <row r="2014" spans="1:8" x14ac:dyDescent="0.25">
      <c r="A2014" s="9"/>
      <c r="B2014" s="31"/>
      <c r="C2014" s="11"/>
      <c r="D2014" s="74"/>
      <c r="E2014" s="18"/>
      <c r="F2014" s="39"/>
      <c r="G2014" s="22"/>
      <c r="H2014" s="9"/>
    </row>
    <row r="2015" spans="1:8" x14ac:dyDescent="0.25">
      <c r="A2015" s="9"/>
      <c r="B2015" s="31"/>
      <c r="C2015" s="11"/>
      <c r="D2015" s="74"/>
      <c r="E2015" s="18"/>
      <c r="F2015" s="39"/>
      <c r="G2015" s="22"/>
      <c r="H2015" s="9"/>
    </row>
    <row r="2016" spans="1:8" x14ac:dyDescent="0.25">
      <c r="A2016" s="9"/>
      <c r="B2016" s="31"/>
      <c r="C2016" s="11"/>
      <c r="D2016" s="74"/>
      <c r="E2016" s="18"/>
      <c r="F2016" s="39"/>
      <c r="G2016" s="22"/>
      <c r="H2016" s="9"/>
    </row>
    <row r="2017" spans="1:8" x14ac:dyDescent="0.25">
      <c r="A2017" s="9"/>
      <c r="B2017" s="31"/>
      <c r="C2017" s="11"/>
      <c r="D2017" s="74"/>
      <c r="E2017" s="18"/>
      <c r="F2017" s="39"/>
      <c r="G2017" s="22"/>
      <c r="H2017" s="9"/>
    </row>
    <row r="2018" spans="1:8" x14ac:dyDescent="0.25">
      <c r="A2018" s="9"/>
      <c r="B2018" s="31"/>
      <c r="C2018" s="11"/>
      <c r="D2018" s="74"/>
      <c r="E2018" s="18"/>
      <c r="F2018" s="39"/>
      <c r="G2018" s="22"/>
      <c r="H2018" s="9"/>
    </row>
    <row r="2019" spans="1:8" x14ac:dyDescent="0.25">
      <c r="A2019" s="9"/>
      <c r="B2019" s="31"/>
      <c r="C2019" s="11"/>
      <c r="D2019" s="74"/>
      <c r="E2019" s="18"/>
      <c r="F2019" s="39"/>
      <c r="G2019" s="22"/>
      <c r="H2019" s="9"/>
    </row>
    <row r="2020" spans="1:8" x14ac:dyDescent="0.25">
      <c r="A2020" s="9"/>
      <c r="B2020" s="31"/>
      <c r="C2020" s="11"/>
      <c r="D2020" s="74"/>
      <c r="E2020" s="18"/>
      <c r="F2020" s="39"/>
      <c r="G2020" s="22"/>
      <c r="H2020" s="9"/>
    </row>
    <row r="2021" spans="1:8" x14ac:dyDescent="0.25">
      <c r="A2021" s="9"/>
      <c r="B2021" s="31"/>
      <c r="C2021" s="11"/>
      <c r="D2021" s="74"/>
      <c r="E2021" s="18"/>
      <c r="F2021" s="39"/>
      <c r="G2021" s="22"/>
      <c r="H2021" s="9"/>
    </row>
    <row r="2022" spans="1:8" x14ac:dyDescent="0.25">
      <c r="A2022" s="9"/>
      <c r="B2022" s="31"/>
      <c r="C2022" s="11"/>
      <c r="D2022" s="74"/>
      <c r="E2022" s="18"/>
      <c r="F2022" s="39"/>
      <c r="G2022" s="22"/>
      <c r="H2022" s="9"/>
    </row>
    <row r="2023" spans="1:8" x14ac:dyDescent="0.25">
      <c r="A2023" s="9"/>
      <c r="B2023" s="31"/>
      <c r="C2023" s="11"/>
      <c r="D2023" s="74"/>
      <c r="E2023" s="18"/>
      <c r="F2023" s="39"/>
      <c r="G2023" s="22"/>
      <c r="H2023" s="9"/>
    </row>
    <row r="2024" spans="1:8" x14ac:dyDescent="0.25">
      <c r="A2024" s="9"/>
      <c r="B2024" s="31"/>
      <c r="C2024" s="11"/>
      <c r="D2024" s="74"/>
      <c r="E2024" s="18"/>
      <c r="F2024" s="39"/>
      <c r="G2024" s="22"/>
      <c r="H2024" s="9"/>
    </row>
    <row r="2025" spans="1:8" x14ac:dyDescent="0.25">
      <c r="A2025" s="9"/>
      <c r="B2025" s="31"/>
      <c r="C2025" s="11"/>
      <c r="D2025" s="74"/>
      <c r="E2025" s="18"/>
      <c r="F2025" s="39"/>
      <c r="G2025" s="22"/>
      <c r="H2025" s="9"/>
    </row>
    <row r="2026" spans="1:8" x14ac:dyDescent="0.25">
      <c r="A2026" s="9"/>
      <c r="B2026" s="31"/>
      <c r="C2026" s="11"/>
      <c r="D2026" s="74"/>
      <c r="E2026" s="18"/>
      <c r="F2026" s="39"/>
      <c r="G2026" s="22"/>
      <c r="H2026" s="9"/>
    </row>
    <row r="2027" spans="1:8" x14ac:dyDescent="0.25">
      <c r="A2027" s="9"/>
      <c r="B2027" s="31"/>
      <c r="C2027" s="11"/>
      <c r="D2027" s="74"/>
      <c r="E2027" s="18"/>
      <c r="F2027" s="39"/>
      <c r="G2027" s="22"/>
      <c r="H2027" s="9"/>
    </row>
    <row r="2028" spans="1:8" x14ac:dyDescent="0.25">
      <c r="A2028" s="9"/>
      <c r="B2028" s="31"/>
      <c r="C2028" s="11"/>
      <c r="D2028" s="74"/>
      <c r="E2028" s="18"/>
      <c r="F2028" s="39"/>
      <c r="G2028" s="22"/>
      <c r="H2028" s="9"/>
    </row>
    <row r="2029" spans="1:8" x14ac:dyDescent="0.25">
      <c r="A2029" s="9"/>
      <c r="B2029" s="31"/>
      <c r="C2029" s="11"/>
      <c r="D2029" s="74"/>
      <c r="E2029" s="18"/>
      <c r="F2029" s="39"/>
      <c r="G2029" s="22"/>
      <c r="H2029" s="9"/>
    </row>
    <row r="2030" spans="1:8" x14ac:dyDescent="0.25">
      <c r="A2030" s="9"/>
      <c r="B2030" s="31"/>
      <c r="C2030" s="11"/>
      <c r="D2030" s="74"/>
      <c r="E2030" s="18"/>
      <c r="F2030" s="39"/>
      <c r="G2030" s="22"/>
      <c r="H2030" s="9"/>
    </row>
    <row r="2031" spans="1:8" x14ac:dyDescent="0.25">
      <c r="A2031" s="9"/>
      <c r="B2031" s="31"/>
      <c r="C2031" s="11"/>
      <c r="D2031" s="74"/>
      <c r="E2031" s="18"/>
      <c r="F2031" s="39"/>
      <c r="G2031" s="22"/>
      <c r="H2031" s="9"/>
    </row>
    <row r="2032" spans="1:8" x14ac:dyDescent="0.25">
      <c r="A2032" s="9"/>
      <c r="B2032" s="31"/>
      <c r="C2032" s="11"/>
      <c r="D2032" s="74"/>
      <c r="E2032" s="18"/>
      <c r="F2032" s="39"/>
      <c r="G2032" s="22"/>
      <c r="H2032" s="9"/>
    </row>
    <row r="2033" spans="1:8" x14ac:dyDescent="0.25">
      <c r="A2033" s="9"/>
      <c r="B2033" s="31"/>
      <c r="C2033" s="11"/>
      <c r="D2033" s="74"/>
      <c r="E2033" s="18"/>
      <c r="F2033" s="39"/>
      <c r="G2033" s="22"/>
      <c r="H2033" s="9"/>
    </row>
    <row r="2034" spans="1:8" x14ac:dyDescent="0.25">
      <c r="A2034" s="9"/>
      <c r="B2034" s="31"/>
      <c r="C2034" s="11"/>
      <c r="D2034" s="74"/>
      <c r="E2034" s="18"/>
      <c r="F2034" s="39"/>
      <c r="G2034" s="22"/>
      <c r="H2034" s="9"/>
    </row>
    <row r="2035" spans="1:8" x14ac:dyDescent="0.25">
      <c r="A2035" s="9"/>
      <c r="B2035" s="31"/>
      <c r="C2035" s="11"/>
      <c r="D2035" s="74"/>
      <c r="E2035" s="18"/>
      <c r="F2035" s="39"/>
      <c r="G2035" s="22"/>
      <c r="H2035" s="9"/>
    </row>
    <row r="2036" spans="1:8" x14ac:dyDescent="0.25">
      <c r="A2036" s="9"/>
      <c r="B2036" s="31"/>
      <c r="C2036" s="11"/>
      <c r="D2036" s="74"/>
      <c r="E2036" s="18"/>
      <c r="F2036" s="39"/>
      <c r="G2036" s="22"/>
      <c r="H2036" s="9"/>
    </row>
    <row r="2037" spans="1:8" x14ac:dyDescent="0.25">
      <c r="A2037" s="9"/>
      <c r="B2037" s="31"/>
      <c r="C2037" s="11"/>
      <c r="D2037" s="74"/>
      <c r="E2037" s="18"/>
      <c r="F2037" s="39"/>
      <c r="G2037" s="22"/>
      <c r="H2037" s="9"/>
    </row>
    <row r="2038" spans="1:8" x14ac:dyDescent="0.25">
      <c r="A2038" s="9"/>
      <c r="B2038" s="31"/>
      <c r="C2038" s="11"/>
      <c r="D2038" s="74"/>
      <c r="E2038" s="18"/>
      <c r="F2038" s="39"/>
      <c r="G2038" s="22"/>
      <c r="H2038" s="9"/>
    </row>
    <row r="2039" spans="1:8" x14ac:dyDescent="0.25">
      <c r="A2039" s="9"/>
      <c r="B2039" s="31"/>
      <c r="C2039" s="11"/>
      <c r="D2039" s="74"/>
      <c r="E2039" s="18"/>
      <c r="F2039" s="39"/>
      <c r="G2039" s="22"/>
      <c r="H2039" s="9"/>
    </row>
    <row r="2040" spans="1:8" x14ac:dyDescent="0.25">
      <c r="A2040" s="9"/>
      <c r="B2040" s="31"/>
      <c r="C2040" s="11"/>
      <c r="D2040" s="74"/>
      <c r="E2040" s="18"/>
      <c r="F2040" s="39"/>
      <c r="G2040" s="22"/>
      <c r="H2040" s="9"/>
    </row>
    <row r="2041" spans="1:8" x14ac:dyDescent="0.25">
      <c r="A2041" s="9"/>
      <c r="B2041" s="31"/>
      <c r="C2041" s="11"/>
      <c r="D2041" s="74"/>
      <c r="E2041" s="18"/>
      <c r="F2041" s="39"/>
      <c r="G2041" s="22"/>
      <c r="H2041" s="9"/>
    </row>
    <row r="2042" spans="1:8" x14ac:dyDescent="0.25">
      <c r="A2042" s="9"/>
      <c r="B2042" s="31"/>
      <c r="C2042" s="11"/>
      <c r="D2042" s="74"/>
      <c r="E2042" s="18"/>
      <c r="F2042" s="39"/>
      <c r="G2042" s="22"/>
      <c r="H2042" s="9"/>
    </row>
    <row r="2043" spans="1:8" x14ac:dyDescent="0.25">
      <c r="A2043" s="9"/>
      <c r="B2043" s="31"/>
      <c r="C2043" s="11"/>
      <c r="D2043" s="74"/>
      <c r="E2043" s="18"/>
      <c r="F2043" s="39"/>
      <c r="G2043" s="22"/>
      <c r="H2043" s="9"/>
    </row>
    <row r="2044" spans="1:8" x14ac:dyDescent="0.25">
      <c r="A2044" s="9"/>
      <c r="B2044" s="31"/>
      <c r="C2044" s="11"/>
      <c r="D2044" s="74"/>
      <c r="E2044" s="18"/>
      <c r="F2044" s="39"/>
      <c r="G2044" s="22"/>
      <c r="H2044" s="9"/>
    </row>
    <row r="2045" spans="1:8" x14ac:dyDescent="0.25">
      <c r="A2045" s="9"/>
      <c r="B2045" s="31"/>
      <c r="C2045" s="11"/>
      <c r="D2045" s="74"/>
      <c r="E2045" s="18"/>
      <c r="F2045" s="39"/>
      <c r="G2045" s="22"/>
      <c r="H2045" s="9"/>
    </row>
    <row r="2046" spans="1:8" x14ac:dyDescent="0.25">
      <c r="A2046" s="9"/>
      <c r="B2046" s="31"/>
      <c r="C2046" s="11"/>
      <c r="D2046" s="74"/>
      <c r="E2046" s="18"/>
      <c r="F2046" s="39"/>
      <c r="G2046" s="22"/>
      <c r="H2046" s="9"/>
    </row>
    <row r="2047" spans="1:8" x14ac:dyDescent="0.25">
      <c r="A2047" s="9"/>
      <c r="B2047" s="31"/>
      <c r="C2047" s="11"/>
      <c r="D2047" s="74"/>
      <c r="E2047" s="18"/>
      <c r="F2047" s="39"/>
      <c r="G2047" s="22"/>
      <c r="H2047" s="9"/>
    </row>
    <row r="2048" spans="1:8" x14ac:dyDescent="0.25">
      <c r="A2048" s="9"/>
      <c r="B2048" s="31"/>
      <c r="C2048" s="11"/>
      <c r="D2048" s="74"/>
      <c r="E2048" s="18"/>
      <c r="F2048" s="39"/>
      <c r="G2048" s="22"/>
      <c r="H2048" s="9"/>
    </row>
    <row r="2049" spans="1:8" x14ac:dyDescent="0.25">
      <c r="A2049" s="9"/>
      <c r="B2049" s="31"/>
      <c r="C2049" s="11"/>
      <c r="D2049" s="74"/>
      <c r="E2049" s="18"/>
      <c r="F2049" s="39"/>
      <c r="G2049" s="22"/>
      <c r="H2049" s="9"/>
    </row>
    <row r="2050" spans="1:8" x14ac:dyDescent="0.25">
      <c r="A2050" s="9"/>
      <c r="B2050" s="31"/>
      <c r="C2050" s="11"/>
      <c r="D2050" s="74"/>
      <c r="E2050" s="18"/>
      <c r="F2050" s="39"/>
      <c r="G2050" s="22"/>
      <c r="H2050" s="9"/>
    </row>
    <row r="2051" spans="1:8" x14ac:dyDescent="0.25">
      <c r="A2051" s="9"/>
      <c r="B2051" s="31"/>
      <c r="C2051" s="11"/>
      <c r="D2051" s="74"/>
      <c r="E2051" s="18"/>
      <c r="F2051" s="39"/>
      <c r="G2051" s="22"/>
      <c r="H2051" s="9"/>
    </row>
    <row r="2052" spans="1:8" x14ac:dyDescent="0.25">
      <c r="A2052" s="9"/>
      <c r="B2052" s="31"/>
      <c r="C2052" s="11"/>
      <c r="D2052" s="74"/>
      <c r="E2052" s="18"/>
      <c r="F2052" s="39"/>
      <c r="G2052" s="22"/>
      <c r="H2052" s="9"/>
    </row>
    <row r="2053" spans="1:8" x14ac:dyDescent="0.25">
      <c r="A2053" s="9"/>
      <c r="B2053" s="31"/>
      <c r="C2053" s="11"/>
      <c r="D2053" s="74"/>
      <c r="E2053" s="18"/>
      <c r="F2053" s="39"/>
      <c r="G2053" s="22"/>
      <c r="H2053" s="9"/>
    </row>
    <row r="2054" spans="1:8" x14ac:dyDescent="0.25">
      <c r="A2054" s="9"/>
      <c r="B2054" s="31"/>
      <c r="C2054" s="11"/>
      <c r="D2054" s="74"/>
      <c r="E2054" s="18"/>
      <c r="F2054" s="39"/>
      <c r="G2054" s="22"/>
      <c r="H2054" s="9"/>
    </row>
    <row r="2055" spans="1:8" x14ac:dyDescent="0.25">
      <c r="A2055" s="9"/>
      <c r="B2055" s="31"/>
      <c r="C2055" s="11"/>
      <c r="D2055" s="74"/>
      <c r="E2055" s="18"/>
      <c r="F2055" s="39"/>
      <c r="G2055" s="22"/>
      <c r="H2055" s="9"/>
    </row>
    <row r="2056" spans="1:8" x14ac:dyDescent="0.25">
      <c r="A2056" s="9"/>
      <c r="B2056" s="31"/>
      <c r="C2056" s="11"/>
      <c r="D2056" s="74"/>
      <c r="E2056" s="18"/>
      <c r="F2056" s="39"/>
      <c r="G2056" s="22"/>
      <c r="H2056" s="9"/>
    </row>
    <row r="2057" spans="1:8" x14ac:dyDescent="0.25">
      <c r="A2057" s="9"/>
      <c r="B2057" s="31"/>
      <c r="C2057" s="11"/>
      <c r="D2057" s="74"/>
      <c r="E2057" s="18"/>
      <c r="F2057" s="39"/>
      <c r="G2057" s="22"/>
      <c r="H2057" s="9"/>
    </row>
    <row r="2058" spans="1:8" x14ac:dyDescent="0.25">
      <c r="A2058" s="9"/>
      <c r="B2058" s="31"/>
      <c r="C2058" s="11"/>
      <c r="D2058" s="74"/>
      <c r="E2058" s="18"/>
      <c r="F2058" s="39"/>
      <c r="G2058" s="22"/>
      <c r="H2058" s="9"/>
    </row>
    <row r="2059" spans="1:8" x14ac:dyDescent="0.25">
      <c r="A2059" s="9"/>
      <c r="B2059" s="31"/>
      <c r="C2059" s="11"/>
      <c r="D2059" s="74"/>
      <c r="E2059" s="18"/>
      <c r="F2059" s="39"/>
      <c r="G2059" s="22"/>
      <c r="H2059" s="9"/>
    </row>
    <row r="2060" spans="1:8" x14ac:dyDescent="0.25">
      <c r="A2060" s="9"/>
      <c r="B2060" s="31"/>
      <c r="C2060" s="11"/>
      <c r="D2060" s="74"/>
      <c r="E2060" s="18"/>
      <c r="F2060" s="39"/>
      <c r="G2060" s="22"/>
      <c r="H2060" s="9"/>
    </row>
    <row r="2061" spans="1:8" x14ac:dyDescent="0.25">
      <c r="A2061" s="9"/>
      <c r="B2061" s="31"/>
      <c r="C2061" s="11"/>
      <c r="D2061" s="74"/>
      <c r="E2061" s="18"/>
      <c r="F2061" s="39"/>
      <c r="G2061" s="22"/>
      <c r="H2061" s="9"/>
    </row>
    <row r="2062" spans="1:8" x14ac:dyDescent="0.25">
      <c r="A2062" s="9"/>
      <c r="B2062" s="31"/>
      <c r="C2062" s="11"/>
      <c r="D2062" s="74"/>
      <c r="E2062" s="18"/>
      <c r="F2062" s="39"/>
      <c r="G2062" s="22"/>
      <c r="H2062" s="9"/>
    </row>
    <row r="2063" spans="1:8" x14ac:dyDescent="0.25">
      <c r="A2063" s="9"/>
      <c r="B2063" s="31"/>
      <c r="C2063" s="11"/>
      <c r="D2063" s="74"/>
      <c r="E2063" s="18"/>
      <c r="F2063" s="39"/>
      <c r="G2063" s="22"/>
      <c r="H2063" s="9"/>
    </row>
    <row r="2064" spans="1:8" x14ac:dyDescent="0.25">
      <c r="A2064" s="9"/>
      <c r="B2064" s="31"/>
      <c r="C2064" s="11"/>
      <c r="D2064" s="74"/>
      <c r="E2064" s="18"/>
      <c r="F2064" s="39"/>
      <c r="G2064" s="22"/>
      <c r="H2064" s="9"/>
    </row>
    <row r="2065" spans="1:8" x14ac:dyDescent="0.25">
      <c r="A2065" s="9"/>
      <c r="B2065" s="31"/>
      <c r="C2065" s="11"/>
      <c r="D2065" s="74"/>
      <c r="E2065" s="18"/>
      <c r="F2065" s="39"/>
      <c r="G2065" s="22"/>
      <c r="H2065" s="9"/>
    </row>
    <row r="2066" spans="1:8" x14ac:dyDescent="0.25">
      <c r="A2066" s="9"/>
      <c r="B2066" s="31"/>
      <c r="C2066" s="11"/>
      <c r="D2066" s="74"/>
      <c r="E2066" s="18"/>
      <c r="F2066" s="39"/>
      <c r="G2066" s="22"/>
      <c r="H2066" s="9"/>
    </row>
    <row r="2067" spans="1:8" x14ac:dyDescent="0.25">
      <c r="A2067" s="9"/>
      <c r="B2067" s="31"/>
      <c r="C2067" s="11"/>
      <c r="D2067" s="74"/>
      <c r="E2067" s="18"/>
      <c r="F2067" s="39"/>
      <c r="G2067" s="22"/>
      <c r="H2067" s="9"/>
    </row>
    <row r="2068" spans="1:8" x14ac:dyDescent="0.25">
      <c r="A2068" s="9"/>
      <c r="B2068" s="31"/>
      <c r="C2068" s="11"/>
      <c r="D2068" s="74"/>
      <c r="E2068" s="18"/>
      <c r="F2068" s="39"/>
      <c r="G2068" s="22"/>
      <c r="H2068" s="9"/>
    </row>
    <row r="2069" spans="1:8" x14ac:dyDescent="0.25">
      <c r="A2069" s="9"/>
      <c r="B2069" s="31"/>
      <c r="C2069" s="11"/>
      <c r="D2069" s="74"/>
      <c r="E2069" s="18"/>
      <c r="F2069" s="39"/>
      <c r="G2069" s="22"/>
      <c r="H2069" s="9"/>
    </row>
    <row r="2070" spans="1:8" x14ac:dyDescent="0.25">
      <c r="A2070" s="9"/>
      <c r="B2070" s="31"/>
      <c r="C2070" s="11"/>
      <c r="D2070" s="74"/>
      <c r="E2070" s="18"/>
      <c r="F2070" s="39"/>
      <c r="G2070" s="22"/>
      <c r="H2070" s="9"/>
    </row>
    <row r="2071" spans="1:8" x14ac:dyDescent="0.25">
      <c r="A2071" s="9"/>
      <c r="B2071" s="31"/>
      <c r="C2071" s="11"/>
      <c r="D2071" s="74"/>
      <c r="E2071" s="18"/>
      <c r="F2071" s="39"/>
      <c r="G2071" s="22"/>
      <c r="H2071" s="9"/>
    </row>
    <row r="2072" spans="1:8" x14ac:dyDescent="0.25">
      <c r="A2072" s="9"/>
      <c r="B2072" s="31"/>
      <c r="C2072" s="11"/>
      <c r="D2072" s="74"/>
      <c r="E2072" s="18"/>
      <c r="F2072" s="39"/>
      <c r="G2072" s="22"/>
      <c r="H2072" s="9"/>
    </row>
    <row r="2073" spans="1:8" x14ac:dyDescent="0.25">
      <c r="A2073" s="9"/>
      <c r="B2073" s="31"/>
      <c r="C2073" s="11"/>
      <c r="D2073" s="74"/>
      <c r="E2073" s="18"/>
      <c r="F2073" s="39"/>
      <c r="G2073" s="22"/>
      <c r="H2073" s="9"/>
    </row>
    <row r="2074" spans="1:8" x14ac:dyDescent="0.25">
      <c r="A2074" s="9"/>
      <c r="B2074" s="31"/>
      <c r="C2074" s="11"/>
      <c r="D2074" s="74"/>
      <c r="E2074" s="18"/>
      <c r="F2074" s="39"/>
      <c r="G2074" s="22"/>
      <c r="H2074" s="9"/>
    </row>
    <row r="2075" spans="1:8" x14ac:dyDescent="0.25">
      <c r="A2075" s="9"/>
      <c r="B2075" s="31"/>
      <c r="C2075" s="11"/>
      <c r="D2075" s="74"/>
      <c r="E2075" s="18"/>
      <c r="F2075" s="39"/>
      <c r="G2075" s="22"/>
      <c r="H2075" s="9"/>
    </row>
    <row r="2076" spans="1:8" x14ac:dyDescent="0.25">
      <c r="A2076" s="9"/>
      <c r="B2076" s="31"/>
      <c r="C2076" s="11"/>
      <c r="D2076" s="74"/>
      <c r="E2076" s="18"/>
      <c r="F2076" s="39"/>
      <c r="G2076" s="22"/>
      <c r="H2076" s="9"/>
    </row>
    <row r="2077" spans="1:8" x14ac:dyDescent="0.25">
      <c r="A2077" s="9"/>
      <c r="B2077" s="31"/>
      <c r="C2077" s="11"/>
      <c r="D2077" s="74"/>
      <c r="E2077" s="18"/>
      <c r="F2077" s="39"/>
      <c r="G2077" s="22"/>
      <c r="H2077" s="9"/>
    </row>
    <row r="2078" spans="1:8" x14ac:dyDescent="0.25">
      <c r="A2078" s="9"/>
      <c r="B2078" s="31"/>
      <c r="C2078" s="11"/>
      <c r="D2078" s="74"/>
      <c r="E2078" s="18"/>
      <c r="F2078" s="39"/>
      <c r="G2078" s="22"/>
      <c r="H2078" s="9"/>
    </row>
    <row r="2079" spans="1:8" x14ac:dyDescent="0.25">
      <c r="A2079" s="9"/>
      <c r="B2079" s="31"/>
      <c r="C2079" s="11"/>
      <c r="D2079" s="74"/>
      <c r="E2079" s="18"/>
      <c r="F2079" s="39"/>
      <c r="G2079" s="22"/>
      <c r="H2079" s="9"/>
    </row>
    <row r="2080" spans="1:8" x14ac:dyDescent="0.25">
      <c r="A2080" s="9"/>
      <c r="B2080" s="31"/>
      <c r="C2080" s="11"/>
      <c r="D2080" s="74"/>
      <c r="E2080" s="18"/>
      <c r="F2080" s="39"/>
      <c r="G2080" s="22"/>
      <c r="H2080" s="9"/>
    </row>
    <row r="2081" spans="1:8" x14ac:dyDescent="0.25">
      <c r="A2081" s="9"/>
      <c r="B2081" s="31"/>
      <c r="C2081" s="11"/>
      <c r="D2081" s="74"/>
      <c r="E2081" s="18"/>
      <c r="F2081" s="39"/>
      <c r="G2081" s="22"/>
      <c r="H2081" s="9"/>
    </row>
    <row r="2082" spans="1:8" x14ac:dyDescent="0.25">
      <c r="A2082" s="9"/>
      <c r="B2082" s="31"/>
      <c r="C2082" s="11"/>
      <c r="D2082" s="74"/>
      <c r="E2082" s="18"/>
      <c r="F2082" s="39"/>
      <c r="G2082" s="22"/>
      <c r="H2082" s="9"/>
    </row>
    <row r="2083" spans="1:8" x14ac:dyDescent="0.25">
      <c r="A2083" s="9"/>
      <c r="B2083" s="31"/>
      <c r="C2083" s="11"/>
      <c r="D2083" s="74"/>
      <c r="E2083" s="18"/>
      <c r="F2083" s="39"/>
      <c r="G2083" s="22"/>
      <c r="H2083" s="9"/>
    </row>
    <row r="2084" spans="1:8" x14ac:dyDescent="0.25">
      <c r="A2084" s="9"/>
      <c r="B2084" s="31"/>
      <c r="C2084" s="11"/>
      <c r="D2084" s="74"/>
      <c r="E2084" s="18"/>
      <c r="F2084" s="39"/>
      <c r="G2084" s="22"/>
      <c r="H2084" s="9"/>
    </row>
    <row r="2085" spans="1:8" x14ac:dyDescent="0.25">
      <c r="A2085" s="9"/>
      <c r="B2085" s="31"/>
      <c r="C2085" s="11"/>
      <c r="D2085" s="74"/>
      <c r="E2085" s="18"/>
      <c r="F2085" s="39"/>
      <c r="G2085" s="22"/>
      <c r="H2085" s="9"/>
    </row>
    <row r="2086" spans="1:8" x14ac:dyDescent="0.25">
      <c r="A2086" s="9"/>
      <c r="B2086" s="31"/>
      <c r="C2086" s="11"/>
      <c r="D2086" s="74"/>
      <c r="E2086" s="18"/>
      <c r="F2086" s="39"/>
      <c r="G2086" s="22"/>
      <c r="H2086" s="9"/>
    </row>
    <row r="2087" spans="1:8" x14ac:dyDescent="0.25">
      <c r="A2087" s="9"/>
      <c r="B2087" s="31"/>
      <c r="C2087" s="11"/>
      <c r="D2087" s="74"/>
      <c r="E2087" s="18"/>
      <c r="F2087" s="39"/>
      <c r="G2087" s="22"/>
      <c r="H2087" s="9"/>
    </row>
    <row r="2088" spans="1:8" x14ac:dyDescent="0.25">
      <c r="A2088" s="9"/>
      <c r="B2088" s="31"/>
      <c r="C2088" s="11"/>
      <c r="D2088" s="74"/>
      <c r="E2088" s="18"/>
      <c r="F2088" s="39"/>
      <c r="G2088" s="22"/>
      <c r="H2088" s="9"/>
    </row>
    <row r="2089" spans="1:8" x14ac:dyDescent="0.25">
      <c r="A2089" s="9"/>
      <c r="B2089" s="31"/>
      <c r="C2089" s="11"/>
      <c r="D2089" s="74"/>
      <c r="E2089" s="18"/>
      <c r="F2089" s="39"/>
      <c r="G2089" s="22"/>
      <c r="H2089" s="9"/>
    </row>
    <row r="2090" spans="1:8" x14ac:dyDescent="0.25">
      <c r="A2090" s="9"/>
      <c r="B2090" s="31"/>
      <c r="C2090" s="11"/>
      <c r="D2090" s="74"/>
      <c r="E2090" s="18"/>
      <c r="F2090" s="39"/>
      <c r="G2090" s="22"/>
      <c r="H2090" s="9"/>
    </row>
    <row r="2091" spans="1:8" x14ac:dyDescent="0.25">
      <c r="A2091" s="9"/>
      <c r="B2091" s="31"/>
      <c r="C2091" s="11"/>
      <c r="D2091" s="74"/>
      <c r="E2091" s="18"/>
      <c r="F2091" s="39"/>
      <c r="G2091" s="22"/>
      <c r="H2091" s="9"/>
    </row>
    <row r="2092" spans="1:8" x14ac:dyDescent="0.25">
      <c r="A2092" s="9"/>
      <c r="B2092" s="31"/>
      <c r="C2092" s="11"/>
      <c r="D2092" s="74"/>
      <c r="E2092" s="18"/>
      <c r="F2092" s="39"/>
      <c r="G2092" s="22"/>
      <c r="H2092" s="9"/>
    </row>
    <row r="2093" spans="1:8" x14ac:dyDescent="0.25">
      <c r="A2093" s="9"/>
      <c r="B2093" s="31"/>
      <c r="C2093" s="11"/>
      <c r="D2093" s="74"/>
      <c r="E2093" s="18"/>
      <c r="F2093" s="39"/>
      <c r="G2093" s="22"/>
      <c r="H2093" s="9"/>
    </row>
    <row r="2094" spans="1:8" x14ac:dyDescent="0.25">
      <c r="A2094" s="9"/>
      <c r="B2094" s="31"/>
      <c r="C2094" s="11"/>
      <c r="D2094" s="74"/>
      <c r="E2094" s="18"/>
      <c r="F2094" s="39"/>
      <c r="G2094" s="22"/>
      <c r="H2094" s="9"/>
    </row>
    <row r="2095" spans="1:8" x14ac:dyDescent="0.25">
      <c r="A2095" s="9"/>
      <c r="B2095" s="31"/>
      <c r="C2095" s="11"/>
      <c r="D2095" s="74"/>
      <c r="E2095" s="18"/>
      <c r="F2095" s="39"/>
      <c r="G2095" s="22"/>
      <c r="H2095" s="9"/>
    </row>
    <row r="2096" spans="1:8" x14ac:dyDescent="0.25">
      <c r="A2096" s="9"/>
      <c r="B2096" s="31"/>
      <c r="C2096" s="11"/>
      <c r="D2096" s="74"/>
      <c r="E2096" s="18"/>
      <c r="F2096" s="39"/>
      <c r="G2096" s="22"/>
      <c r="H2096" s="9"/>
    </row>
    <row r="2097" spans="1:8" x14ac:dyDescent="0.25">
      <c r="A2097" s="9"/>
      <c r="B2097" s="31"/>
      <c r="C2097" s="11"/>
      <c r="D2097" s="74"/>
      <c r="E2097" s="18"/>
      <c r="F2097" s="39"/>
      <c r="G2097" s="22"/>
      <c r="H2097" s="9"/>
    </row>
    <row r="2098" spans="1:8" x14ac:dyDescent="0.25">
      <c r="A2098" s="9"/>
      <c r="B2098" s="31"/>
      <c r="C2098" s="11"/>
      <c r="D2098" s="74"/>
      <c r="E2098" s="18"/>
      <c r="F2098" s="39"/>
      <c r="G2098" s="22"/>
      <c r="H2098" s="9"/>
    </row>
    <row r="2099" spans="1:8" x14ac:dyDescent="0.25">
      <c r="A2099" s="9"/>
      <c r="B2099" s="31"/>
      <c r="C2099" s="11"/>
      <c r="D2099" s="74"/>
      <c r="E2099" s="18"/>
      <c r="F2099" s="39"/>
      <c r="G2099" s="22"/>
      <c r="H2099" s="9"/>
    </row>
    <row r="2100" spans="1:8" x14ac:dyDescent="0.25">
      <c r="A2100" s="9"/>
      <c r="B2100" s="31"/>
      <c r="C2100" s="11"/>
      <c r="D2100" s="74"/>
      <c r="E2100" s="18"/>
      <c r="F2100" s="39"/>
      <c r="G2100" s="22"/>
      <c r="H2100" s="9"/>
    </row>
    <row r="2101" spans="1:8" x14ac:dyDescent="0.25">
      <c r="A2101" s="9"/>
      <c r="B2101" s="31"/>
      <c r="C2101" s="11"/>
      <c r="D2101" s="74"/>
      <c r="E2101" s="18"/>
      <c r="F2101" s="39"/>
      <c r="G2101" s="22"/>
      <c r="H2101" s="9"/>
    </row>
    <row r="2102" spans="1:8" x14ac:dyDescent="0.25">
      <c r="A2102" s="9"/>
      <c r="B2102" s="31"/>
      <c r="C2102" s="11"/>
      <c r="D2102" s="74"/>
      <c r="E2102" s="18"/>
      <c r="F2102" s="39"/>
      <c r="G2102" s="22"/>
      <c r="H2102" s="9"/>
    </row>
    <row r="2103" spans="1:8" x14ac:dyDescent="0.25">
      <c r="A2103" s="9"/>
      <c r="B2103" s="31"/>
      <c r="C2103" s="11"/>
      <c r="D2103" s="74"/>
      <c r="E2103" s="18"/>
      <c r="F2103" s="39"/>
      <c r="G2103" s="22"/>
      <c r="H2103" s="9"/>
    </row>
    <row r="2104" spans="1:8" x14ac:dyDescent="0.25">
      <c r="A2104" s="9"/>
      <c r="B2104" s="31"/>
      <c r="C2104" s="11"/>
      <c r="D2104" s="74"/>
      <c r="E2104" s="18"/>
      <c r="F2104" s="39"/>
      <c r="G2104" s="22"/>
      <c r="H2104" s="9"/>
    </row>
    <row r="2105" spans="1:8" x14ac:dyDescent="0.25">
      <c r="A2105" s="9"/>
      <c r="B2105" s="31"/>
      <c r="C2105" s="11"/>
      <c r="D2105" s="74"/>
      <c r="E2105" s="18"/>
      <c r="F2105" s="39"/>
      <c r="G2105" s="22"/>
      <c r="H2105" s="9"/>
    </row>
    <row r="2106" spans="1:8" x14ac:dyDescent="0.25">
      <c r="A2106" s="9"/>
      <c r="B2106" s="31"/>
      <c r="C2106" s="11"/>
      <c r="D2106" s="74"/>
      <c r="E2106" s="18"/>
      <c r="F2106" s="39"/>
      <c r="G2106" s="22"/>
      <c r="H2106" s="9"/>
    </row>
    <row r="2107" spans="1:8" x14ac:dyDescent="0.25">
      <c r="A2107" s="9"/>
      <c r="B2107" s="31"/>
      <c r="C2107" s="11"/>
      <c r="D2107" s="74"/>
      <c r="E2107" s="18"/>
      <c r="F2107" s="39"/>
      <c r="G2107" s="22"/>
      <c r="H2107" s="9"/>
    </row>
    <row r="2108" spans="1:8" x14ac:dyDescent="0.25">
      <c r="A2108" s="9"/>
      <c r="B2108" s="31"/>
      <c r="C2108" s="11"/>
      <c r="D2108" s="74"/>
      <c r="E2108" s="18"/>
      <c r="F2108" s="39"/>
      <c r="G2108" s="22"/>
      <c r="H2108" s="9"/>
    </row>
    <row r="2109" spans="1:8" x14ac:dyDescent="0.25">
      <c r="A2109" s="9"/>
      <c r="B2109" s="31"/>
      <c r="C2109" s="11"/>
      <c r="D2109" s="74"/>
      <c r="E2109" s="18"/>
      <c r="F2109" s="39"/>
      <c r="G2109" s="22"/>
      <c r="H2109" s="9"/>
    </row>
    <row r="2110" spans="1:8" x14ac:dyDescent="0.25">
      <c r="A2110" s="9"/>
      <c r="B2110" s="31"/>
      <c r="C2110" s="11"/>
      <c r="D2110" s="74"/>
      <c r="E2110" s="18"/>
      <c r="F2110" s="39"/>
      <c r="G2110" s="22"/>
      <c r="H2110" s="9"/>
    </row>
    <row r="2111" spans="1:8" x14ac:dyDescent="0.25">
      <c r="A2111" s="9"/>
      <c r="B2111" s="31"/>
      <c r="C2111" s="11"/>
      <c r="D2111" s="74"/>
      <c r="E2111" s="18"/>
      <c r="F2111" s="39"/>
      <c r="G2111" s="22"/>
      <c r="H2111" s="9"/>
    </row>
    <row r="2112" spans="1:8" x14ac:dyDescent="0.25">
      <c r="A2112" s="9"/>
      <c r="B2112" s="31"/>
      <c r="C2112" s="11"/>
      <c r="D2112" s="74"/>
      <c r="E2112" s="18"/>
      <c r="F2112" s="39"/>
      <c r="G2112" s="22"/>
      <c r="H2112" s="9"/>
    </row>
    <row r="2113" spans="1:8" x14ac:dyDescent="0.25">
      <c r="A2113" s="9"/>
      <c r="B2113" s="31"/>
      <c r="C2113" s="11"/>
      <c r="D2113" s="74"/>
      <c r="E2113" s="18"/>
      <c r="F2113" s="39"/>
      <c r="G2113" s="22"/>
      <c r="H2113" s="9"/>
    </row>
    <row r="2114" spans="1:8" x14ac:dyDescent="0.25">
      <c r="A2114" s="9"/>
      <c r="B2114" s="31"/>
      <c r="C2114" s="11"/>
      <c r="D2114" s="74"/>
      <c r="E2114" s="18"/>
      <c r="F2114" s="39"/>
      <c r="G2114" s="22"/>
      <c r="H2114" s="9"/>
    </row>
    <row r="2115" spans="1:8" x14ac:dyDescent="0.25">
      <c r="A2115" s="9"/>
      <c r="B2115" s="31"/>
      <c r="C2115" s="11"/>
      <c r="D2115" s="74"/>
      <c r="E2115" s="18"/>
      <c r="F2115" s="39"/>
      <c r="G2115" s="22"/>
      <c r="H2115" s="9"/>
    </row>
    <row r="2116" spans="1:8" x14ac:dyDescent="0.25">
      <c r="A2116" s="9"/>
      <c r="B2116" s="31"/>
      <c r="C2116" s="11"/>
      <c r="D2116" s="74"/>
      <c r="E2116" s="18"/>
      <c r="F2116" s="39"/>
      <c r="G2116" s="22"/>
      <c r="H2116" s="9"/>
    </row>
    <row r="2117" spans="1:8" x14ac:dyDescent="0.25">
      <c r="A2117" s="9"/>
      <c r="B2117" s="31"/>
      <c r="C2117" s="11"/>
      <c r="D2117" s="74"/>
      <c r="E2117" s="18"/>
      <c r="F2117" s="39"/>
      <c r="G2117" s="22"/>
      <c r="H2117" s="9"/>
    </row>
    <row r="2118" spans="1:8" x14ac:dyDescent="0.25">
      <c r="A2118" s="9"/>
      <c r="B2118" s="31"/>
      <c r="C2118" s="11"/>
      <c r="D2118" s="74"/>
      <c r="E2118" s="18"/>
      <c r="F2118" s="39"/>
      <c r="G2118" s="22"/>
      <c r="H2118" s="9"/>
    </row>
    <row r="2119" spans="1:8" x14ac:dyDescent="0.25">
      <c r="A2119" s="9"/>
      <c r="B2119" s="31"/>
      <c r="C2119" s="11"/>
      <c r="D2119" s="74"/>
      <c r="E2119" s="18"/>
      <c r="F2119" s="39"/>
      <c r="G2119" s="22"/>
      <c r="H2119" s="9"/>
    </row>
    <row r="2120" spans="1:8" x14ac:dyDescent="0.25">
      <c r="A2120" s="9"/>
      <c r="B2120" s="31"/>
      <c r="C2120" s="11"/>
      <c r="D2120" s="74"/>
      <c r="E2120" s="18"/>
      <c r="F2120" s="39"/>
      <c r="G2120" s="22"/>
      <c r="H2120" s="9"/>
    </row>
    <row r="2121" spans="1:8" x14ac:dyDescent="0.25">
      <c r="A2121" s="9"/>
      <c r="B2121" s="31"/>
      <c r="C2121" s="11"/>
      <c r="D2121" s="74"/>
      <c r="E2121" s="18"/>
      <c r="F2121" s="39"/>
      <c r="G2121" s="22"/>
      <c r="H2121" s="9"/>
    </row>
    <row r="2122" spans="1:8" x14ac:dyDescent="0.25">
      <c r="A2122" s="9"/>
      <c r="B2122" s="31"/>
      <c r="C2122" s="11"/>
      <c r="D2122" s="74"/>
      <c r="E2122" s="18"/>
      <c r="F2122" s="39"/>
      <c r="G2122" s="22"/>
      <c r="H2122" s="9"/>
    </row>
    <row r="2123" spans="1:8" x14ac:dyDescent="0.25">
      <c r="A2123" s="9"/>
      <c r="B2123" s="31"/>
      <c r="C2123" s="11"/>
      <c r="D2123" s="74"/>
      <c r="E2123" s="18"/>
      <c r="F2123" s="39"/>
      <c r="G2123" s="22"/>
      <c r="H2123" s="9"/>
    </row>
    <row r="2124" spans="1:8" x14ac:dyDescent="0.25">
      <c r="A2124" s="9"/>
      <c r="B2124" s="31"/>
      <c r="C2124" s="11"/>
      <c r="D2124" s="74"/>
      <c r="E2124" s="18"/>
      <c r="F2124" s="39"/>
      <c r="G2124" s="22"/>
      <c r="H2124" s="9"/>
    </row>
    <row r="2125" spans="1:8" x14ac:dyDescent="0.25">
      <c r="A2125" s="9"/>
      <c r="B2125" s="31"/>
      <c r="C2125" s="11"/>
      <c r="D2125" s="74"/>
      <c r="E2125" s="18"/>
      <c r="F2125" s="39"/>
      <c r="G2125" s="22"/>
      <c r="H2125" s="9"/>
    </row>
    <row r="2126" spans="1:8" x14ac:dyDescent="0.25">
      <c r="A2126" s="9"/>
      <c r="B2126" s="31"/>
      <c r="C2126" s="11"/>
      <c r="D2126" s="74"/>
      <c r="E2126" s="18"/>
      <c r="F2126" s="39"/>
      <c r="G2126" s="22"/>
      <c r="H2126" s="9"/>
    </row>
    <row r="2127" spans="1:8" x14ac:dyDescent="0.25">
      <c r="A2127" s="9"/>
      <c r="B2127" s="31"/>
      <c r="C2127" s="11"/>
      <c r="D2127" s="74"/>
      <c r="E2127" s="18"/>
      <c r="F2127" s="39"/>
      <c r="G2127" s="22"/>
      <c r="H2127" s="9"/>
    </row>
    <row r="2128" spans="1:8" x14ac:dyDescent="0.25">
      <c r="A2128" s="9"/>
      <c r="B2128" s="31"/>
      <c r="C2128" s="11"/>
      <c r="D2128" s="74"/>
      <c r="E2128" s="18"/>
      <c r="F2128" s="39"/>
      <c r="G2128" s="22"/>
      <c r="H2128" s="9"/>
    </row>
    <row r="2129" spans="1:8" x14ac:dyDescent="0.25">
      <c r="A2129" s="9"/>
      <c r="B2129" s="31"/>
      <c r="C2129" s="11"/>
      <c r="D2129" s="74"/>
      <c r="E2129" s="18"/>
      <c r="F2129" s="39"/>
      <c r="G2129" s="22"/>
      <c r="H2129" s="9"/>
    </row>
    <row r="2130" spans="1:8" x14ac:dyDescent="0.25">
      <c r="A2130" s="9"/>
      <c r="B2130" s="31"/>
      <c r="C2130" s="11"/>
      <c r="D2130" s="74"/>
      <c r="E2130" s="18"/>
      <c r="F2130" s="39"/>
      <c r="G2130" s="22"/>
      <c r="H2130" s="9"/>
    </row>
    <row r="2131" spans="1:8" x14ac:dyDescent="0.25">
      <c r="A2131" s="9"/>
      <c r="B2131" s="31"/>
      <c r="C2131" s="11"/>
      <c r="D2131" s="74"/>
      <c r="E2131" s="18"/>
      <c r="F2131" s="39"/>
      <c r="G2131" s="22"/>
      <c r="H2131" s="9"/>
    </row>
    <row r="2132" spans="1:8" x14ac:dyDescent="0.25">
      <c r="A2132" s="9"/>
      <c r="B2132" s="31"/>
      <c r="C2132" s="11"/>
      <c r="D2132" s="74"/>
      <c r="E2132" s="18"/>
      <c r="F2132" s="39"/>
      <c r="G2132" s="22"/>
      <c r="H2132" s="9"/>
    </row>
    <row r="2133" spans="1:8" x14ac:dyDescent="0.25">
      <c r="A2133" s="9"/>
      <c r="B2133" s="31"/>
      <c r="C2133" s="11"/>
      <c r="D2133" s="74"/>
      <c r="E2133" s="18"/>
      <c r="F2133" s="39"/>
      <c r="G2133" s="22"/>
      <c r="H2133" s="9"/>
    </row>
    <row r="2134" spans="1:8" x14ac:dyDescent="0.25">
      <c r="A2134" s="9"/>
      <c r="B2134" s="31"/>
      <c r="C2134" s="11"/>
      <c r="D2134" s="74"/>
      <c r="E2134" s="18"/>
      <c r="F2134" s="39"/>
      <c r="G2134" s="22"/>
      <c r="H2134" s="9"/>
    </row>
    <row r="2135" spans="1:8" x14ac:dyDescent="0.25">
      <c r="A2135" s="9"/>
      <c r="B2135" s="31"/>
      <c r="C2135" s="11"/>
      <c r="D2135" s="74"/>
      <c r="E2135" s="18"/>
      <c r="F2135" s="39"/>
      <c r="G2135" s="22"/>
      <c r="H2135" s="9"/>
    </row>
    <row r="2136" spans="1:8" x14ac:dyDescent="0.25">
      <c r="A2136" s="9"/>
      <c r="B2136" s="31"/>
      <c r="C2136" s="11"/>
      <c r="D2136" s="74"/>
      <c r="E2136" s="18"/>
      <c r="F2136" s="39"/>
      <c r="G2136" s="22"/>
      <c r="H2136" s="9"/>
    </row>
    <row r="2137" spans="1:8" x14ac:dyDescent="0.25">
      <c r="A2137" s="9"/>
      <c r="B2137" s="31"/>
      <c r="C2137" s="11"/>
      <c r="D2137" s="74"/>
      <c r="E2137" s="18"/>
      <c r="F2137" s="39"/>
      <c r="G2137" s="22"/>
      <c r="H2137" s="9"/>
    </row>
    <row r="2138" spans="1:8" x14ac:dyDescent="0.25">
      <c r="A2138" s="9"/>
      <c r="B2138" s="31"/>
      <c r="C2138" s="11"/>
      <c r="D2138" s="74"/>
      <c r="E2138" s="18"/>
      <c r="F2138" s="39"/>
      <c r="G2138" s="22"/>
      <c r="H2138" s="9"/>
    </row>
    <row r="2139" spans="1:8" x14ac:dyDescent="0.25">
      <c r="A2139" s="9"/>
      <c r="B2139" s="31"/>
      <c r="C2139" s="11"/>
      <c r="D2139" s="74"/>
      <c r="E2139" s="18"/>
      <c r="F2139" s="39"/>
      <c r="G2139" s="22"/>
      <c r="H2139" s="9"/>
    </row>
    <row r="2140" spans="1:8" x14ac:dyDescent="0.25">
      <c r="A2140" s="9"/>
      <c r="B2140" s="31"/>
      <c r="C2140" s="11"/>
      <c r="D2140" s="74"/>
      <c r="E2140" s="18"/>
      <c r="F2140" s="39"/>
      <c r="G2140" s="22"/>
      <c r="H2140" s="9"/>
    </row>
    <row r="2141" spans="1:8" x14ac:dyDescent="0.25">
      <c r="A2141" s="9"/>
      <c r="B2141" s="31"/>
      <c r="C2141" s="11"/>
      <c r="D2141" s="74"/>
      <c r="E2141" s="18"/>
      <c r="F2141" s="39"/>
      <c r="G2141" s="22"/>
      <c r="H2141" s="9"/>
    </row>
    <row r="2142" spans="1:8" x14ac:dyDescent="0.25">
      <c r="A2142" s="9"/>
      <c r="B2142" s="31"/>
      <c r="C2142" s="11"/>
      <c r="D2142" s="74"/>
      <c r="E2142" s="18"/>
      <c r="F2142" s="39"/>
      <c r="G2142" s="22"/>
      <c r="H2142" s="9"/>
    </row>
    <row r="2143" spans="1:8" x14ac:dyDescent="0.25">
      <c r="A2143" s="9"/>
      <c r="B2143" s="31"/>
      <c r="C2143" s="11"/>
      <c r="D2143" s="74"/>
      <c r="E2143" s="18"/>
      <c r="F2143" s="39"/>
      <c r="G2143" s="22"/>
      <c r="H2143" s="9"/>
    </row>
    <row r="2144" spans="1:8" x14ac:dyDescent="0.25">
      <c r="A2144" s="9"/>
      <c r="B2144" s="31"/>
      <c r="C2144" s="11"/>
      <c r="D2144" s="74"/>
      <c r="E2144" s="18"/>
      <c r="F2144" s="39"/>
      <c r="G2144" s="22"/>
      <c r="H2144" s="9"/>
    </row>
    <row r="2145" spans="1:8" x14ac:dyDescent="0.25">
      <c r="A2145" s="9"/>
      <c r="B2145" s="31"/>
      <c r="C2145" s="11"/>
      <c r="D2145" s="74"/>
      <c r="E2145" s="18"/>
      <c r="F2145" s="39"/>
      <c r="G2145" s="22"/>
      <c r="H2145" s="9"/>
    </row>
    <row r="2146" spans="1:8" x14ac:dyDescent="0.25">
      <c r="A2146" s="9"/>
      <c r="B2146" s="31"/>
      <c r="C2146" s="11"/>
      <c r="D2146" s="74"/>
      <c r="E2146" s="18"/>
      <c r="F2146" s="39"/>
      <c r="G2146" s="22"/>
      <c r="H2146" s="9"/>
    </row>
    <row r="2147" spans="1:8" x14ac:dyDescent="0.25">
      <c r="A2147" s="9"/>
      <c r="B2147" s="31"/>
      <c r="C2147" s="11"/>
      <c r="D2147" s="74"/>
      <c r="E2147" s="18"/>
      <c r="F2147" s="39"/>
      <c r="G2147" s="22"/>
      <c r="H2147" s="9"/>
    </row>
    <row r="2148" spans="1:8" x14ac:dyDescent="0.25">
      <c r="A2148" s="9"/>
      <c r="B2148" s="31"/>
      <c r="C2148" s="11"/>
      <c r="D2148" s="74"/>
      <c r="E2148" s="18"/>
      <c r="F2148" s="39"/>
      <c r="G2148" s="22"/>
      <c r="H2148" s="9"/>
    </row>
    <row r="2149" spans="1:8" x14ac:dyDescent="0.25">
      <c r="A2149" s="9"/>
      <c r="B2149" s="31"/>
      <c r="C2149" s="11"/>
      <c r="D2149" s="74"/>
      <c r="E2149" s="18"/>
      <c r="F2149" s="39"/>
      <c r="G2149" s="22"/>
      <c r="H2149" s="9"/>
    </row>
    <row r="2150" spans="1:8" x14ac:dyDescent="0.25">
      <c r="A2150" s="9"/>
      <c r="B2150" s="31"/>
      <c r="C2150" s="11"/>
      <c r="D2150" s="74"/>
      <c r="E2150" s="18"/>
      <c r="F2150" s="39"/>
      <c r="G2150" s="22"/>
      <c r="H2150" s="9"/>
    </row>
    <row r="2151" spans="1:8" x14ac:dyDescent="0.25">
      <c r="A2151" s="9"/>
      <c r="B2151" s="31"/>
      <c r="C2151" s="11"/>
      <c r="D2151" s="74"/>
      <c r="E2151" s="18"/>
      <c r="F2151" s="39"/>
      <c r="G2151" s="22"/>
      <c r="H2151" s="9"/>
    </row>
    <row r="2152" spans="1:8" x14ac:dyDescent="0.25">
      <c r="A2152" s="9"/>
      <c r="B2152" s="31"/>
      <c r="C2152" s="11"/>
      <c r="D2152" s="74"/>
      <c r="E2152" s="18"/>
      <c r="F2152" s="39"/>
      <c r="G2152" s="22"/>
      <c r="H2152" s="9"/>
    </row>
    <row r="2153" spans="1:8" x14ac:dyDescent="0.25">
      <c r="A2153" s="9"/>
      <c r="B2153" s="31"/>
      <c r="C2153" s="11"/>
      <c r="D2153" s="74"/>
      <c r="E2153" s="18"/>
      <c r="F2153" s="39"/>
      <c r="G2153" s="22"/>
      <c r="H2153" s="9"/>
    </row>
    <row r="2154" spans="1:8" x14ac:dyDescent="0.25">
      <c r="A2154" s="9"/>
      <c r="B2154" s="31"/>
      <c r="C2154" s="11"/>
      <c r="D2154" s="74"/>
      <c r="E2154" s="18"/>
      <c r="F2154" s="39"/>
      <c r="G2154" s="22"/>
      <c r="H2154" s="9"/>
    </row>
    <row r="2155" spans="1:8" x14ac:dyDescent="0.25">
      <c r="A2155" s="9"/>
      <c r="B2155" s="31"/>
      <c r="C2155" s="11"/>
      <c r="D2155" s="74"/>
      <c r="E2155" s="18"/>
      <c r="F2155" s="39"/>
      <c r="G2155" s="22"/>
      <c r="H2155" s="9"/>
    </row>
    <row r="2156" spans="1:8" x14ac:dyDescent="0.25">
      <c r="A2156" s="9"/>
      <c r="B2156" s="31"/>
      <c r="C2156" s="11"/>
      <c r="D2156" s="74"/>
      <c r="E2156" s="18"/>
      <c r="F2156" s="39"/>
      <c r="G2156" s="22"/>
      <c r="H2156" s="9"/>
    </row>
    <row r="2157" spans="1:8" x14ac:dyDescent="0.25">
      <c r="A2157" s="9"/>
      <c r="B2157" s="31"/>
      <c r="C2157" s="11"/>
      <c r="D2157" s="74"/>
      <c r="E2157" s="18"/>
      <c r="F2157" s="39"/>
      <c r="G2157" s="22"/>
      <c r="H2157" s="9"/>
    </row>
    <row r="2158" spans="1:8" x14ac:dyDescent="0.25">
      <c r="A2158" s="9"/>
      <c r="B2158" s="31"/>
      <c r="C2158" s="11"/>
      <c r="D2158" s="74"/>
      <c r="E2158" s="18"/>
      <c r="F2158" s="39"/>
      <c r="G2158" s="22"/>
      <c r="H2158" s="9"/>
    </row>
    <row r="2159" spans="1:8" x14ac:dyDescent="0.25">
      <c r="A2159" s="9"/>
      <c r="B2159" s="31"/>
      <c r="C2159" s="11"/>
      <c r="D2159" s="74"/>
      <c r="E2159" s="18"/>
      <c r="F2159" s="39"/>
      <c r="G2159" s="22"/>
      <c r="H2159" s="9"/>
    </row>
    <row r="2160" spans="1:8" x14ac:dyDescent="0.25">
      <c r="A2160" s="9"/>
      <c r="B2160" s="31"/>
      <c r="C2160" s="11"/>
      <c r="D2160" s="74"/>
      <c r="E2160" s="18"/>
      <c r="F2160" s="39"/>
      <c r="G2160" s="22"/>
      <c r="H2160" s="9"/>
    </row>
    <row r="2161" spans="1:8" x14ac:dyDescent="0.25">
      <c r="A2161" s="9"/>
      <c r="B2161" s="31"/>
      <c r="C2161" s="11"/>
      <c r="D2161" s="74"/>
      <c r="E2161" s="18"/>
      <c r="F2161" s="39"/>
      <c r="G2161" s="22"/>
      <c r="H2161" s="9"/>
    </row>
    <row r="2162" spans="1:8" x14ac:dyDescent="0.25">
      <c r="A2162" s="9"/>
      <c r="B2162" s="31"/>
      <c r="C2162" s="11"/>
      <c r="D2162" s="74"/>
      <c r="E2162" s="18"/>
      <c r="F2162" s="39"/>
      <c r="G2162" s="22"/>
      <c r="H2162" s="9"/>
    </row>
    <row r="2163" spans="1:8" x14ac:dyDescent="0.25">
      <c r="A2163" s="9"/>
      <c r="B2163" s="31"/>
      <c r="C2163" s="11"/>
      <c r="D2163" s="74"/>
      <c r="E2163" s="18"/>
      <c r="F2163" s="39"/>
      <c r="G2163" s="22"/>
      <c r="H2163" s="9"/>
    </row>
    <row r="2164" spans="1:8" x14ac:dyDescent="0.25">
      <c r="A2164" s="9"/>
      <c r="B2164" s="31"/>
      <c r="C2164" s="11"/>
      <c r="D2164" s="74"/>
      <c r="E2164" s="18"/>
      <c r="F2164" s="39"/>
      <c r="G2164" s="22"/>
      <c r="H2164" s="9"/>
    </row>
    <row r="2165" spans="1:8" x14ac:dyDescent="0.25">
      <c r="A2165" s="9"/>
      <c r="B2165" s="31"/>
      <c r="C2165" s="11"/>
      <c r="D2165" s="74"/>
      <c r="E2165" s="18"/>
      <c r="F2165" s="39"/>
      <c r="G2165" s="22"/>
      <c r="H2165" s="9"/>
    </row>
    <row r="2166" spans="1:8" x14ac:dyDescent="0.25">
      <c r="A2166" s="9"/>
      <c r="B2166" s="31"/>
      <c r="C2166" s="11"/>
      <c r="D2166" s="74"/>
      <c r="E2166" s="18"/>
      <c r="F2166" s="39"/>
      <c r="G2166" s="22"/>
      <c r="H2166" s="9"/>
    </row>
    <row r="2167" spans="1:8" x14ac:dyDescent="0.25">
      <c r="A2167" s="9"/>
      <c r="B2167" s="31"/>
      <c r="C2167" s="11"/>
      <c r="D2167" s="74"/>
      <c r="E2167" s="18"/>
      <c r="F2167" s="39"/>
      <c r="G2167" s="22"/>
      <c r="H2167" s="9"/>
    </row>
    <row r="2168" spans="1:8" x14ac:dyDescent="0.25">
      <c r="A2168" s="9"/>
      <c r="B2168" s="31"/>
      <c r="C2168" s="11"/>
      <c r="D2168" s="74"/>
      <c r="E2168" s="18"/>
      <c r="F2168" s="39"/>
      <c r="G2168" s="22"/>
      <c r="H2168" s="9"/>
    </row>
    <row r="2169" spans="1:8" x14ac:dyDescent="0.25">
      <c r="A2169" s="9"/>
      <c r="B2169" s="31"/>
      <c r="C2169" s="11"/>
      <c r="D2169" s="74"/>
      <c r="E2169" s="18"/>
      <c r="F2169" s="39"/>
      <c r="G2169" s="22"/>
      <c r="H2169" s="9"/>
    </row>
    <row r="2170" spans="1:8" x14ac:dyDescent="0.25">
      <c r="A2170" s="9"/>
      <c r="B2170" s="31"/>
      <c r="C2170" s="11"/>
      <c r="D2170" s="74"/>
      <c r="E2170" s="18"/>
      <c r="F2170" s="39"/>
      <c r="G2170" s="22"/>
      <c r="H2170" s="9"/>
    </row>
    <row r="2171" spans="1:8" x14ac:dyDescent="0.25">
      <c r="A2171" s="9"/>
      <c r="B2171" s="31"/>
      <c r="C2171" s="11"/>
      <c r="D2171" s="74"/>
      <c r="E2171" s="18"/>
      <c r="F2171" s="39"/>
      <c r="G2171" s="22"/>
      <c r="H2171" s="9"/>
    </row>
    <row r="2172" spans="1:8" x14ac:dyDescent="0.25">
      <c r="A2172" s="9"/>
      <c r="B2172" s="31"/>
      <c r="C2172" s="11"/>
      <c r="D2172" s="74"/>
      <c r="E2172" s="18"/>
      <c r="F2172" s="39"/>
      <c r="G2172" s="22"/>
      <c r="H2172" s="9"/>
    </row>
    <row r="2173" spans="1:8" x14ac:dyDescent="0.25">
      <c r="A2173" s="9"/>
      <c r="B2173" s="31"/>
      <c r="C2173" s="11"/>
      <c r="D2173" s="74"/>
      <c r="E2173" s="18"/>
      <c r="F2173" s="39"/>
      <c r="G2173" s="22"/>
      <c r="H2173" s="9"/>
    </row>
    <row r="2174" spans="1:8" x14ac:dyDescent="0.25">
      <c r="A2174" s="9"/>
      <c r="B2174" s="31"/>
      <c r="C2174" s="11"/>
      <c r="D2174" s="74"/>
      <c r="E2174" s="18"/>
      <c r="F2174" s="39"/>
      <c r="G2174" s="22"/>
      <c r="H2174" s="9"/>
    </row>
    <row r="2175" spans="1:8" x14ac:dyDescent="0.25">
      <c r="A2175" s="9"/>
      <c r="B2175" s="31"/>
      <c r="C2175" s="11"/>
      <c r="D2175" s="74"/>
      <c r="E2175" s="18"/>
      <c r="F2175" s="39"/>
      <c r="G2175" s="22"/>
      <c r="H2175" s="9"/>
    </row>
    <row r="2176" spans="1:8" x14ac:dyDescent="0.25">
      <c r="A2176" s="9"/>
      <c r="B2176" s="31"/>
      <c r="C2176" s="11"/>
      <c r="D2176" s="74"/>
      <c r="E2176" s="18"/>
      <c r="F2176" s="39"/>
      <c r="G2176" s="22"/>
      <c r="H2176" s="9"/>
    </row>
    <row r="2177" spans="1:8" x14ac:dyDescent="0.25">
      <c r="A2177" s="9"/>
      <c r="B2177" s="31"/>
      <c r="C2177" s="11"/>
      <c r="D2177" s="74"/>
      <c r="E2177" s="18"/>
      <c r="F2177" s="39"/>
      <c r="G2177" s="22"/>
      <c r="H2177" s="9"/>
    </row>
    <row r="2178" spans="1:8" x14ac:dyDescent="0.25">
      <c r="A2178" s="9"/>
      <c r="B2178" s="31"/>
      <c r="C2178" s="11"/>
      <c r="D2178" s="74"/>
      <c r="E2178" s="18"/>
      <c r="F2178" s="39"/>
      <c r="G2178" s="22"/>
      <c r="H2178" s="9"/>
    </row>
    <row r="2179" spans="1:8" x14ac:dyDescent="0.25">
      <c r="A2179" s="9"/>
      <c r="B2179" s="31"/>
      <c r="C2179" s="11"/>
      <c r="D2179" s="74"/>
      <c r="E2179" s="18"/>
      <c r="F2179" s="39"/>
      <c r="G2179" s="22"/>
      <c r="H2179" s="9"/>
    </row>
    <row r="2180" spans="1:8" x14ac:dyDescent="0.25">
      <c r="A2180" s="9"/>
      <c r="B2180" s="31"/>
      <c r="C2180" s="11"/>
      <c r="D2180" s="74"/>
      <c r="E2180" s="18"/>
      <c r="F2180" s="39"/>
      <c r="G2180" s="22"/>
      <c r="H2180" s="9"/>
    </row>
    <row r="2181" spans="1:8" x14ac:dyDescent="0.25">
      <c r="A2181" s="9"/>
      <c r="B2181" s="31"/>
      <c r="C2181" s="11"/>
      <c r="D2181" s="74"/>
      <c r="E2181" s="18"/>
      <c r="F2181" s="39"/>
      <c r="G2181" s="22"/>
      <c r="H2181" s="9"/>
    </row>
    <row r="2182" spans="1:8" x14ac:dyDescent="0.25">
      <c r="A2182" s="9"/>
      <c r="B2182" s="31"/>
      <c r="C2182" s="11"/>
      <c r="D2182" s="74"/>
      <c r="E2182" s="18"/>
      <c r="F2182" s="39"/>
      <c r="G2182" s="22"/>
      <c r="H2182" s="9"/>
    </row>
    <row r="2183" spans="1:8" x14ac:dyDescent="0.25">
      <c r="A2183" s="9"/>
      <c r="B2183" s="31"/>
      <c r="C2183" s="11"/>
      <c r="D2183" s="74"/>
      <c r="E2183" s="18"/>
      <c r="F2183" s="39"/>
      <c r="G2183" s="22"/>
      <c r="H2183" s="9"/>
    </row>
    <row r="2184" spans="1:8" x14ac:dyDescent="0.25">
      <c r="A2184" s="9"/>
      <c r="B2184" s="31"/>
      <c r="C2184" s="11"/>
      <c r="D2184" s="74"/>
      <c r="E2184" s="18"/>
      <c r="F2184" s="39"/>
      <c r="G2184" s="22"/>
      <c r="H2184" s="9"/>
    </row>
    <row r="2185" spans="1:8" x14ac:dyDescent="0.25">
      <c r="A2185" s="9"/>
      <c r="B2185" s="31"/>
      <c r="C2185" s="11"/>
      <c r="D2185" s="74"/>
      <c r="E2185" s="18"/>
      <c r="F2185" s="39"/>
      <c r="G2185" s="22"/>
      <c r="H2185" s="9"/>
    </row>
    <row r="2186" spans="1:8" x14ac:dyDescent="0.25">
      <c r="A2186" s="9"/>
      <c r="B2186" s="31"/>
      <c r="C2186" s="11"/>
      <c r="D2186" s="74"/>
      <c r="E2186" s="18"/>
      <c r="F2186" s="39"/>
      <c r="G2186" s="22"/>
      <c r="H2186" s="9"/>
    </row>
    <row r="2187" spans="1:8" x14ac:dyDescent="0.25">
      <c r="A2187" s="9"/>
      <c r="B2187" s="31"/>
      <c r="C2187" s="11"/>
      <c r="D2187" s="74"/>
      <c r="E2187" s="18"/>
      <c r="F2187" s="39"/>
      <c r="G2187" s="22"/>
      <c r="H2187" s="9"/>
    </row>
    <row r="2188" spans="1:8" x14ac:dyDescent="0.25">
      <c r="A2188" s="9"/>
      <c r="B2188" s="31"/>
      <c r="C2188" s="11"/>
      <c r="D2188" s="74"/>
      <c r="E2188" s="18"/>
      <c r="F2188" s="39"/>
      <c r="G2188" s="22"/>
      <c r="H2188" s="9"/>
    </row>
    <row r="2189" spans="1:8" x14ac:dyDescent="0.25">
      <c r="A2189" s="9"/>
      <c r="B2189" s="31"/>
      <c r="C2189" s="11"/>
      <c r="D2189" s="74"/>
      <c r="E2189" s="18"/>
      <c r="F2189" s="39"/>
      <c r="G2189" s="22"/>
      <c r="H2189" s="9"/>
    </row>
    <row r="2190" spans="1:8" x14ac:dyDescent="0.25">
      <c r="A2190" s="9"/>
      <c r="B2190" s="31"/>
      <c r="C2190" s="11"/>
      <c r="D2190" s="74"/>
      <c r="E2190" s="18"/>
      <c r="F2190" s="39"/>
      <c r="G2190" s="22"/>
      <c r="H2190" s="9"/>
    </row>
    <row r="2191" spans="1:8" x14ac:dyDescent="0.25">
      <c r="A2191" s="9"/>
      <c r="B2191" s="31"/>
      <c r="C2191" s="11"/>
      <c r="D2191" s="74"/>
      <c r="E2191" s="18"/>
      <c r="F2191" s="39"/>
      <c r="G2191" s="22"/>
      <c r="H2191" s="9"/>
    </row>
    <row r="2192" spans="1:8" x14ac:dyDescent="0.25">
      <c r="A2192" s="9"/>
      <c r="B2192" s="31"/>
      <c r="C2192" s="11"/>
      <c r="D2192" s="74"/>
      <c r="E2192" s="18"/>
      <c r="F2192" s="39"/>
      <c r="G2192" s="22"/>
      <c r="H2192" s="9"/>
    </row>
    <row r="2193" spans="1:8" x14ac:dyDescent="0.25">
      <c r="A2193" s="9"/>
      <c r="B2193" s="31"/>
      <c r="C2193" s="11"/>
      <c r="D2193" s="74"/>
      <c r="E2193" s="18"/>
      <c r="F2193" s="39"/>
      <c r="G2193" s="22"/>
      <c r="H2193" s="9"/>
    </row>
    <row r="2194" spans="1:8" x14ac:dyDescent="0.25">
      <c r="A2194" s="9"/>
      <c r="B2194" s="31"/>
      <c r="C2194" s="11"/>
      <c r="D2194" s="74"/>
      <c r="E2194" s="18"/>
      <c r="F2194" s="39"/>
      <c r="G2194" s="22"/>
      <c r="H2194" s="9"/>
    </row>
    <row r="2195" spans="1:8" x14ac:dyDescent="0.25">
      <c r="A2195" s="9"/>
      <c r="B2195" s="31"/>
      <c r="C2195" s="11"/>
      <c r="D2195" s="74"/>
      <c r="E2195" s="18"/>
      <c r="F2195" s="39"/>
      <c r="G2195" s="22"/>
      <c r="H2195" s="9"/>
    </row>
    <row r="2196" spans="1:8" x14ac:dyDescent="0.25">
      <c r="A2196" s="9"/>
      <c r="B2196" s="31"/>
      <c r="C2196" s="11"/>
      <c r="D2196" s="74"/>
      <c r="E2196" s="18"/>
      <c r="F2196" s="39"/>
      <c r="G2196" s="22"/>
      <c r="H2196" s="9"/>
    </row>
    <row r="2197" spans="1:8" x14ac:dyDescent="0.25">
      <c r="A2197" s="9"/>
      <c r="B2197" s="31"/>
      <c r="C2197" s="11"/>
      <c r="D2197" s="74"/>
      <c r="E2197" s="18"/>
      <c r="F2197" s="39"/>
      <c r="G2197" s="22"/>
      <c r="H2197" s="9"/>
    </row>
    <row r="2198" spans="1:8" x14ac:dyDescent="0.25">
      <c r="A2198" s="9"/>
      <c r="B2198" s="31"/>
      <c r="C2198" s="11"/>
      <c r="D2198" s="74"/>
      <c r="E2198" s="18"/>
      <c r="F2198" s="39"/>
      <c r="G2198" s="22"/>
      <c r="H2198" s="9"/>
    </row>
    <row r="2199" spans="1:8" x14ac:dyDescent="0.25">
      <c r="A2199" s="9"/>
      <c r="B2199" s="31"/>
      <c r="C2199" s="11"/>
      <c r="D2199" s="74"/>
      <c r="E2199" s="18"/>
      <c r="F2199" s="39"/>
      <c r="G2199" s="22"/>
      <c r="H2199" s="9"/>
    </row>
    <row r="2200" spans="1:8" x14ac:dyDescent="0.25">
      <c r="A2200" s="9"/>
      <c r="B2200" s="31"/>
      <c r="C2200" s="11"/>
      <c r="D2200" s="74"/>
      <c r="E2200" s="18"/>
      <c r="F2200" s="39"/>
      <c r="G2200" s="22"/>
      <c r="H2200" s="9"/>
    </row>
    <row r="2201" spans="1:8" x14ac:dyDescent="0.25">
      <c r="A2201" s="9"/>
      <c r="B2201" s="31"/>
      <c r="C2201" s="11"/>
      <c r="D2201" s="74"/>
      <c r="E2201" s="18"/>
      <c r="F2201" s="39"/>
      <c r="G2201" s="22"/>
      <c r="H2201" s="9"/>
    </row>
    <row r="2202" spans="1:8" x14ac:dyDescent="0.25">
      <c r="A2202" s="9"/>
      <c r="B2202" s="31"/>
      <c r="C2202" s="11"/>
      <c r="D2202" s="74"/>
      <c r="E2202" s="18"/>
      <c r="F2202" s="39"/>
      <c r="G2202" s="22"/>
      <c r="H2202" s="9"/>
    </row>
    <row r="2203" spans="1:8" x14ac:dyDescent="0.25">
      <c r="A2203" s="9"/>
      <c r="B2203" s="31"/>
      <c r="C2203" s="11"/>
      <c r="D2203" s="74"/>
      <c r="E2203" s="18"/>
      <c r="F2203" s="39"/>
      <c r="G2203" s="22"/>
      <c r="H2203" s="9"/>
    </row>
    <row r="2204" spans="1:8" x14ac:dyDescent="0.25">
      <c r="A2204" s="9"/>
      <c r="B2204" s="31"/>
      <c r="C2204" s="11"/>
      <c r="D2204" s="74"/>
      <c r="E2204" s="18"/>
      <c r="F2204" s="39"/>
      <c r="G2204" s="22"/>
      <c r="H2204" s="9"/>
    </row>
    <row r="2205" spans="1:8" x14ac:dyDescent="0.25">
      <c r="A2205" s="9"/>
      <c r="B2205" s="31"/>
      <c r="C2205" s="11"/>
      <c r="D2205" s="74"/>
      <c r="E2205" s="18"/>
      <c r="F2205" s="39"/>
      <c r="G2205" s="22"/>
      <c r="H2205" s="9"/>
    </row>
    <row r="2206" spans="1:8" x14ac:dyDescent="0.25">
      <c r="A2206" s="9"/>
      <c r="B2206" s="31"/>
      <c r="C2206" s="11"/>
      <c r="D2206" s="74"/>
      <c r="E2206" s="18"/>
      <c r="F2206" s="39"/>
      <c r="G2206" s="22"/>
      <c r="H2206" s="9"/>
    </row>
    <row r="2207" spans="1:8" x14ac:dyDescent="0.25">
      <c r="A2207" s="9"/>
      <c r="B2207" s="31"/>
      <c r="C2207" s="11"/>
      <c r="D2207" s="74"/>
      <c r="E2207" s="18"/>
      <c r="F2207" s="39"/>
      <c r="G2207" s="22"/>
      <c r="H2207" s="9"/>
    </row>
    <row r="2208" spans="1:8" x14ac:dyDescent="0.25">
      <c r="A2208" s="9"/>
      <c r="B2208" s="31"/>
      <c r="C2208" s="11"/>
      <c r="D2208" s="74"/>
      <c r="E2208" s="18"/>
      <c r="F2208" s="39"/>
      <c r="G2208" s="22"/>
      <c r="H2208" s="9"/>
    </row>
    <row r="2209" spans="1:8" x14ac:dyDescent="0.25">
      <c r="A2209" s="9"/>
      <c r="B2209" s="31"/>
      <c r="C2209" s="11"/>
      <c r="D2209" s="74"/>
      <c r="E2209" s="18"/>
      <c r="F2209" s="39"/>
      <c r="G2209" s="22"/>
      <c r="H2209" s="9"/>
    </row>
    <row r="2210" spans="1:8" x14ac:dyDescent="0.25">
      <c r="A2210" s="9"/>
      <c r="B2210" s="31"/>
      <c r="C2210" s="11"/>
      <c r="D2210" s="74"/>
      <c r="E2210" s="18"/>
      <c r="F2210" s="39"/>
      <c r="G2210" s="22"/>
      <c r="H2210" s="9"/>
    </row>
    <row r="2211" spans="1:8" x14ac:dyDescent="0.25">
      <c r="A2211" s="9"/>
      <c r="B2211" s="31"/>
      <c r="C2211" s="11"/>
      <c r="D2211" s="74"/>
      <c r="E2211" s="18"/>
      <c r="F2211" s="39"/>
      <c r="G2211" s="22"/>
      <c r="H2211" s="9"/>
    </row>
    <row r="2212" spans="1:8" x14ac:dyDescent="0.25">
      <c r="A2212" s="9"/>
      <c r="B2212" s="31"/>
      <c r="C2212" s="11"/>
      <c r="D2212" s="74"/>
      <c r="E2212" s="18"/>
      <c r="F2212" s="39"/>
      <c r="G2212" s="22"/>
      <c r="H2212" s="9"/>
    </row>
    <row r="2213" spans="1:8" x14ac:dyDescent="0.25">
      <c r="A2213" s="9"/>
      <c r="B2213" s="31"/>
      <c r="C2213" s="11"/>
      <c r="D2213" s="74"/>
      <c r="E2213" s="18"/>
      <c r="F2213" s="39"/>
      <c r="G2213" s="22"/>
      <c r="H2213" s="9"/>
    </row>
    <row r="2214" spans="1:8" x14ac:dyDescent="0.25">
      <c r="A2214" s="9"/>
      <c r="B2214" s="31"/>
      <c r="C2214" s="11"/>
      <c r="D2214" s="74"/>
      <c r="E2214" s="18"/>
      <c r="F2214" s="39"/>
      <c r="G2214" s="22"/>
      <c r="H2214" s="9"/>
    </row>
    <row r="2215" spans="1:8" x14ac:dyDescent="0.25">
      <c r="A2215" s="9"/>
      <c r="B2215" s="31"/>
      <c r="C2215" s="11"/>
      <c r="D2215" s="74"/>
      <c r="E2215" s="18"/>
      <c r="F2215" s="39"/>
      <c r="G2215" s="22"/>
      <c r="H2215" s="9"/>
    </row>
    <row r="2216" spans="1:8" x14ac:dyDescent="0.25">
      <c r="A2216" s="9"/>
      <c r="B2216" s="31"/>
      <c r="C2216" s="11"/>
      <c r="D2216" s="74"/>
      <c r="E2216" s="18"/>
      <c r="F2216" s="39"/>
      <c r="G2216" s="22"/>
      <c r="H2216" s="9"/>
    </row>
    <row r="2217" spans="1:8" x14ac:dyDescent="0.25">
      <c r="A2217" s="9"/>
      <c r="B2217" s="31"/>
      <c r="C2217" s="11"/>
      <c r="D2217" s="74"/>
      <c r="E2217" s="18"/>
      <c r="F2217" s="39"/>
      <c r="G2217" s="22"/>
      <c r="H2217" s="9"/>
    </row>
    <row r="2218" spans="1:8" x14ac:dyDescent="0.25">
      <c r="A2218" s="9"/>
      <c r="B2218" s="31"/>
      <c r="C2218" s="11"/>
      <c r="D2218" s="74"/>
      <c r="E2218" s="18"/>
      <c r="F2218" s="39"/>
      <c r="G2218" s="22"/>
      <c r="H2218" s="9"/>
    </row>
    <row r="2219" spans="1:8" x14ac:dyDescent="0.25">
      <c r="A2219" s="9"/>
      <c r="B2219" s="31"/>
      <c r="C2219" s="11"/>
      <c r="D2219" s="74"/>
      <c r="E2219" s="18"/>
      <c r="F2219" s="39"/>
      <c r="G2219" s="22"/>
      <c r="H2219" s="9"/>
    </row>
    <row r="2220" spans="1:8" x14ac:dyDescent="0.25">
      <c r="A2220" s="9"/>
      <c r="B2220" s="31"/>
      <c r="C2220" s="11"/>
      <c r="D2220" s="74"/>
      <c r="E2220" s="18"/>
      <c r="F2220" s="39"/>
      <c r="G2220" s="22"/>
      <c r="H2220" s="9"/>
    </row>
    <row r="2221" spans="1:8" x14ac:dyDescent="0.25">
      <c r="A2221" s="9"/>
      <c r="B2221" s="31"/>
      <c r="C2221" s="11"/>
      <c r="D2221" s="74"/>
      <c r="E2221" s="18"/>
      <c r="F2221" s="39"/>
      <c r="G2221" s="22"/>
      <c r="H2221" s="9"/>
    </row>
    <row r="2222" spans="1:8" x14ac:dyDescent="0.25">
      <c r="A2222" s="9"/>
      <c r="B2222" s="31"/>
      <c r="C2222" s="11"/>
      <c r="D2222" s="74"/>
      <c r="E2222" s="18"/>
      <c r="F2222" s="39"/>
      <c r="G2222" s="22"/>
      <c r="H2222" s="9"/>
    </row>
    <row r="2223" spans="1:8" x14ac:dyDescent="0.25">
      <c r="A2223" s="9"/>
      <c r="B2223" s="31"/>
      <c r="C2223" s="11"/>
      <c r="D2223" s="74"/>
      <c r="E2223" s="18"/>
      <c r="F2223" s="39"/>
      <c r="G2223" s="22"/>
      <c r="H2223" s="9"/>
    </row>
    <row r="2224" spans="1:8" x14ac:dyDescent="0.25">
      <c r="A2224" s="9"/>
      <c r="B2224" s="31"/>
      <c r="C2224" s="11"/>
      <c r="D2224" s="74"/>
      <c r="E2224" s="18"/>
      <c r="F2224" s="39"/>
      <c r="G2224" s="22"/>
      <c r="H2224" s="9"/>
    </row>
    <row r="2225" spans="1:8" x14ac:dyDescent="0.25">
      <c r="A2225" s="9"/>
      <c r="B2225" s="31"/>
      <c r="C2225" s="11"/>
      <c r="D2225" s="74"/>
      <c r="E2225" s="18"/>
      <c r="F2225" s="39"/>
      <c r="G2225" s="22"/>
      <c r="H2225" s="9"/>
    </row>
    <row r="2226" spans="1:8" x14ac:dyDescent="0.25">
      <c r="A2226" s="9"/>
      <c r="B2226" s="31"/>
      <c r="C2226" s="11"/>
      <c r="D2226" s="74"/>
      <c r="E2226" s="18"/>
      <c r="F2226" s="39"/>
      <c r="G2226" s="22"/>
      <c r="H2226" s="9"/>
    </row>
    <row r="2227" spans="1:8" x14ac:dyDescent="0.25">
      <c r="A2227" s="9"/>
      <c r="B2227" s="31"/>
      <c r="C2227" s="11"/>
      <c r="D2227" s="74"/>
      <c r="E2227" s="18"/>
      <c r="F2227" s="39"/>
      <c r="G2227" s="22"/>
      <c r="H2227" s="9"/>
    </row>
    <row r="2228" spans="1:8" x14ac:dyDescent="0.25">
      <c r="A2228" s="9"/>
      <c r="B2228" s="31"/>
      <c r="C2228" s="11"/>
      <c r="D2228" s="74"/>
      <c r="E2228" s="18"/>
      <c r="F2228" s="39"/>
      <c r="G2228" s="22"/>
      <c r="H2228" s="9"/>
    </row>
    <row r="2229" spans="1:8" x14ac:dyDescent="0.25">
      <c r="A2229" s="9"/>
      <c r="B2229" s="31"/>
      <c r="C2229" s="11"/>
      <c r="D2229" s="74"/>
      <c r="E2229" s="18"/>
      <c r="F2229" s="39"/>
      <c r="G2229" s="22"/>
      <c r="H2229" s="9"/>
    </row>
    <row r="2230" spans="1:8" x14ac:dyDescent="0.25">
      <c r="A2230" s="9"/>
      <c r="B2230" s="31"/>
      <c r="C2230" s="11"/>
      <c r="D2230" s="74"/>
      <c r="E2230" s="18"/>
      <c r="F2230" s="39"/>
      <c r="G2230" s="22"/>
      <c r="H2230" s="9"/>
    </row>
    <row r="2231" spans="1:8" x14ac:dyDescent="0.25">
      <c r="A2231" s="9"/>
      <c r="B2231" s="31"/>
      <c r="C2231" s="11"/>
      <c r="D2231" s="74"/>
      <c r="E2231" s="18"/>
      <c r="F2231" s="39"/>
      <c r="G2231" s="22"/>
      <c r="H2231" s="9"/>
    </row>
    <row r="2232" spans="1:8" x14ac:dyDescent="0.25">
      <c r="A2232" s="9"/>
      <c r="B2232" s="31"/>
      <c r="C2232" s="11"/>
      <c r="D2232" s="74"/>
      <c r="E2232" s="18"/>
      <c r="F2232" s="39"/>
      <c r="G2232" s="22"/>
      <c r="H2232" s="9"/>
    </row>
    <row r="2233" spans="1:8" x14ac:dyDescent="0.25">
      <c r="A2233" s="9"/>
      <c r="B2233" s="31"/>
      <c r="C2233" s="11"/>
      <c r="D2233" s="74"/>
      <c r="E2233" s="18"/>
      <c r="F2233" s="39"/>
      <c r="G2233" s="22"/>
      <c r="H2233" s="9"/>
    </row>
    <row r="2234" spans="1:8" x14ac:dyDescent="0.25">
      <c r="A2234" s="9"/>
      <c r="B2234" s="31"/>
      <c r="C2234" s="11"/>
      <c r="D2234" s="74"/>
      <c r="E2234" s="18"/>
      <c r="F2234" s="39"/>
      <c r="G2234" s="22"/>
      <c r="H2234" s="9"/>
    </row>
    <row r="2235" spans="1:8" x14ac:dyDescent="0.25">
      <c r="A2235" s="9"/>
      <c r="B2235" s="31"/>
      <c r="C2235" s="11"/>
      <c r="D2235" s="74"/>
      <c r="E2235" s="18"/>
      <c r="F2235" s="39"/>
      <c r="G2235" s="22"/>
      <c r="H2235" s="9"/>
    </row>
    <row r="2236" spans="1:8" x14ac:dyDescent="0.25">
      <c r="A2236" s="9"/>
      <c r="B2236" s="31"/>
      <c r="C2236" s="11"/>
      <c r="D2236" s="74"/>
      <c r="E2236" s="18"/>
      <c r="F2236" s="39"/>
      <c r="G2236" s="22"/>
      <c r="H2236" s="9"/>
    </row>
    <row r="2237" spans="1:8" x14ac:dyDescent="0.25">
      <c r="A2237" s="9"/>
      <c r="B2237" s="31"/>
      <c r="C2237" s="11"/>
      <c r="D2237" s="74"/>
      <c r="E2237" s="18"/>
      <c r="F2237" s="39"/>
      <c r="G2237" s="22"/>
      <c r="H2237" s="9"/>
    </row>
    <row r="2238" spans="1:8" x14ac:dyDescent="0.25">
      <c r="A2238" s="9"/>
      <c r="B2238" s="31"/>
      <c r="C2238" s="11"/>
      <c r="D2238" s="74"/>
      <c r="E2238" s="18"/>
      <c r="F2238" s="39"/>
      <c r="G2238" s="22"/>
      <c r="H2238" s="9"/>
    </row>
    <row r="2239" spans="1:8" x14ac:dyDescent="0.25">
      <c r="A2239" s="9"/>
      <c r="B2239" s="31"/>
      <c r="C2239" s="11"/>
      <c r="D2239" s="74"/>
      <c r="E2239" s="18"/>
      <c r="F2239" s="39"/>
      <c r="G2239" s="22"/>
      <c r="H2239" s="9"/>
    </row>
    <row r="2240" spans="1:8" x14ac:dyDescent="0.25">
      <c r="A2240" s="9"/>
      <c r="B2240" s="31"/>
      <c r="C2240" s="11"/>
      <c r="D2240" s="74"/>
      <c r="E2240" s="18"/>
      <c r="F2240" s="39"/>
      <c r="G2240" s="22"/>
      <c r="H2240" s="9"/>
    </row>
    <row r="2241" spans="1:8" x14ac:dyDescent="0.25">
      <c r="A2241" s="9"/>
      <c r="B2241" s="31"/>
      <c r="C2241" s="11"/>
      <c r="D2241" s="74"/>
      <c r="E2241" s="18"/>
      <c r="F2241" s="39"/>
      <c r="G2241" s="22"/>
      <c r="H2241" s="9"/>
    </row>
    <row r="2242" spans="1:8" x14ac:dyDescent="0.25">
      <c r="A2242" s="9"/>
      <c r="B2242" s="31"/>
      <c r="C2242" s="11"/>
      <c r="D2242" s="74"/>
      <c r="E2242" s="18"/>
      <c r="F2242" s="39"/>
      <c r="G2242" s="22"/>
      <c r="H2242" s="9"/>
    </row>
    <row r="2243" spans="1:8" x14ac:dyDescent="0.25">
      <c r="A2243" s="9"/>
      <c r="B2243" s="31"/>
      <c r="C2243" s="11"/>
      <c r="D2243" s="74"/>
      <c r="E2243" s="18"/>
      <c r="F2243" s="39"/>
      <c r="G2243" s="22"/>
      <c r="H2243" s="9"/>
    </row>
    <row r="2244" spans="1:8" x14ac:dyDescent="0.25">
      <c r="A2244" s="9"/>
      <c r="B2244" s="31"/>
      <c r="C2244" s="11"/>
      <c r="D2244" s="74"/>
      <c r="E2244" s="18"/>
      <c r="F2244" s="39"/>
      <c r="G2244" s="22"/>
      <c r="H2244" s="9"/>
    </row>
    <row r="2245" spans="1:8" x14ac:dyDescent="0.25">
      <c r="A2245" s="9"/>
      <c r="B2245" s="31"/>
      <c r="C2245" s="11"/>
      <c r="D2245" s="74"/>
      <c r="E2245" s="18"/>
      <c r="F2245" s="39"/>
      <c r="G2245" s="22"/>
      <c r="H2245" s="9"/>
    </row>
    <row r="2246" spans="1:8" x14ac:dyDescent="0.25">
      <c r="A2246" s="9"/>
      <c r="B2246" s="31"/>
      <c r="C2246" s="11"/>
      <c r="D2246" s="74"/>
      <c r="E2246" s="18"/>
      <c r="F2246" s="39"/>
      <c r="G2246" s="22"/>
      <c r="H2246" s="9"/>
    </row>
    <row r="2247" spans="1:8" x14ac:dyDescent="0.25">
      <c r="A2247" s="9"/>
      <c r="B2247" s="31"/>
      <c r="C2247" s="11"/>
      <c r="D2247" s="74"/>
      <c r="E2247" s="18"/>
      <c r="F2247" s="39"/>
      <c r="G2247" s="22"/>
      <c r="H2247" s="9"/>
    </row>
    <row r="2248" spans="1:8" x14ac:dyDescent="0.25">
      <c r="A2248" s="9"/>
      <c r="B2248" s="31"/>
      <c r="C2248" s="11"/>
      <c r="D2248" s="74"/>
      <c r="E2248" s="18"/>
      <c r="F2248" s="39"/>
      <c r="G2248" s="22"/>
      <c r="H2248" s="9"/>
    </row>
    <row r="2249" spans="1:8" x14ac:dyDescent="0.25">
      <c r="A2249" s="9"/>
      <c r="B2249" s="31"/>
      <c r="C2249" s="11"/>
      <c r="D2249" s="74"/>
      <c r="E2249" s="18"/>
      <c r="F2249" s="39"/>
      <c r="G2249" s="22"/>
      <c r="H2249" s="9"/>
    </row>
    <row r="2250" spans="1:8" x14ac:dyDescent="0.25">
      <c r="A2250" s="9"/>
      <c r="B2250" s="31"/>
      <c r="C2250" s="11"/>
      <c r="D2250" s="74"/>
      <c r="E2250" s="18"/>
      <c r="F2250" s="39"/>
      <c r="G2250" s="22"/>
      <c r="H2250" s="9"/>
    </row>
    <row r="2251" spans="1:8" x14ac:dyDescent="0.25">
      <c r="A2251" s="9"/>
      <c r="B2251" s="31"/>
      <c r="C2251" s="11"/>
      <c r="D2251" s="74"/>
      <c r="E2251" s="18"/>
      <c r="F2251" s="39"/>
      <c r="G2251" s="22"/>
      <c r="H2251" s="9"/>
    </row>
    <row r="2252" spans="1:8" x14ac:dyDescent="0.25">
      <c r="A2252" s="9"/>
      <c r="B2252" s="31"/>
      <c r="C2252" s="11"/>
      <c r="D2252" s="74"/>
      <c r="E2252" s="18"/>
      <c r="F2252" s="39"/>
      <c r="G2252" s="22"/>
      <c r="H2252" s="9"/>
    </row>
    <row r="2253" spans="1:8" x14ac:dyDescent="0.25">
      <c r="A2253" s="9"/>
      <c r="B2253" s="31"/>
      <c r="C2253" s="11"/>
      <c r="D2253" s="74"/>
      <c r="E2253" s="18"/>
      <c r="F2253" s="39"/>
      <c r="G2253" s="22"/>
      <c r="H2253" s="9"/>
    </row>
    <row r="2254" spans="1:8" x14ac:dyDescent="0.25">
      <c r="A2254" s="9"/>
      <c r="B2254" s="31"/>
      <c r="C2254" s="11"/>
      <c r="D2254" s="74"/>
      <c r="E2254" s="18"/>
      <c r="F2254" s="39"/>
      <c r="G2254" s="22"/>
      <c r="H2254" s="9"/>
    </row>
    <row r="2255" spans="1:8" x14ac:dyDescent="0.25">
      <c r="A2255" s="9"/>
      <c r="B2255" s="31"/>
      <c r="C2255" s="11"/>
      <c r="D2255" s="74"/>
      <c r="E2255" s="18"/>
      <c r="F2255" s="39"/>
      <c r="G2255" s="22"/>
      <c r="H2255" s="9"/>
    </row>
    <row r="2256" spans="1:8" x14ac:dyDescent="0.25">
      <c r="A2256" s="9"/>
      <c r="B2256" s="31"/>
      <c r="C2256" s="11"/>
      <c r="D2256" s="74"/>
      <c r="E2256" s="18"/>
      <c r="F2256" s="39"/>
      <c r="G2256" s="22"/>
      <c r="H2256" s="9"/>
    </row>
    <row r="2257" spans="1:8" x14ac:dyDescent="0.25">
      <c r="A2257" s="9"/>
      <c r="B2257" s="31"/>
      <c r="C2257" s="11"/>
      <c r="D2257" s="74"/>
      <c r="E2257" s="18"/>
      <c r="F2257" s="39"/>
      <c r="G2257" s="22"/>
      <c r="H2257" s="9"/>
    </row>
    <row r="2258" spans="1:8" x14ac:dyDescent="0.25">
      <c r="A2258" s="9"/>
      <c r="B2258" s="31"/>
      <c r="C2258" s="11"/>
      <c r="D2258" s="74"/>
      <c r="E2258" s="18"/>
      <c r="F2258" s="39"/>
      <c r="G2258" s="22"/>
      <c r="H2258" s="9"/>
    </row>
    <row r="2259" spans="1:8" x14ac:dyDescent="0.25">
      <c r="A2259" s="9"/>
      <c r="B2259" s="31"/>
      <c r="C2259" s="11"/>
      <c r="D2259" s="74"/>
      <c r="E2259" s="18"/>
      <c r="F2259" s="39"/>
      <c r="G2259" s="22"/>
      <c r="H2259" s="9"/>
    </row>
    <row r="2260" spans="1:8" x14ac:dyDescent="0.25">
      <c r="A2260" s="9"/>
      <c r="B2260" s="31"/>
      <c r="C2260" s="11"/>
      <c r="D2260" s="74"/>
      <c r="E2260" s="18"/>
      <c r="F2260" s="39"/>
      <c r="G2260" s="22"/>
      <c r="H2260" s="9"/>
    </row>
    <row r="2261" spans="1:8" x14ac:dyDescent="0.25">
      <c r="A2261" s="9"/>
      <c r="B2261" s="31"/>
      <c r="C2261" s="11"/>
      <c r="D2261" s="74"/>
      <c r="E2261" s="18"/>
      <c r="F2261" s="39"/>
      <c r="G2261" s="22"/>
      <c r="H2261" s="9"/>
    </row>
    <row r="2262" spans="1:8" x14ac:dyDescent="0.25">
      <c r="A2262" s="9"/>
      <c r="B2262" s="31"/>
      <c r="C2262" s="11"/>
      <c r="D2262" s="74"/>
      <c r="E2262" s="18"/>
      <c r="F2262" s="39"/>
      <c r="G2262" s="22"/>
      <c r="H2262" s="9"/>
    </row>
    <row r="2263" spans="1:8" x14ac:dyDescent="0.25">
      <c r="A2263" s="9"/>
      <c r="B2263" s="31"/>
      <c r="C2263" s="11"/>
      <c r="D2263" s="74"/>
      <c r="E2263" s="18"/>
      <c r="F2263" s="39"/>
      <c r="G2263" s="22"/>
      <c r="H2263" s="9"/>
    </row>
    <row r="2264" spans="1:8" x14ac:dyDescent="0.25">
      <c r="A2264" s="9"/>
      <c r="B2264" s="31"/>
      <c r="C2264" s="11"/>
      <c r="D2264" s="74"/>
      <c r="E2264" s="18"/>
      <c r="F2264" s="39"/>
      <c r="G2264" s="22"/>
      <c r="H2264" s="9"/>
    </row>
    <row r="2265" spans="1:8" x14ac:dyDescent="0.25">
      <c r="A2265" s="9"/>
      <c r="B2265" s="31"/>
      <c r="C2265" s="11"/>
      <c r="D2265" s="74"/>
      <c r="E2265" s="18"/>
      <c r="F2265" s="39"/>
      <c r="G2265" s="22"/>
      <c r="H2265" s="9"/>
    </row>
    <row r="2266" spans="1:8" x14ac:dyDescent="0.25">
      <c r="A2266" s="9"/>
      <c r="B2266" s="31"/>
      <c r="C2266" s="11"/>
      <c r="D2266" s="74"/>
      <c r="E2266" s="18"/>
      <c r="F2266" s="39"/>
      <c r="G2266" s="22"/>
      <c r="H2266" s="9"/>
    </row>
    <row r="2267" spans="1:8" x14ac:dyDescent="0.25">
      <c r="A2267" s="9"/>
      <c r="B2267" s="31"/>
      <c r="C2267" s="11"/>
      <c r="D2267" s="74"/>
      <c r="E2267" s="18"/>
      <c r="F2267" s="39"/>
      <c r="G2267" s="22"/>
      <c r="H2267" s="9"/>
    </row>
    <row r="2268" spans="1:8" x14ac:dyDescent="0.25">
      <c r="A2268" s="9"/>
      <c r="B2268" s="31"/>
      <c r="C2268" s="11"/>
      <c r="D2268" s="74"/>
      <c r="E2268" s="18"/>
      <c r="F2268" s="39"/>
      <c r="G2268" s="22"/>
      <c r="H2268" s="9"/>
    </row>
    <row r="2269" spans="1:8" x14ac:dyDescent="0.25">
      <c r="A2269" s="9"/>
      <c r="B2269" s="31"/>
      <c r="C2269" s="11"/>
      <c r="D2269" s="74"/>
      <c r="E2269" s="18"/>
      <c r="F2269" s="39"/>
      <c r="G2269" s="22"/>
      <c r="H2269" s="9"/>
    </row>
    <row r="2270" spans="1:8" x14ac:dyDescent="0.25">
      <c r="A2270" s="9"/>
      <c r="B2270" s="31"/>
      <c r="C2270" s="11"/>
      <c r="D2270" s="74"/>
      <c r="E2270" s="18"/>
      <c r="F2270" s="39"/>
      <c r="G2270" s="22"/>
      <c r="H2270" s="9"/>
    </row>
    <row r="2271" spans="1:8" x14ac:dyDescent="0.25">
      <c r="A2271" s="9"/>
      <c r="B2271" s="31"/>
      <c r="C2271" s="11"/>
      <c r="D2271" s="74"/>
      <c r="E2271" s="18"/>
      <c r="F2271" s="39"/>
      <c r="G2271" s="22"/>
      <c r="H2271" s="9"/>
    </row>
    <row r="2272" spans="1:8" x14ac:dyDescent="0.25">
      <c r="A2272" s="9"/>
      <c r="B2272" s="31"/>
      <c r="C2272" s="11"/>
      <c r="D2272" s="74"/>
      <c r="E2272" s="18"/>
      <c r="F2272" s="39"/>
      <c r="G2272" s="22"/>
      <c r="H2272" s="9"/>
    </row>
    <row r="2273" spans="1:8" x14ac:dyDescent="0.25">
      <c r="A2273" s="9"/>
      <c r="B2273" s="31"/>
      <c r="C2273" s="11"/>
      <c r="D2273" s="74"/>
      <c r="E2273" s="18"/>
      <c r="F2273" s="39"/>
      <c r="G2273" s="22"/>
      <c r="H2273" s="9"/>
    </row>
    <row r="2274" spans="1:8" x14ac:dyDescent="0.25">
      <c r="A2274" s="9"/>
      <c r="B2274" s="31"/>
      <c r="C2274" s="11"/>
      <c r="D2274" s="74"/>
      <c r="E2274" s="18"/>
      <c r="F2274" s="39"/>
      <c r="G2274" s="22"/>
      <c r="H2274" s="9"/>
    </row>
    <row r="2275" spans="1:8" x14ac:dyDescent="0.25">
      <c r="A2275" s="9"/>
      <c r="B2275" s="31"/>
      <c r="C2275" s="11"/>
      <c r="D2275" s="74"/>
      <c r="E2275" s="18"/>
      <c r="F2275" s="39"/>
      <c r="G2275" s="22"/>
      <c r="H2275" s="9"/>
    </row>
    <row r="2276" spans="1:8" x14ac:dyDescent="0.25">
      <c r="A2276" s="9"/>
      <c r="B2276" s="31"/>
      <c r="C2276" s="11"/>
      <c r="D2276" s="74"/>
      <c r="E2276" s="18"/>
      <c r="F2276" s="39"/>
      <c r="G2276" s="22"/>
      <c r="H2276" s="9"/>
    </row>
    <row r="2277" spans="1:8" x14ac:dyDescent="0.25">
      <c r="A2277" s="9"/>
      <c r="B2277" s="31"/>
      <c r="C2277" s="11"/>
      <c r="D2277" s="74"/>
      <c r="E2277" s="18"/>
      <c r="F2277" s="39"/>
      <c r="G2277" s="22"/>
      <c r="H2277" s="9"/>
    </row>
    <row r="2278" spans="1:8" x14ac:dyDescent="0.25">
      <c r="A2278" s="9"/>
      <c r="B2278" s="31"/>
      <c r="C2278" s="11"/>
      <c r="D2278" s="74"/>
      <c r="E2278" s="18"/>
      <c r="F2278" s="39"/>
      <c r="G2278" s="22"/>
      <c r="H2278" s="9"/>
    </row>
    <row r="2279" spans="1:8" x14ac:dyDescent="0.25">
      <c r="A2279" s="9"/>
      <c r="B2279" s="31"/>
      <c r="C2279" s="11"/>
      <c r="D2279" s="74"/>
      <c r="E2279" s="18"/>
      <c r="F2279" s="39"/>
      <c r="G2279" s="22"/>
      <c r="H2279" s="9"/>
    </row>
    <row r="2280" spans="1:8" x14ac:dyDescent="0.25">
      <c r="A2280" s="9"/>
      <c r="B2280" s="31"/>
      <c r="C2280" s="11"/>
      <c r="D2280" s="74"/>
      <c r="E2280" s="18"/>
      <c r="F2280" s="39"/>
      <c r="G2280" s="22"/>
      <c r="H2280" s="9"/>
    </row>
    <row r="2281" spans="1:8" x14ac:dyDescent="0.25">
      <c r="A2281" s="9"/>
      <c r="B2281" s="31"/>
      <c r="C2281" s="11"/>
      <c r="D2281" s="74"/>
      <c r="E2281" s="18"/>
      <c r="F2281" s="39"/>
      <c r="G2281" s="22"/>
      <c r="H2281" s="9"/>
    </row>
    <row r="2282" spans="1:8" x14ac:dyDescent="0.25">
      <c r="A2282" s="9"/>
      <c r="B2282" s="31"/>
      <c r="C2282" s="11"/>
      <c r="D2282" s="74"/>
      <c r="E2282" s="18"/>
      <c r="F2282" s="39"/>
      <c r="G2282" s="22"/>
      <c r="H2282" s="9"/>
    </row>
    <row r="2283" spans="1:8" x14ac:dyDescent="0.25">
      <c r="A2283" s="9"/>
      <c r="B2283" s="31"/>
      <c r="C2283" s="11"/>
      <c r="D2283" s="74"/>
      <c r="E2283" s="18"/>
      <c r="F2283" s="39"/>
      <c r="G2283" s="22"/>
      <c r="H2283" s="9"/>
    </row>
    <row r="2284" spans="1:8" x14ac:dyDescent="0.25">
      <c r="A2284" s="9"/>
      <c r="B2284" s="31"/>
      <c r="C2284" s="11"/>
      <c r="D2284" s="74"/>
      <c r="E2284" s="18"/>
      <c r="F2284" s="39"/>
      <c r="G2284" s="22"/>
      <c r="H2284" s="9"/>
    </row>
    <row r="2285" spans="1:8" x14ac:dyDescent="0.25">
      <c r="A2285" s="9"/>
      <c r="B2285" s="31"/>
      <c r="C2285" s="11"/>
      <c r="D2285" s="74"/>
      <c r="E2285" s="18"/>
      <c r="F2285" s="39"/>
      <c r="G2285" s="22"/>
      <c r="H2285" s="9"/>
    </row>
    <row r="2286" spans="1:8" x14ac:dyDescent="0.25">
      <c r="A2286" s="9"/>
      <c r="B2286" s="31"/>
      <c r="C2286" s="11"/>
      <c r="D2286" s="74"/>
      <c r="E2286" s="18"/>
      <c r="F2286" s="39"/>
      <c r="G2286" s="22"/>
      <c r="H2286" s="9"/>
    </row>
    <row r="2287" spans="1:8" x14ac:dyDescent="0.25">
      <c r="A2287" s="9"/>
      <c r="B2287" s="31"/>
      <c r="C2287" s="11"/>
      <c r="D2287" s="74"/>
      <c r="E2287" s="18"/>
      <c r="F2287" s="39"/>
      <c r="G2287" s="22"/>
      <c r="H2287" s="9"/>
    </row>
    <row r="2288" spans="1:8" x14ac:dyDescent="0.25">
      <c r="A2288" s="9"/>
      <c r="B2288" s="31"/>
      <c r="C2288" s="11"/>
      <c r="D2288" s="74"/>
      <c r="E2288" s="18"/>
      <c r="F2288" s="39"/>
      <c r="G2288" s="22"/>
      <c r="H2288" s="9"/>
    </row>
    <row r="2289" spans="1:8" x14ac:dyDescent="0.25">
      <c r="A2289" s="9"/>
      <c r="B2289" s="31"/>
      <c r="C2289" s="11"/>
      <c r="D2289" s="74"/>
      <c r="E2289" s="18"/>
      <c r="F2289" s="39"/>
      <c r="G2289" s="22"/>
      <c r="H2289" s="9"/>
    </row>
    <row r="2290" spans="1:8" x14ac:dyDescent="0.25">
      <c r="A2290" s="9"/>
      <c r="B2290" s="31"/>
      <c r="C2290" s="11"/>
      <c r="D2290" s="74"/>
      <c r="E2290" s="18"/>
      <c r="F2290" s="39"/>
      <c r="G2290" s="22"/>
      <c r="H2290" s="9"/>
    </row>
    <row r="2291" spans="1:8" x14ac:dyDescent="0.25">
      <c r="A2291" s="9"/>
      <c r="B2291" s="31"/>
      <c r="C2291" s="11"/>
      <c r="D2291" s="74"/>
      <c r="E2291" s="18"/>
      <c r="F2291" s="39"/>
      <c r="G2291" s="22"/>
      <c r="H2291" s="9"/>
    </row>
    <row r="2292" spans="1:8" x14ac:dyDescent="0.25">
      <c r="A2292" s="9"/>
      <c r="B2292" s="31"/>
      <c r="C2292" s="11"/>
      <c r="D2292" s="74"/>
      <c r="E2292" s="18"/>
      <c r="F2292" s="39"/>
      <c r="G2292" s="22"/>
      <c r="H2292" s="9"/>
    </row>
    <row r="2293" spans="1:8" x14ac:dyDescent="0.25">
      <c r="A2293" s="9"/>
      <c r="B2293" s="31"/>
      <c r="C2293" s="11"/>
      <c r="D2293" s="74"/>
      <c r="E2293" s="18"/>
      <c r="F2293" s="39"/>
      <c r="G2293" s="22"/>
      <c r="H2293" s="9"/>
    </row>
    <row r="2294" spans="1:8" x14ac:dyDescent="0.25">
      <c r="A2294" s="9"/>
      <c r="B2294" s="31"/>
      <c r="C2294" s="11"/>
      <c r="D2294" s="74"/>
      <c r="E2294" s="18"/>
      <c r="F2294" s="39"/>
      <c r="G2294" s="22"/>
      <c r="H2294" s="9"/>
    </row>
    <row r="2295" spans="1:8" x14ac:dyDescent="0.25">
      <c r="A2295" s="9"/>
      <c r="B2295" s="31"/>
      <c r="C2295" s="11"/>
      <c r="D2295" s="74"/>
      <c r="E2295" s="18"/>
      <c r="F2295" s="39"/>
      <c r="G2295" s="22"/>
      <c r="H2295" s="9"/>
    </row>
    <row r="2296" spans="1:8" x14ac:dyDescent="0.25">
      <c r="A2296" s="9"/>
      <c r="B2296" s="31"/>
      <c r="C2296" s="11"/>
      <c r="D2296" s="74"/>
      <c r="E2296" s="18"/>
      <c r="F2296" s="39"/>
      <c r="G2296" s="22"/>
      <c r="H2296" s="9"/>
    </row>
    <row r="2297" spans="1:8" x14ac:dyDescent="0.25">
      <c r="A2297" s="9"/>
      <c r="B2297" s="31"/>
      <c r="C2297" s="11"/>
      <c r="D2297" s="74"/>
      <c r="E2297" s="18"/>
      <c r="F2297" s="39"/>
      <c r="G2297" s="22"/>
      <c r="H2297" s="9"/>
    </row>
    <row r="2298" spans="1:8" x14ac:dyDescent="0.25">
      <c r="A2298" s="9"/>
      <c r="B2298" s="31"/>
      <c r="C2298" s="11"/>
      <c r="D2298" s="74"/>
      <c r="E2298" s="18"/>
      <c r="F2298" s="39"/>
      <c r="G2298" s="22"/>
      <c r="H2298" s="9"/>
    </row>
    <row r="2299" spans="1:8" x14ac:dyDescent="0.25">
      <c r="A2299" s="9"/>
      <c r="B2299" s="31"/>
      <c r="C2299" s="11"/>
      <c r="D2299" s="74"/>
      <c r="E2299" s="18"/>
      <c r="F2299" s="39"/>
      <c r="G2299" s="22"/>
      <c r="H2299" s="9"/>
    </row>
    <row r="2300" spans="1:8" x14ac:dyDescent="0.25">
      <c r="A2300" s="9"/>
      <c r="B2300" s="31"/>
      <c r="C2300" s="11"/>
      <c r="D2300" s="74"/>
      <c r="E2300" s="18"/>
      <c r="F2300" s="39"/>
      <c r="G2300" s="22"/>
      <c r="H2300" s="9"/>
    </row>
    <row r="2301" spans="1:8" x14ac:dyDescent="0.25">
      <c r="A2301" s="9"/>
      <c r="B2301" s="31"/>
      <c r="C2301" s="11"/>
      <c r="D2301" s="74"/>
      <c r="E2301" s="18"/>
      <c r="F2301" s="39"/>
      <c r="G2301" s="22"/>
      <c r="H2301" s="9"/>
    </row>
    <row r="2302" spans="1:8" x14ac:dyDescent="0.25">
      <c r="A2302" s="9"/>
      <c r="B2302" s="31"/>
      <c r="C2302" s="11"/>
      <c r="D2302" s="74"/>
      <c r="E2302" s="18"/>
      <c r="F2302" s="39"/>
      <c r="G2302" s="22"/>
      <c r="H2302" s="9"/>
    </row>
    <row r="2303" spans="1:8" x14ac:dyDescent="0.25">
      <c r="A2303" s="9"/>
      <c r="B2303" s="31"/>
      <c r="C2303" s="11"/>
      <c r="D2303" s="74"/>
      <c r="E2303" s="18"/>
      <c r="F2303" s="39"/>
      <c r="G2303" s="22"/>
      <c r="H2303" s="9"/>
    </row>
    <row r="2304" spans="1:8" x14ac:dyDescent="0.25">
      <c r="A2304" s="9"/>
      <c r="B2304" s="31"/>
      <c r="C2304" s="11"/>
      <c r="D2304" s="74"/>
      <c r="E2304" s="18"/>
      <c r="F2304" s="39"/>
      <c r="G2304" s="22"/>
      <c r="H2304" s="9"/>
    </row>
    <row r="2305" spans="1:8" x14ac:dyDescent="0.25">
      <c r="A2305" s="9"/>
      <c r="B2305" s="31"/>
      <c r="C2305" s="11"/>
      <c r="D2305" s="74"/>
      <c r="E2305" s="18"/>
      <c r="F2305" s="39"/>
      <c r="G2305" s="22"/>
      <c r="H2305" s="9"/>
    </row>
    <row r="2306" spans="1:8" x14ac:dyDescent="0.25">
      <c r="A2306" s="9"/>
      <c r="B2306" s="31"/>
      <c r="C2306" s="11"/>
      <c r="D2306" s="74"/>
      <c r="E2306" s="18"/>
      <c r="F2306" s="39"/>
      <c r="G2306" s="22"/>
      <c r="H2306" s="9"/>
    </row>
    <row r="2307" spans="1:8" x14ac:dyDescent="0.25">
      <c r="A2307" s="9"/>
      <c r="B2307" s="31"/>
      <c r="C2307" s="11"/>
      <c r="D2307" s="74"/>
      <c r="E2307" s="18"/>
      <c r="F2307" s="39"/>
      <c r="G2307" s="22"/>
      <c r="H2307" s="9"/>
    </row>
    <row r="2308" spans="1:8" x14ac:dyDescent="0.25">
      <c r="A2308" s="9"/>
      <c r="B2308" s="31"/>
      <c r="C2308" s="11"/>
      <c r="D2308" s="74"/>
      <c r="E2308" s="18"/>
      <c r="F2308" s="39"/>
      <c r="G2308" s="22"/>
      <c r="H2308" s="9"/>
    </row>
    <row r="2309" spans="1:8" x14ac:dyDescent="0.25">
      <c r="A2309" s="9"/>
      <c r="B2309" s="31"/>
      <c r="C2309" s="11"/>
      <c r="D2309" s="74"/>
      <c r="E2309" s="18"/>
      <c r="F2309" s="39"/>
      <c r="G2309" s="22"/>
      <c r="H2309" s="9"/>
    </row>
    <row r="2310" spans="1:8" x14ac:dyDescent="0.25">
      <c r="A2310" s="9"/>
      <c r="B2310" s="31"/>
      <c r="C2310" s="11"/>
      <c r="D2310" s="74"/>
      <c r="E2310" s="18"/>
      <c r="F2310" s="39"/>
      <c r="G2310" s="22"/>
      <c r="H2310" s="9"/>
    </row>
    <row r="2311" spans="1:8" x14ac:dyDescent="0.25">
      <c r="A2311" s="9"/>
      <c r="B2311" s="31"/>
      <c r="C2311" s="11"/>
      <c r="D2311" s="74"/>
      <c r="E2311" s="18"/>
      <c r="F2311" s="39"/>
      <c r="G2311" s="22"/>
      <c r="H2311" s="9"/>
    </row>
    <row r="2312" spans="1:8" x14ac:dyDescent="0.25">
      <c r="A2312" s="9"/>
      <c r="B2312" s="31"/>
      <c r="C2312" s="11"/>
      <c r="D2312" s="74"/>
      <c r="E2312" s="18"/>
      <c r="F2312" s="39"/>
      <c r="G2312" s="22"/>
      <c r="H2312" s="9"/>
    </row>
    <row r="2313" spans="1:8" x14ac:dyDescent="0.25">
      <c r="A2313" s="9"/>
      <c r="B2313" s="31"/>
      <c r="C2313" s="11"/>
      <c r="D2313" s="74"/>
      <c r="E2313" s="18"/>
      <c r="F2313" s="39"/>
      <c r="G2313" s="22"/>
      <c r="H2313" s="9"/>
    </row>
    <row r="2314" spans="1:8" x14ac:dyDescent="0.25">
      <c r="A2314" s="9"/>
      <c r="B2314" s="31"/>
      <c r="C2314" s="11"/>
      <c r="D2314" s="74"/>
      <c r="E2314" s="18"/>
      <c r="F2314" s="39"/>
      <c r="G2314" s="22"/>
      <c r="H2314" s="9"/>
    </row>
    <row r="2315" spans="1:8" x14ac:dyDescent="0.25">
      <c r="A2315" s="9"/>
      <c r="B2315" s="31"/>
      <c r="C2315" s="11"/>
      <c r="D2315" s="74"/>
      <c r="E2315" s="18"/>
      <c r="F2315" s="39"/>
      <c r="G2315" s="22"/>
      <c r="H2315" s="9"/>
    </row>
    <row r="2316" spans="1:8" x14ac:dyDescent="0.25">
      <c r="A2316" s="9"/>
      <c r="B2316" s="31"/>
      <c r="C2316" s="11"/>
      <c r="D2316" s="74"/>
      <c r="E2316" s="18"/>
      <c r="F2316" s="39"/>
      <c r="G2316" s="22"/>
      <c r="H2316" s="9"/>
    </row>
    <row r="2317" spans="1:8" x14ac:dyDescent="0.25">
      <c r="A2317" s="9"/>
      <c r="B2317" s="31"/>
      <c r="C2317" s="11"/>
      <c r="D2317" s="74"/>
      <c r="E2317" s="18"/>
      <c r="F2317" s="39"/>
      <c r="G2317" s="22"/>
      <c r="H2317" s="9"/>
    </row>
    <row r="2318" spans="1:8" x14ac:dyDescent="0.25">
      <c r="A2318" s="9"/>
      <c r="B2318" s="31"/>
      <c r="C2318" s="11"/>
      <c r="D2318" s="74"/>
      <c r="E2318" s="18"/>
      <c r="F2318" s="39"/>
      <c r="G2318" s="22"/>
      <c r="H2318" s="9"/>
    </row>
    <row r="2319" spans="1:8" x14ac:dyDescent="0.25">
      <c r="A2319" s="9"/>
      <c r="B2319" s="31"/>
      <c r="C2319" s="11"/>
      <c r="D2319" s="74"/>
      <c r="E2319" s="18"/>
      <c r="F2319" s="39"/>
      <c r="G2319" s="22"/>
      <c r="H2319" s="9"/>
    </row>
    <row r="2320" spans="1:8" x14ac:dyDescent="0.25">
      <c r="A2320" s="9"/>
      <c r="B2320" s="31"/>
      <c r="C2320" s="11"/>
      <c r="D2320" s="74"/>
      <c r="E2320" s="18"/>
      <c r="F2320" s="39"/>
      <c r="G2320" s="22"/>
      <c r="H2320" s="9"/>
    </row>
    <row r="2321" spans="1:8" x14ac:dyDescent="0.25">
      <c r="A2321" s="9"/>
      <c r="B2321" s="31"/>
      <c r="C2321" s="11"/>
      <c r="D2321" s="74"/>
      <c r="E2321" s="18"/>
      <c r="F2321" s="39"/>
      <c r="G2321" s="22"/>
      <c r="H2321" s="9"/>
    </row>
    <row r="2322" spans="1:8" x14ac:dyDescent="0.25">
      <c r="A2322" s="9"/>
      <c r="B2322" s="31"/>
      <c r="C2322" s="11"/>
      <c r="D2322" s="74"/>
      <c r="E2322" s="18"/>
      <c r="F2322" s="39"/>
      <c r="G2322" s="22"/>
      <c r="H2322" s="9"/>
    </row>
    <row r="2323" spans="1:8" x14ac:dyDescent="0.25">
      <c r="A2323" s="9"/>
      <c r="B2323" s="31"/>
      <c r="C2323" s="11"/>
      <c r="D2323" s="74"/>
      <c r="E2323" s="18"/>
      <c r="F2323" s="39"/>
      <c r="G2323" s="22"/>
      <c r="H2323" s="9"/>
    </row>
    <row r="2324" spans="1:8" x14ac:dyDescent="0.25">
      <c r="A2324" s="9"/>
      <c r="B2324" s="31"/>
      <c r="C2324" s="11"/>
      <c r="D2324" s="74"/>
      <c r="E2324" s="18"/>
      <c r="F2324" s="39"/>
      <c r="G2324" s="22"/>
      <c r="H2324" s="9"/>
    </row>
    <row r="2325" spans="1:8" x14ac:dyDescent="0.25">
      <c r="A2325" s="9"/>
      <c r="B2325" s="31"/>
      <c r="C2325" s="11"/>
      <c r="D2325" s="74"/>
      <c r="E2325" s="18"/>
      <c r="F2325" s="39"/>
      <c r="G2325" s="22"/>
      <c r="H2325" s="9"/>
    </row>
    <row r="2326" spans="1:8" x14ac:dyDescent="0.25">
      <c r="A2326" s="9"/>
      <c r="B2326" s="31"/>
      <c r="C2326" s="11"/>
      <c r="D2326" s="74"/>
      <c r="E2326" s="18"/>
      <c r="F2326" s="39"/>
      <c r="G2326" s="22"/>
      <c r="H2326" s="9"/>
    </row>
    <row r="2327" spans="1:8" x14ac:dyDescent="0.25">
      <c r="A2327" s="9"/>
      <c r="B2327" s="31"/>
      <c r="C2327" s="11"/>
      <c r="D2327" s="74"/>
      <c r="E2327" s="18"/>
      <c r="F2327" s="39"/>
      <c r="G2327" s="22"/>
      <c r="H2327" s="9"/>
    </row>
    <row r="2328" spans="1:8" x14ac:dyDescent="0.25">
      <c r="A2328" s="9"/>
      <c r="B2328" s="31"/>
      <c r="C2328" s="11"/>
      <c r="D2328" s="74"/>
      <c r="E2328" s="18"/>
      <c r="F2328" s="39"/>
      <c r="G2328" s="22"/>
      <c r="H2328" s="9"/>
    </row>
    <row r="2329" spans="1:8" x14ac:dyDescent="0.25">
      <c r="A2329" s="9"/>
      <c r="B2329" s="31"/>
      <c r="C2329" s="11"/>
      <c r="D2329" s="74"/>
      <c r="E2329" s="18"/>
      <c r="F2329" s="39"/>
      <c r="G2329" s="22"/>
      <c r="H2329" s="9"/>
    </row>
    <row r="2330" spans="1:8" x14ac:dyDescent="0.25">
      <c r="A2330" s="9"/>
      <c r="B2330" s="31"/>
      <c r="C2330" s="11"/>
      <c r="D2330" s="74"/>
      <c r="E2330" s="18"/>
      <c r="F2330" s="39"/>
      <c r="G2330" s="22"/>
      <c r="H2330" s="9"/>
    </row>
    <row r="2331" spans="1:8" x14ac:dyDescent="0.25">
      <c r="A2331" s="9"/>
      <c r="B2331" s="31"/>
      <c r="C2331" s="11"/>
      <c r="D2331" s="74"/>
      <c r="E2331" s="18"/>
      <c r="F2331" s="39"/>
      <c r="G2331" s="22"/>
      <c r="H2331" s="9"/>
    </row>
    <row r="2332" spans="1:8" x14ac:dyDescent="0.25">
      <c r="A2332" s="9"/>
      <c r="B2332" s="31"/>
      <c r="C2332" s="11"/>
      <c r="D2332" s="74"/>
      <c r="E2332" s="18"/>
      <c r="F2332" s="39"/>
      <c r="G2332" s="22"/>
      <c r="H2332" s="9"/>
    </row>
    <row r="2333" spans="1:8" x14ac:dyDescent="0.25">
      <c r="A2333" s="9"/>
      <c r="B2333" s="31"/>
      <c r="C2333" s="11"/>
      <c r="D2333" s="74"/>
      <c r="E2333" s="18"/>
      <c r="F2333" s="39"/>
      <c r="G2333" s="22"/>
      <c r="H2333" s="9"/>
    </row>
    <row r="2334" spans="1:8" x14ac:dyDescent="0.25">
      <c r="A2334" s="9"/>
      <c r="B2334" s="31"/>
      <c r="C2334" s="11"/>
      <c r="D2334" s="74"/>
      <c r="E2334" s="18"/>
      <c r="F2334" s="39"/>
      <c r="G2334" s="22"/>
      <c r="H2334" s="9"/>
    </row>
    <row r="2335" spans="1:8" x14ac:dyDescent="0.25">
      <c r="A2335" s="9"/>
      <c r="B2335" s="31"/>
      <c r="C2335" s="11"/>
      <c r="D2335" s="74"/>
      <c r="E2335" s="18"/>
      <c r="F2335" s="39"/>
      <c r="G2335" s="22"/>
      <c r="H2335" s="9"/>
    </row>
    <row r="2336" spans="1:8" x14ac:dyDescent="0.25">
      <c r="A2336" s="9"/>
      <c r="B2336" s="31"/>
      <c r="C2336" s="11"/>
      <c r="D2336" s="74"/>
      <c r="E2336" s="18"/>
      <c r="F2336" s="39"/>
      <c r="G2336" s="22"/>
      <c r="H2336" s="9"/>
    </row>
    <row r="2337" spans="1:8" x14ac:dyDescent="0.25">
      <c r="A2337" s="9"/>
      <c r="B2337" s="31"/>
      <c r="C2337" s="11"/>
      <c r="D2337" s="74"/>
      <c r="E2337" s="18"/>
      <c r="F2337" s="39"/>
      <c r="G2337" s="22"/>
      <c r="H2337" s="9"/>
    </row>
    <row r="2338" spans="1:8" x14ac:dyDescent="0.25">
      <c r="A2338" s="9"/>
      <c r="B2338" s="31"/>
      <c r="C2338" s="11"/>
      <c r="D2338" s="74"/>
      <c r="E2338" s="18"/>
      <c r="F2338" s="39"/>
      <c r="G2338" s="22"/>
      <c r="H2338" s="9"/>
    </row>
    <row r="2339" spans="1:8" x14ac:dyDescent="0.25">
      <c r="A2339" s="9"/>
      <c r="B2339" s="31"/>
      <c r="C2339" s="11"/>
      <c r="D2339" s="74"/>
      <c r="E2339" s="18"/>
      <c r="F2339" s="39"/>
      <c r="G2339" s="22"/>
      <c r="H2339" s="9"/>
    </row>
    <row r="2340" spans="1:8" x14ac:dyDescent="0.25">
      <c r="A2340" s="9"/>
      <c r="B2340" s="31"/>
      <c r="C2340" s="11"/>
      <c r="D2340" s="74"/>
      <c r="E2340" s="18"/>
      <c r="F2340" s="39"/>
      <c r="G2340" s="22"/>
      <c r="H2340" s="9"/>
    </row>
    <row r="2341" spans="1:8" x14ac:dyDescent="0.25">
      <c r="A2341" s="9"/>
      <c r="B2341" s="31"/>
      <c r="C2341" s="11"/>
      <c r="D2341" s="74"/>
      <c r="E2341" s="18"/>
      <c r="F2341" s="39"/>
      <c r="G2341" s="22"/>
      <c r="H2341" s="9"/>
    </row>
    <row r="2342" spans="1:8" x14ac:dyDescent="0.25">
      <c r="A2342" s="9"/>
      <c r="B2342" s="31"/>
      <c r="C2342" s="11"/>
      <c r="D2342" s="74"/>
      <c r="E2342" s="18"/>
      <c r="F2342" s="39"/>
      <c r="G2342" s="22"/>
      <c r="H2342" s="9"/>
    </row>
    <row r="2343" spans="1:8" x14ac:dyDescent="0.25">
      <c r="A2343" s="9"/>
      <c r="B2343" s="31"/>
      <c r="C2343" s="11"/>
      <c r="D2343" s="74"/>
      <c r="E2343" s="18"/>
      <c r="F2343" s="39"/>
      <c r="G2343" s="22"/>
      <c r="H2343" s="9"/>
    </row>
    <row r="2344" spans="1:8" x14ac:dyDescent="0.25">
      <c r="A2344" s="9"/>
      <c r="B2344" s="31"/>
      <c r="C2344" s="11"/>
      <c r="D2344" s="74"/>
      <c r="E2344" s="18"/>
      <c r="F2344" s="39"/>
      <c r="G2344" s="22"/>
      <c r="H2344" s="9"/>
    </row>
    <row r="2345" spans="1:8" x14ac:dyDescent="0.25">
      <c r="A2345" s="9"/>
      <c r="B2345" s="31"/>
      <c r="C2345" s="11"/>
      <c r="D2345" s="74"/>
      <c r="E2345" s="18"/>
      <c r="F2345" s="39"/>
      <c r="G2345" s="22"/>
      <c r="H2345" s="9"/>
    </row>
    <row r="2346" spans="1:8" x14ac:dyDescent="0.25">
      <c r="A2346" s="9"/>
      <c r="B2346" s="31"/>
      <c r="C2346" s="11"/>
      <c r="D2346" s="74"/>
      <c r="E2346" s="18"/>
      <c r="F2346" s="39"/>
      <c r="G2346" s="22"/>
      <c r="H2346" s="9"/>
    </row>
    <row r="2347" spans="1:8" x14ac:dyDescent="0.25">
      <c r="A2347" s="9"/>
      <c r="B2347" s="31"/>
      <c r="C2347" s="11"/>
      <c r="D2347" s="74"/>
      <c r="E2347" s="18"/>
      <c r="F2347" s="39"/>
      <c r="G2347" s="22"/>
      <c r="H2347" s="9"/>
    </row>
    <row r="2348" spans="1:8" x14ac:dyDescent="0.25">
      <c r="A2348" s="9"/>
      <c r="B2348" s="31"/>
      <c r="C2348" s="11"/>
      <c r="D2348" s="74"/>
      <c r="E2348" s="18"/>
      <c r="F2348" s="39"/>
      <c r="G2348" s="22"/>
      <c r="H2348" s="9"/>
    </row>
    <row r="2349" spans="1:8" x14ac:dyDescent="0.25">
      <c r="A2349" s="9"/>
      <c r="B2349" s="31"/>
      <c r="C2349" s="11"/>
      <c r="D2349" s="74"/>
      <c r="E2349" s="18"/>
      <c r="F2349" s="39"/>
      <c r="G2349" s="22"/>
      <c r="H2349" s="9"/>
    </row>
    <row r="2350" spans="1:8" x14ac:dyDescent="0.25">
      <c r="A2350" s="9"/>
      <c r="B2350" s="31"/>
      <c r="C2350" s="11"/>
      <c r="D2350" s="74"/>
      <c r="E2350" s="18"/>
      <c r="F2350" s="39"/>
      <c r="G2350" s="22"/>
      <c r="H2350" s="9"/>
    </row>
    <row r="2351" spans="1:8" x14ac:dyDescent="0.25">
      <c r="A2351" s="9"/>
      <c r="B2351" s="31"/>
      <c r="C2351" s="11"/>
      <c r="D2351" s="74"/>
      <c r="E2351" s="18"/>
      <c r="F2351" s="39"/>
      <c r="G2351" s="22"/>
      <c r="H2351" s="9"/>
    </row>
    <row r="2352" spans="1:8" x14ac:dyDescent="0.25">
      <c r="A2352" s="9"/>
      <c r="B2352" s="31"/>
      <c r="C2352" s="11"/>
      <c r="D2352" s="74"/>
      <c r="E2352" s="18"/>
      <c r="F2352" s="39"/>
      <c r="G2352" s="22"/>
      <c r="H2352" s="9"/>
    </row>
    <row r="2353" spans="1:8" x14ac:dyDescent="0.25">
      <c r="A2353" s="9"/>
      <c r="B2353" s="31"/>
      <c r="C2353" s="11"/>
      <c r="D2353" s="74"/>
      <c r="E2353" s="18"/>
      <c r="F2353" s="39"/>
      <c r="G2353" s="22"/>
      <c r="H2353" s="9"/>
    </row>
    <row r="2354" spans="1:8" x14ac:dyDescent="0.25">
      <c r="A2354" s="9"/>
      <c r="B2354" s="31"/>
      <c r="C2354" s="11"/>
      <c r="D2354" s="74"/>
      <c r="E2354" s="18"/>
      <c r="F2354" s="39"/>
      <c r="G2354" s="22"/>
      <c r="H2354" s="9"/>
    </row>
    <row r="2355" spans="1:8" x14ac:dyDescent="0.25">
      <c r="A2355" s="9"/>
      <c r="B2355" s="31"/>
      <c r="C2355" s="11"/>
      <c r="D2355" s="74"/>
      <c r="E2355" s="18"/>
      <c r="F2355" s="39"/>
      <c r="G2355" s="22"/>
      <c r="H2355" s="9"/>
    </row>
    <row r="2356" spans="1:8" x14ac:dyDescent="0.25">
      <c r="A2356" s="9"/>
      <c r="B2356" s="31"/>
      <c r="C2356" s="11"/>
      <c r="D2356" s="74"/>
      <c r="E2356" s="18"/>
      <c r="F2356" s="39"/>
      <c r="G2356" s="22"/>
      <c r="H2356" s="9"/>
    </row>
    <row r="2357" spans="1:8" x14ac:dyDescent="0.25">
      <c r="A2357" s="9"/>
      <c r="B2357" s="31"/>
      <c r="C2357" s="11"/>
      <c r="D2357" s="74"/>
      <c r="E2357" s="18"/>
      <c r="F2357" s="39"/>
      <c r="G2357" s="22"/>
      <c r="H2357" s="9"/>
    </row>
    <row r="2358" spans="1:8" x14ac:dyDescent="0.25">
      <c r="A2358" s="9"/>
      <c r="B2358" s="31"/>
      <c r="C2358" s="11"/>
      <c r="D2358" s="74"/>
      <c r="E2358" s="18"/>
      <c r="F2358" s="39"/>
      <c r="G2358" s="22"/>
      <c r="H2358" s="9"/>
    </row>
    <row r="2359" spans="1:8" x14ac:dyDescent="0.25">
      <c r="A2359" s="9"/>
      <c r="B2359" s="31"/>
      <c r="C2359" s="11"/>
      <c r="D2359" s="74"/>
      <c r="E2359" s="18"/>
      <c r="F2359" s="39"/>
      <c r="G2359" s="22"/>
      <c r="H2359" s="9"/>
    </row>
    <row r="2360" spans="1:8" x14ac:dyDescent="0.25">
      <c r="A2360" s="9"/>
      <c r="B2360" s="31"/>
      <c r="C2360" s="11"/>
      <c r="D2360" s="74"/>
      <c r="E2360" s="18"/>
      <c r="F2360" s="39"/>
      <c r="G2360" s="22"/>
      <c r="H2360" s="9"/>
    </row>
    <row r="2361" spans="1:8" x14ac:dyDescent="0.25">
      <c r="A2361" s="9"/>
      <c r="B2361" s="31"/>
      <c r="C2361" s="11"/>
      <c r="D2361" s="74"/>
      <c r="E2361" s="18"/>
      <c r="F2361" s="39"/>
      <c r="G2361" s="22"/>
      <c r="H2361" s="9"/>
    </row>
    <row r="2362" spans="1:8" x14ac:dyDescent="0.25">
      <c r="A2362" s="9"/>
      <c r="B2362" s="31"/>
      <c r="C2362" s="11"/>
      <c r="D2362" s="74"/>
      <c r="E2362" s="18"/>
      <c r="F2362" s="39"/>
      <c r="G2362" s="22"/>
      <c r="H2362" s="9"/>
    </row>
    <row r="2363" spans="1:8" x14ac:dyDescent="0.25">
      <c r="A2363" s="9"/>
      <c r="B2363" s="31"/>
      <c r="C2363" s="11"/>
      <c r="D2363" s="74"/>
      <c r="E2363" s="18"/>
      <c r="F2363" s="39"/>
      <c r="G2363" s="22"/>
      <c r="H2363" s="9"/>
    </row>
    <row r="2364" spans="1:8" x14ac:dyDescent="0.25">
      <c r="A2364" s="9"/>
      <c r="B2364" s="31"/>
      <c r="C2364" s="11"/>
      <c r="D2364" s="74"/>
      <c r="E2364" s="18"/>
      <c r="F2364" s="39"/>
      <c r="G2364" s="22"/>
      <c r="H2364" s="9"/>
    </row>
    <row r="2365" spans="1:8" x14ac:dyDescent="0.25">
      <c r="A2365" s="9"/>
      <c r="B2365" s="31"/>
      <c r="C2365" s="11"/>
      <c r="D2365" s="74"/>
      <c r="E2365" s="18"/>
      <c r="F2365" s="39"/>
      <c r="G2365" s="22"/>
      <c r="H2365" s="9"/>
    </row>
    <row r="2366" spans="1:8" x14ac:dyDescent="0.25">
      <c r="A2366" s="9"/>
      <c r="B2366" s="31"/>
      <c r="C2366" s="11"/>
      <c r="D2366" s="74"/>
      <c r="E2366" s="18"/>
      <c r="F2366" s="39"/>
      <c r="G2366" s="22"/>
      <c r="H2366" s="9"/>
    </row>
    <row r="2367" spans="1:8" x14ac:dyDescent="0.25">
      <c r="A2367" s="9"/>
      <c r="B2367" s="31"/>
      <c r="C2367" s="11"/>
      <c r="D2367" s="74"/>
      <c r="E2367" s="18"/>
      <c r="F2367" s="39"/>
      <c r="G2367" s="22"/>
      <c r="H2367" s="9"/>
    </row>
    <row r="2368" spans="1:8" x14ac:dyDescent="0.25">
      <c r="A2368" s="9"/>
      <c r="B2368" s="31"/>
      <c r="C2368" s="11"/>
      <c r="D2368" s="74"/>
      <c r="E2368" s="18"/>
      <c r="F2368" s="39"/>
      <c r="G2368" s="22"/>
      <c r="H2368" s="9"/>
    </row>
    <row r="2369" spans="1:8" x14ac:dyDescent="0.25">
      <c r="A2369" s="9"/>
      <c r="B2369" s="31"/>
      <c r="C2369" s="11"/>
      <c r="D2369" s="74"/>
      <c r="E2369" s="18"/>
      <c r="F2369" s="39"/>
      <c r="G2369" s="22"/>
      <c r="H2369" s="9"/>
    </row>
    <row r="2370" spans="1:8" x14ac:dyDescent="0.25">
      <c r="A2370" s="9"/>
      <c r="B2370" s="31"/>
      <c r="C2370" s="11"/>
      <c r="D2370" s="74"/>
      <c r="E2370" s="18"/>
      <c r="F2370" s="39"/>
      <c r="G2370" s="22"/>
      <c r="H2370" s="9"/>
    </row>
    <row r="2371" spans="1:8" x14ac:dyDescent="0.25">
      <c r="A2371" s="9"/>
      <c r="B2371" s="31"/>
      <c r="C2371" s="11"/>
      <c r="D2371" s="74"/>
      <c r="E2371" s="18"/>
      <c r="F2371" s="39"/>
      <c r="G2371" s="22"/>
      <c r="H2371" s="9"/>
    </row>
    <row r="2372" spans="1:8" x14ac:dyDescent="0.25">
      <c r="A2372" s="9"/>
      <c r="B2372" s="31"/>
      <c r="C2372" s="11"/>
      <c r="D2372" s="74"/>
      <c r="E2372" s="18"/>
      <c r="F2372" s="39"/>
      <c r="G2372" s="22"/>
      <c r="H2372" s="9"/>
    </row>
    <row r="2373" spans="1:8" x14ac:dyDescent="0.25">
      <c r="A2373" s="9"/>
      <c r="B2373" s="31"/>
      <c r="C2373" s="11"/>
      <c r="D2373" s="74"/>
      <c r="E2373" s="18"/>
      <c r="F2373" s="39"/>
      <c r="G2373" s="22"/>
      <c r="H2373" s="9"/>
    </row>
    <row r="2374" spans="1:8" x14ac:dyDescent="0.25">
      <c r="A2374" s="9"/>
      <c r="B2374" s="31"/>
      <c r="C2374" s="11"/>
      <c r="D2374" s="74"/>
      <c r="E2374" s="18"/>
      <c r="F2374" s="39"/>
      <c r="G2374" s="22"/>
      <c r="H2374" s="9"/>
    </row>
    <row r="2375" spans="1:8" x14ac:dyDescent="0.25">
      <c r="A2375" s="9"/>
      <c r="B2375" s="31"/>
      <c r="C2375" s="11"/>
      <c r="D2375" s="74"/>
      <c r="E2375" s="18"/>
      <c r="F2375" s="39"/>
      <c r="G2375" s="22"/>
      <c r="H2375" s="9"/>
    </row>
    <row r="2376" spans="1:8" x14ac:dyDescent="0.25">
      <c r="A2376" s="9"/>
      <c r="B2376" s="31"/>
      <c r="C2376" s="11"/>
      <c r="D2376" s="74"/>
      <c r="E2376" s="18"/>
      <c r="F2376" s="39"/>
      <c r="G2376" s="22"/>
      <c r="H2376" s="9"/>
    </row>
    <row r="2377" spans="1:8" x14ac:dyDescent="0.25">
      <c r="A2377" s="9"/>
      <c r="B2377" s="31"/>
      <c r="C2377" s="11"/>
      <c r="D2377" s="74"/>
      <c r="E2377" s="18"/>
      <c r="F2377" s="39"/>
      <c r="G2377" s="22"/>
      <c r="H2377" s="9"/>
    </row>
    <row r="2378" spans="1:8" x14ac:dyDescent="0.25">
      <c r="A2378" s="9"/>
      <c r="B2378" s="31"/>
      <c r="C2378" s="11"/>
      <c r="D2378" s="74"/>
      <c r="E2378" s="18"/>
      <c r="F2378" s="39"/>
      <c r="G2378" s="22"/>
      <c r="H2378" s="9"/>
    </row>
    <row r="2379" spans="1:8" x14ac:dyDescent="0.25">
      <c r="A2379" s="9"/>
      <c r="B2379" s="31"/>
      <c r="C2379" s="11"/>
      <c r="D2379" s="74"/>
      <c r="E2379" s="18"/>
      <c r="F2379" s="39"/>
      <c r="G2379" s="22"/>
      <c r="H2379" s="9"/>
    </row>
    <row r="2380" spans="1:8" x14ac:dyDescent="0.25">
      <c r="A2380" s="9"/>
      <c r="B2380" s="31"/>
      <c r="C2380" s="11"/>
      <c r="D2380" s="74"/>
      <c r="E2380" s="18"/>
      <c r="F2380" s="39"/>
      <c r="G2380" s="22"/>
      <c r="H2380" s="9"/>
    </row>
    <row r="2381" spans="1:8" x14ac:dyDescent="0.25">
      <c r="A2381" s="9"/>
      <c r="B2381" s="31"/>
      <c r="C2381" s="11"/>
      <c r="D2381" s="74"/>
      <c r="E2381" s="18"/>
      <c r="F2381" s="39"/>
      <c r="G2381" s="22"/>
      <c r="H2381" s="9"/>
    </row>
    <row r="2382" spans="1:8" x14ac:dyDescent="0.25">
      <c r="A2382" s="9"/>
      <c r="B2382" s="31"/>
      <c r="C2382" s="11"/>
      <c r="D2382" s="74"/>
      <c r="E2382" s="18"/>
      <c r="F2382" s="39"/>
      <c r="G2382" s="22"/>
      <c r="H2382" s="9"/>
    </row>
    <row r="2383" spans="1:8" x14ac:dyDescent="0.25">
      <c r="A2383" s="9"/>
      <c r="B2383" s="31"/>
      <c r="C2383" s="11"/>
      <c r="D2383" s="74"/>
      <c r="E2383" s="18"/>
      <c r="F2383" s="39"/>
      <c r="G2383" s="22"/>
      <c r="H2383" s="9"/>
    </row>
    <row r="2384" spans="1:8" x14ac:dyDescent="0.25">
      <c r="A2384" s="9"/>
      <c r="B2384" s="31"/>
      <c r="C2384" s="11"/>
      <c r="D2384" s="74"/>
      <c r="E2384" s="18"/>
      <c r="F2384" s="39"/>
      <c r="G2384" s="22"/>
      <c r="H2384" s="9"/>
    </row>
    <row r="2385" spans="1:8" x14ac:dyDescent="0.25">
      <c r="A2385" s="9"/>
      <c r="B2385" s="31"/>
      <c r="C2385" s="11"/>
      <c r="D2385" s="74"/>
      <c r="E2385" s="18"/>
      <c r="F2385" s="39"/>
      <c r="G2385" s="22"/>
      <c r="H2385" s="9"/>
    </row>
    <row r="2386" spans="1:8" x14ac:dyDescent="0.25">
      <c r="A2386" s="9"/>
      <c r="B2386" s="31"/>
      <c r="C2386" s="11"/>
      <c r="D2386" s="74"/>
      <c r="E2386" s="18"/>
      <c r="F2386" s="39"/>
      <c r="G2386" s="22"/>
      <c r="H2386" s="9"/>
    </row>
    <row r="2387" spans="1:8" x14ac:dyDescent="0.25">
      <c r="A2387" s="9"/>
      <c r="B2387" s="31"/>
      <c r="C2387" s="11"/>
      <c r="D2387" s="74"/>
      <c r="E2387" s="18"/>
      <c r="F2387" s="39"/>
      <c r="G2387" s="22"/>
      <c r="H2387" s="9"/>
    </row>
    <row r="2388" spans="1:8" x14ac:dyDescent="0.25">
      <c r="A2388" s="9"/>
      <c r="B2388" s="31"/>
      <c r="C2388" s="11"/>
      <c r="D2388" s="74"/>
      <c r="E2388" s="18"/>
      <c r="F2388" s="39"/>
      <c r="G2388" s="22"/>
      <c r="H2388" s="9"/>
    </row>
    <row r="2389" spans="1:8" x14ac:dyDescent="0.25">
      <c r="A2389" s="9"/>
      <c r="B2389" s="31"/>
      <c r="C2389" s="11"/>
      <c r="D2389" s="74"/>
      <c r="E2389" s="18"/>
      <c r="F2389" s="39"/>
      <c r="G2389" s="22"/>
      <c r="H2389" s="9"/>
    </row>
    <row r="2390" spans="1:8" x14ac:dyDescent="0.25">
      <c r="A2390" s="9"/>
      <c r="B2390" s="31"/>
      <c r="C2390" s="11"/>
      <c r="D2390" s="74"/>
      <c r="E2390" s="18"/>
      <c r="F2390" s="39"/>
      <c r="G2390" s="22"/>
      <c r="H2390" s="9"/>
    </row>
    <row r="2391" spans="1:8" x14ac:dyDescent="0.25">
      <c r="A2391" s="9"/>
      <c r="B2391" s="31"/>
      <c r="C2391" s="11"/>
      <c r="D2391" s="74"/>
      <c r="E2391" s="18"/>
      <c r="F2391" s="39"/>
      <c r="G2391" s="22"/>
      <c r="H2391" s="9"/>
    </row>
    <row r="2392" spans="1:8" x14ac:dyDescent="0.25">
      <c r="A2392" s="9"/>
      <c r="B2392" s="31"/>
      <c r="C2392" s="11"/>
      <c r="D2392" s="74"/>
      <c r="E2392" s="18"/>
      <c r="F2392" s="39"/>
      <c r="G2392" s="22"/>
      <c r="H2392" s="9"/>
    </row>
    <row r="2393" spans="1:8" x14ac:dyDescent="0.25">
      <c r="A2393" s="9"/>
      <c r="B2393" s="31"/>
      <c r="C2393" s="11"/>
      <c r="D2393" s="74"/>
      <c r="E2393" s="18"/>
      <c r="F2393" s="39"/>
      <c r="G2393" s="22"/>
      <c r="H2393" s="9"/>
    </row>
    <row r="2394" spans="1:8" x14ac:dyDescent="0.25">
      <c r="A2394" s="9"/>
      <c r="B2394" s="31"/>
      <c r="C2394" s="11"/>
      <c r="D2394" s="74"/>
      <c r="E2394" s="18"/>
      <c r="F2394" s="39"/>
      <c r="G2394" s="22"/>
      <c r="H2394" s="9"/>
    </row>
    <row r="2395" spans="1:8" x14ac:dyDescent="0.25">
      <c r="A2395" s="9"/>
      <c r="B2395" s="31"/>
      <c r="C2395" s="11"/>
      <c r="D2395" s="74"/>
      <c r="E2395" s="18"/>
      <c r="F2395" s="39"/>
      <c r="G2395" s="22"/>
      <c r="H2395" s="9"/>
    </row>
    <row r="2396" spans="1:8" x14ac:dyDescent="0.25">
      <c r="A2396" s="9"/>
      <c r="B2396" s="31"/>
      <c r="C2396" s="11"/>
      <c r="D2396" s="74"/>
      <c r="E2396" s="18"/>
      <c r="F2396" s="39"/>
      <c r="G2396" s="22"/>
      <c r="H2396" s="9"/>
    </row>
    <row r="2397" spans="1:8" x14ac:dyDescent="0.25">
      <c r="A2397" s="9"/>
      <c r="B2397" s="31"/>
      <c r="C2397" s="11"/>
      <c r="D2397" s="74"/>
      <c r="E2397" s="18"/>
      <c r="F2397" s="39"/>
      <c r="G2397" s="22"/>
      <c r="H2397" s="9"/>
    </row>
    <row r="2398" spans="1:8" x14ac:dyDescent="0.25">
      <c r="A2398" s="9"/>
      <c r="B2398" s="31"/>
      <c r="C2398" s="11"/>
      <c r="D2398" s="74"/>
      <c r="E2398" s="18"/>
      <c r="F2398" s="39"/>
      <c r="G2398" s="22"/>
      <c r="H2398" s="9"/>
    </row>
    <row r="2399" spans="1:8" x14ac:dyDescent="0.25">
      <c r="A2399" s="9"/>
      <c r="B2399" s="31"/>
      <c r="C2399" s="11"/>
      <c r="D2399" s="74"/>
      <c r="E2399" s="18"/>
      <c r="F2399" s="39"/>
      <c r="G2399" s="22"/>
      <c r="H2399" s="9"/>
    </row>
    <row r="2400" spans="1:8" x14ac:dyDescent="0.25">
      <c r="A2400" s="9"/>
      <c r="B2400" s="31"/>
      <c r="C2400" s="11"/>
      <c r="D2400" s="74"/>
      <c r="E2400" s="18"/>
      <c r="F2400" s="39"/>
      <c r="G2400" s="22"/>
      <c r="H2400" s="9"/>
    </row>
    <row r="2401" spans="1:8" x14ac:dyDescent="0.25">
      <c r="A2401" s="9"/>
      <c r="B2401" s="31"/>
      <c r="C2401" s="11"/>
      <c r="D2401" s="74"/>
      <c r="E2401" s="18"/>
      <c r="F2401" s="39"/>
      <c r="G2401" s="22"/>
      <c r="H2401" s="9"/>
    </row>
    <row r="2402" spans="1:8" x14ac:dyDescent="0.25">
      <c r="A2402" s="9"/>
      <c r="B2402" s="31"/>
      <c r="C2402" s="11"/>
      <c r="D2402" s="74"/>
      <c r="E2402" s="18"/>
      <c r="F2402" s="39"/>
      <c r="G2402" s="22"/>
      <c r="H2402" s="9"/>
    </row>
    <row r="2403" spans="1:8" x14ac:dyDescent="0.25">
      <c r="A2403" s="9"/>
      <c r="B2403" s="31"/>
      <c r="C2403" s="11"/>
      <c r="D2403" s="74"/>
      <c r="E2403" s="18"/>
      <c r="F2403" s="39"/>
      <c r="G2403" s="22"/>
      <c r="H2403" s="9"/>
    </row>
    <row r="2404" spans="1:8" x14ac:dyDescent="0.25">
      <c r="A2404" s="9"/>
      <c r="B2404" s="31"/>
      <c r="C2404" s="11"/>
      <c r="D2404" s="74"/>
      <c r="E2404" s="18"/>
      <c r="F2404" s="39"/>
      <c r="G2404" s="22"/>
      <c r="H2404" s="9"/>
    </row>
    <row r="2405" spans="1:8" x14ac:dyDescent="0.25">
      <c r="A2405" s="9"/>
      <c r="B2405" s="31"/>
      <c r="C2405" s="11"/>
      <c r="D2405" s="74"/>
      <c r="E2405" s="18"/>
      <c r="F2405" s="39"/>
      <c r="G2405" s="22"/>
      <c r="H2405" s="9"/>
    </row>
    <row r="2406" spans="1:8" x14ac:dyDescent="0.25">
      <c r="A2406" s="9"/>
      <c r="B2406" s="31"/>
      <c r="C2406" s="11"/>
      <c r="D2406" s="74"/>
      <c r="E2406" s="18"/>
      <c r="F2406" s="39"/>
      <c r="G2406" s="22"/>
      <c r="H2406" s="9"/>
    </row>
    <row r="2407" spans="1:8" x14ac:dyDescent="0.25">
      <c r="A2407" s="9"/>
      <c r="B2407" s="31"/>
      <c r="C2407" s="11"/>
      <c r="D2407" s="74"/>
      <c r="E2407" s="18"/>
      <c r="F2407" s="39"/>
      <c r="G2407" s="22"/>
      <c r="H2407" s="9"/>
    </row>
    <row r="2408" spans="1:8" x14ac:dyDescent="0.25">
      <c r="A2408" s="9"/>
      <c r="B2408" s="31"/>
      <c r="C2408" s="11"/>
      <c r="D2408" s="74"/>
      <c r="E2408" s="18"/>
      <c r="F2408" s="39"/>
      <c r="G2408" s="22"/>
      <c r="H2408" s="9"/>
    </row>
    <row r="2409" spans="1:8" x14ac:dyDescent="0.25">
      <c r="A2409" s="9"/>
      <c r="B2409" s="31"/>
      <c r="C2409" s="11"/>
      <c r="D2409" s="74"/>
      <c r="E2409" s="18"/>
      <c r="F2409" s="39"/>
      <c r="G2409" s="22"/>
      <c r="H2409" s="9"/>
    </row>
    <row r="2410" spans="1:8" x14ac:dyDescent="0.25">
      <c r="A2410" s="9"/>
      <c r="B2410" s="31"/>
      <c r="C2410" s="11"/>
      <c r="D2410" s="74"/>
      <c r="E2410" s="18"/>
      <c r="F2410" s="39"/>
      <c r="G2410" s="22"/>
      <c r="H2410" s="9"/>
    </row>
    <row r="2411" spans="1:8" x14ac:dyDescent="0.25">
      <c r="A2411" s="9"/>
      <c r="B2411" s="31"/>
      <c r="C2411" s="11"/>
      <c r="D2411" s="74"/>
      <c r="E2411" s="18"/>
      <c r="F2411" s="39"/>
      <c r="G2411" s="22"/>
      <c r="H2411" s="9"/>
    </row>
    <row r="2412" spans="1:8" x14ac:dyDescent="0.25">
      <c r="A2412" s="9"/>
      <c r="B2412" s="31"/>
      <c r="C2412" s="11"/>
      <c r="D2412" s="74"/>
      <c r="E2412" s="18"/>
      <c r="F2412" s="39"/>
      <c r="G2412" s="22"/>
      <c r="H2412" s="9"/>
    </row>
    <row r="2413" spans="1:8" x14ac:dyDescent="0.25">
      <c r="A2413" s="9"/>
      <c r="B2413" s="31"/>
      <c r="C2413" s="11"/>
      <c r="D2413" s="74"/>
      <c r="E2413" s="18"/>
      <c r="F2413" s="39"/>
      <c r="G2413" s="22"/>
      <c r="H2413" s="9"/>
    </row>
    <row r="2414" spans="1:8" x14ac:dyDescent="0.25">
      <c r="A2414" s="9"/>
      <c r="B2414" s="31"/>
      <c r="C2414" s="11"/>
      <c r="D2414" s="74"/>
      <c r="E2414" s="18"/>
      <c r="F2414" s="39"/>
      <c r="G2414" s="22"/>
      <c r="H2414" s="9"/>
    </row>
    <row r="2415" spans="1:8" x14ac:dyDescent="0.25">
      <c r="A2415" s="9"/>
      <c r="B2415" s="31"/>
      <c r="C2415" s="11"/>
      <c r="D2415" s="74"/>
      <c r="E2415" s="18"/>
      <c r="F2415" s="39"/>
      <c r="G2415" s="22"/>
      <c r="H2415" s="9"/>
    </row>
    <row r="2416" spans="1:8" x14ac:dyDescent="0.25">
      <c r="A2416" s="9"/>
      <c r="B2416" s="31"/>
      <c r="C2416" s="11"/>
      <c r="D2416" s="74"/>
      <c r="E2416" s="18"/>
      <c r="F2416" s="39"/>
      <c r="G2416" s="22"/>
      <c r="H2416" s="9"/>
    </row>
    <row r="2417" spans="1:8" x14ac:dyDescent="0.25">
      <c r="A2417" s="9"/>
      <c r="B2417" s="31"/>
      <c r="C2417" s="11"/>
      <c r="D2417" s="74"/>
      <c r="E2417" s="18"/>
      <c r="F2417" s="39"/>
      <c r="G2417" s="22"/>
      <c r="H2417" s="9"/>
    </row>
    <row r="2418" spans="1:8" x14ac:dyDescent="0.25">
      <c r="A2418" s="9"/>
      <c r="B2418" s="31"/>
      <c r="C2418" s="11"/>
      <c r="D2418" s="74"/>
      <c r="E2418" s="18"/>
      <c r="F2418" s="39"/>
      <c r="G2418" s="22"/>
      <c r="H2418" s="9"/>
    </row>
    <row r="2419" spans="1:8" x14ac:dyDescent="0.25">
      <c r="A2419" s="9"/>
      <c r="B2419" s="31"/>
      <c r="C2419" s="11"/>
      <c r="D2419" s="74"/>
      <c r="E2419" s="18"/>
      <c r="F2419" s="39"/>
      <c r="G2419" s="22"/>
      <c r="H2419" s="9"/>
    </row>
    <row r="2420" spans="1:8" x14ac:dyDescent="0.25">
      <c r="A2420" s="9"/>
      <c r="B2420" s="31"/>
      <c r="C2420" s="11"/>
      <c r="D2420" s="74"/>
      <c r="E2420" s="18"/>
      <c r="F2420" s="39"/>
      <c r="G2420" s="22"/>
      <c r="H2420" s="9"/>
    </row>
    <row r="2421" spans="1:8" x14ac:dyDescent="0.25">
      <c r="A2421" s="9"/>
      <c r="B2421" s="31"/>
      <c r="C2421" s="11"/>
      <c r="D2421" s="74"/>
      <c r="E2421" s="18"/>
      <c r="F2421" s="39"/>
      <c r="G2421" s="22"/>
      <c r="H2421" s="9"/>
    </row>
    <row r="2422" spans="1:8" x14ac:dyDescent="0.25">
      <c r="A2422" s="9"/>
      <c r="B2422" s="31"/>
      <c r="C2422" s="11"/>
      <c r="D2422" s="74"/>
      <c r="E2422" s="18"/>
      <c r="F2422" s="39"/>
      <c r="G2422" s="22"/>
      <c r="H2422" s="9"/>
    </row>
    <row r="2423" spans="1:8" x14ac:dyDescent="0.25">
      <c r="A2423" s="9"/>
      <c r="B2423" s="31"/>
      <c r="C2423" s="11"/>
      <c r="D2423" s="74"/>
      <c r="E2423" s="18"/>
      <c r="F2423" s="39"/>
      <c r="G2423" s="22"/>
      <c r="H2423" s="9"/>
    </row>
    <row r="2424" spans="1:8" x14ac:dyDescent="0.25">
      <c r="A2424" s="9"/>
      <c r="B2424" s="31"/>
      <c r="C2424" s="11"/>
      <c r="D2424" s="74"/>
      <c r="E2424" s="18"/>
      <c r="F2424" s="39"/>
      <c r="G2424" s="22"/>
      <c r="H2424" s="9"/>
    </row>
    <row r="2425" spans="1:8" x14ac:dyDescent="0.25">
      <c r="A2425" s="9"/>
      <c r="B2425" s="31"/>
      <c r="C2425" s="11"/>
      <c r="D2425" s="74"/>
      <c r="E2425" s="18"/>
      <c r="F2425" s="39"/>
      <c r="G2425" s="22"/>
      <c r="H2425" s="9"/>
    </row>
    <row r="2426" spans="1:8" x14ac:dyDescent="0.25">
      <c r="A2426" s="9"/>
      <c r="B2426" s="31"/>
      <c r="C2426" s="11"/>
      <c r="D2426" s="74"/>
      <c r="E2426" s="18"/>
      <c r="F2426" s="39"/>
      <c r="G2426" s="22"/>
      <c r="H2426" s="9"/>
    </row>
    <row r="2427" spans="1:8" x14ac:dyDescent="0.25">
      <c r="A2427" s="9"/>
      <c r="B2427" s="31"/>
      <c r="C2427" s="11"/>
      <c r="D2427" s="74"/>
      <c r="E2427" s="18"/>
      <c r="F2427" s="39"/>
      <c r="G2427" s="22"/>
      <c r="H2427" s="9"/>
    </row>
    <row r="2428" spans="1:8" x14ac:dyDescent="0.25">
      <c r="A2428" s="9"/>
      <c r="B2428" s="31"/>
      <c r="C2428" s="11"/>
      <c r="D2428" s="74"/>
      <c r="E2428" s="18"/>
      <c r="F2428" s="39"/>
      <c r="G2428" s="22"/>
      <c r="H2428" s="9"/>
    </row>
    <row r="2429" spans="1:8" x14ac:dyDescent="0.25">
      <c r="A2429" s="9"/>
      <c r="B2429" s="31"/>
      <c r="C2429" s="11"/>
      <c r="D2429" s="74"/>
      <c r="E2429" s="18"/>
      <c r="F2429" s="39"/>
      <c r="G2429" s="22"/>
      <c r="H2429" s="9"/>
    </row>
    <row r="2430" spans="1:8" x14ac:dyDescent="0.25">
      <c r="A2430" s="9"/>
      <c r="B2430" s="31"/>
      <c r="C2430" s="11"/>
      <c r="D2430" s="74"/>
      <c r="E2430" s="18"/>
      <c r="F2430" s="39"/>
      <c r="G2430" s="22"/>
      <c r="H2430" s="9"/>
    </row>
    <row r="2431" spans="1:8" x14ac:dyDescent="0.25">
      <c r="A2431" s="9"/>
      <c r="B2431" s="31"/>
      <c r="C2431" s="11"/>
      <c r="D2431" s="74"/>
      <c r="E2431" s="18"/>
      <c r="F2431" s="39"/>
      <c r="G2431" s="22"/>
      <c r="H2431" s="9"/>
    </row>
    <row r="2432" spans="1:8" x14ac:dyDescent="0.25">
      <c r="A2432" s="9"/>
      <c r="B2432" s="31"/>
      <c r="C2432" s="11"/>
      <c r="D2432" s="74"/>
      <c r="E2432" s="18"/>
      <c r="F2432" s="39"/>
      <c r="G2432" s="22"/>
      <c r="H2432" s="9"/>
    </row>
    <row r="2433" spans="1:8" x14ac:dyDescent="0.25">
      <c r="A2433" s="9"/>
      <c r="B2433" s="31"/>
      <c r="C2433" s="11"/>
      <c r="D2433" s="74"/>
      <c r="E2433" s="18"/>
      <c r="F2433" s="39"/>
      <c r="G2433" s="22"/>
      <c r="H2433" s="9"/>
    </row>
    <row r="2434" spans="1:8" x14ac:dyDescent="0.25">
      <c r="A2434" s="9"/>
      <c r="B2434" s="31"/>
      <c r="C2434" s="11"/>
      <c r="D2434" s="74"/>
      <c r="E2434" s="18"/>
      <c r="F2434" s="39"/>
      <c r="G2434" s="22"/>
      <c r="H2434" s="9"/>
    </row>
    <row r="2435" spans="1:8" x14ac:dyDescent="0.25">
      <c r="A2435" s="9"/>
      <c r="B2435" s="31"/>
      <c r="C2435" s="11"/>
      <c r="D2435" s="74"/>
      <c r="E2435" s="18"/>
      <c r="F2435" s="39"/>
      <c r="G2435" s="22"/>
      <c r="H2435" s="9"/>
    </row>
    <row r="2436" spans="1:8" x14ac:dyDescent="0.25">
      <c r="A2436" s="9"/>
      <c r="B2436" s="31"/>
      <c r="C2436" s="11"/>
      <c r="D2436" s="74"/>
      <c r="E2436" s="18"/>
      <c r="F2436" s="39"/>
      <c r="G2436" s="22"/>
      <c r="H2436" s="9"/>
    </row>
    <row r="2437" spans="1:8" x14ac:dyDescent="0.25">
      <c r="A2437" s="9"/>
      <c r="B2437" s="31"/>
      <c r="C2437" s="11"/>
      <c r="D2437" s="74"/>
      <c r="E2437" s="18"/>
      <c r="F2437" s="39"/>
      <c r="G2437" s="22"/>
      <c r="H2437" s="9"/>
    </row>
    <row r="2438" spans="1:8" x14ac:dyDescent="0.25">
      <c r="A2438" s="9"/>
      <c r="B2438" s="31"/>
      <c r="C2438" s="11"/>
      <c r="D2438" s="74"/>
      <c r="E2438" s="18"/>
      <c r="F2438" s="39"/>
      <c r="G2438" s="22"/>
      <c r="H2438" s="9"/>
    </row>
    <row r="2439" spans="1:8" x14ac:dyDescent="0.25">
      <c r="A2439" s="9"/>
      <c r="B2439" s="31"/>
      <c r="C2439" s="11"/>
      <c r="D2439" s="74"/>
      <c r="E2439" s="18"/>
      <c r="F2439" s="39"/>
      <c r="G2439" s="22"/>
      <c r="H2439" s="9"/>
    </row>
    <row r="2440" spans="1:8" x14ac:dyDescent="0.25">
      <c r="A2440" s="9"/>
      <c r="B2440" s="31"/>
      <c r="C2440" s="11"/>
      <c r="D2440" s="74"/>
      <c r="E2440" s="18"/>
      <c r="F2440" s="39"/>
      <c r="G2440" s="22"/>
      <c r="H2440" s="9"/>
    </row>
    <row r="2441" spans="1:8" x14ac:dyDescent="0.25">
      <c r="A2441" s="9"/>
      <c r="B2441" s="31"/>
      <c r="C2441" s="11"/>
      <c r="D2441" s="74"/>
      <c r="E2441" s="18"/>
      <c r="F2441" s="39"/>
      <c r="G2441" s="22"/>
      <c r="H2441" s="9"/>
    </row>
    <row r="2442" spans="1:8" x14ac:dyDescent="0.25">
      <c r="A2442" s="9"/>
      <c r="B2442" s="31"/>
      <c r="C2442" s="11"/>
      <c r="D2442" s="74"/>
      <c r="E2442" s="18"/>
      <c r="F2442" s="39"/>
      <c r="G2442" s="22"/>
      <c r="H2442" s="9"/>
    </row>
    <row r="2443" spans="1:8" x14ac:dyDescent="0.25">
      <c r="A2443" s="9"/>
      <c r="B2443" s="31"/>
      <c r="C2443" s="11"/>
      <c r="D2443" s="74"/>
      <c r="E2443" s="18"/>
      <c r="F2443" s="39"/>
      <c r="G2443" s="22"/>
      <c r="H2443" s="9"/>
    </row>
    <row r="2444" spans="1:8" x14ac:dyDescent="0.25">
      <c r="A2444" s="9"/>
      <c r="B2444" s="31"/>
      <c r="C2444" s="11"/>
      <c r="D2444" s="74"/>
      <c r="E2444" s="18"/>
      <c r="F2444" s="39"/>
      <c r="G2444" s="22"/>
      <c r="H2444" s="9"/>
    </row>
    <row r="2445" spans="1:8" x14ac:dyDescent="0.25">
      <c r="A2445" s="9"/>
      <c r="B2445" s="31"/>
      <c r="C2445" s="11"/>
      <c r="D2445" s="74"/>
      <c r="E2445" s="18"/>
      <c r="F2445" s="39"/>
      <c r="G2445" s="22"/>
      <c r="H2445" s="9"/>
    </row>
    <row r="2446" spans="1:8" x14ac:dyDescent="0.25">
      <c r="A2446" s="9"/>
      <c r="B2446" s="31"/>
      <c r="C2446" s="11"/>
      <c r="D2446" s="74"/>
      <c r="E2446" s="18"/>
      <c r="F2446" s="39"/>
      <c r="G2446" s="22"/>
      <c r="H2446" s="9"/>
    </row>
    <row r="2447" spans="1:8" x14ac:dyDescent="0.25">
      <c r="A2447" s="9"/>
      <c r="B2447" s="31"/>
      <c r="C2447" s="11"/>
      <c r="D2447" s="74"/>
      <c r="E2447" s="18"/>
      <c r="F2447" s="39"/>
      <c r="G2447" s="22"/>
      <c r="H2447" s="9"/>
    </row>
    <row r="2448" spans="1:8" x14ac:dyDescent="0.25">
      <c r="A2448" s="9"/>
      <c r="B2448" s="31"/>
      <c r="C2448" s="11"/>
      <c r="D2448" s="74"/>
      <c r="E2448" s="18"/>
      <c r="F2448" s="39"/>
      <c r="G2448" s="22"/>
      <c r="H2448" s="9"/>
    </row>
    <row r="2449" spans="1:8" x14ac:dyDescent="0.25">
      <c r="A2449" s="9"/>
      <c r="B2449" s="31"/>
      <c r="C2449" s="11"/>
      <c r="D2449" s="74"/>
      <c r="E2449" s="18"/>
      <c r="F2449" s="39"/>
      <c r="G2449" s="22"/>
      <c r="H2449" s="9"/>
    </row>
    <row r="2450" spans="1:8" x14ac:dyDescent="0.25">
      <c r="A2450" s="9"/>
      <c r="B2450" s="31"/>
      <c r="C2450" s="11"/>
      <c r="D2450" s="74"/>
      <c r="E2450" s="18"/>
      <c r="F2450" s="39"/>
      <c r="G2450" s="22"/>
      <c r="H2450" s="9"/>
    </row>
    <row r="2451" spans="1:8" x14ac:dyDescent="0.25">
      <c r="A2451" s="9"/>
      <c r="B2451" s="31"/>
      <c r="C2451" s="11"/>
      <c r="D2451" s="74"/>
      <c r="E2451" s="18"/>
      <c r="F2451" s="39"/>
      <c r="G2451" s="22"/>
      <c r="H2451" s="9"/>
    </row>
    <row r="2452" spans="1:8" x14ac:dyDescent="0.25">
      <c r="A2452" s="9"/>
      <c r="B2452" s="31"/>
      <c r="C2452" s="11"/>
      <c r="D2452" s="74"/>
      <c r="E2452" s="18"/>
      <c r="F2452" s="39"/>
      <c r="G2452" s="22"/>
      <c r="H2452" s="9"/>
    </row>
    <row r="2453" spans="1:8" x14ac:dyDescent="0.25">
      <c r="A2453" s="9"/>
      <c r="B2453" s="31"/>
      <c r="C2453" s="11"/>
      <c r="D2453" s="74"/>
      <c r="E2453" s="18"/>
      <c r="F2453" s="39"/>
      <c r="G2453" s="22"/>
      <c r="H2453" s="9"/>
    </row>
    <row r="2454" spans="1:8" x14ac:dyDescent="0.25">
      <c r="A2454" s="9"/>
      <c r="B2454" s="31"/>
      <c r="C2454" s="11"/>
      <c r="D2454" s="74"/>
      <c r="E2454" s="18"/>
      <c r="F2454" s="39"/>
      <c r="G2454" s="22"/>
      <c r="H2454" s="9"/>
    </row>
    <row r="2455" spans="1:8" x14ac:dyDescent="0.25">
      <c r="A2455" s="9"/>
      <c r="B2455" s="31"/>
      <c r="C2455" s="11"/>
      <c r="D2455" s="74"/>
      <c r="E2455" s="18"/>
      <c r="F2455" s="39"/>
      <c r="G2455" s="22"/>
      <c r="H2455" s="9"/>
    </row>
    <row r="2456" spans="1:8" x14ac:dyDescent="0.25">
      <c r="A2456" s="9"/>
      <c r="B2456" s="31"/>
      <c r="C2456" s="11"/>
      <c r="D2456" s="74"/>
      <c r="E2456" s="18"/>
      <c r="F2456" s="39"/>
      <c r="G2456" s="22"/>
      <c r="H2456" s="9"/>
    </row>
    <row r="2457" spans="1:8" x14ac:dyDescent="0.25">
      <c r="A2457" s="9"/>
      <c r="B2457" s="31"/>
      <c r="C2457" s="11"/>
      <c r="D2457" s="74"/>
      <c r="E2457" s="18"/>
      <c r="F2457" s="39"/>
      <c r="G2457" s="22"/>
      <c r="H2457" s="9"/>
    </row>
    <row r="2458" spans="1:8" x14ac:dyDescent="0.25">
      <c r="A2458" s="9"/>
      <c r="B2458" s="31"/>
      <c r="C2458" s="11"/>
      <c r="D2458" s="74"/>
      <c r="E2458" s="18"/>
      <c r="F2458" s="39"/>
      <c r="G2458" s="22"/>
      <c r="H2458" s="9"/>
    </row>
    <row r="2459" spans="1:8" x14ac:dyDescent="0.25">
      <c r="A2459" s="9"/>
      <c r="B2459" s="31"/>
      <c r="C2459" s="11"/>
      <c r="D2459" s="74"/>
      <c r="E2459" s="18"/>
      <c r="F2459" s="39"/>
      <c r="G2459" s="22"/>
      <c r="H2459" s="9"/>
    </row>
    <row r="2460" spans="1:8" x14ac:dyDescent="0.25">
      <c r="A2460" s="9"/>
      <c r="B2460" s="31"/>
      <c r="C2460" s="11"/>
      <c r="D2460" s="74"/>
      <c r="E2460" s="18"/>
      <c r="F2460" s="39"/>
      <c r="G2460" s="22"/>
      <c r="H2460" s="9"/>
    </row>
    <row r="2461" spans="1:8" x14ac:dyDescent="0.25">
      <c r="A2461" s="9"/>
      <c r="B2461" s="31"/>
      <c r="C2461" s="11"/>
      <c r="D2461" s="74"/>
      <c r="E2461" s="18"/>
      <c r="F2461" s="39"/>
      <c r="G2461" s="22"/>
      <c r="H2461" s="9"/>
    </row>
    <row r="2462" spans="1:8" x14ac:dyDescent="0.25">
      <c r="A2462" s="9"/>
      <c r="B2462" s="31"/>
      <c r="C2462" s="11"/>
      <c r="D2462" s="74"/>
      <c r="E2462" s="18"/>
      <c r="F2462" s="39"/>
      <c r="G2462" s="22"/>
      <c r="H2462" s="9"/>
    </row>
    <row r="2463" spans="1:8" x14ac:dyDescent="0.25">
      <c r="A2463" s="9"/>
      <c r="B2463" s="31"/>
      <c r="C2463" s="11"/>
      <c r="D2463" s="74"/>
      <c r="E2463" s="18"/>
      <c r="F2463" s="39"/>
      <c r="G2463" s="22"/>
      <c r="H2463" s="9"/>
    </row>
    <row r="2464" spans="1:8" x14ac:dyDescent="0.25">
      <c r="A2464" s="9"/>
      <c r="B2464" s="31"/>
      <c r="C2464" s="11"/>
      <c r="D2464" s="74"/>
      <c r="E2464" s="18"/>
      <c r="F2464" s="39"/>
      <c r="G2464" s="22"/>
      <c r="H2464" s="9"/>
    </row>
    <row r="2465" spans="1:8" x14ac:dyDescent="0.25">
      <c r="A2465" s="9"/>
      <c r="B2465" s="31"/>
      <c r="C2465" s="11"/>
      <c r="D2465" s="74"/>
      <c r="E2465" s="18"/>
      <c r="F2465" s="39"/>
      <c r="G2465" s="22"/>
      <c r="H2465" s="9"/>
    </row>
    <row r="2466" spans="1:8" x14ac:dyDescent="0.25">
      <c r="A2466" s="9"/>
      <c r="B2466" s="31"/>
      <c r="C2466" s="11"/>
      <c r="D2466" s="74"/>
      <c r="E2466" s="18"/>
      <c r="F2466" s="39"/>
      <c r="G2466" s="22"/>
      <c r="H2466" s="9"/>
    </row>
    <row r="2467" spans="1:8" x14ac:dyDescent="0.25">
      <c r="A2467" s="9"/>
      <c r="B2467" s="31"/>
      <c r="C2467" s="11"/>
      <c r="D2467" s="74"/>
      <c r="E2467" s="18"/>
      <c r="F2467" s="39"/>
      <c r="G2467" s="22"/>
      <c r="H2467" s="9"/>
    </row>
    <row r="2468" spans="1:8" x14ac:dyDescent="0.25">
      <c r="A2468" s="9"/>
      <c r="B2468" s="31"/>
      <c r="C2468" s="11"/>
      <c r="D2468" s="74"/>
      <c r="E2468" s="18"/>
      <c r="F2468" s="39"/>
      <c r="G2468" s="22"/>
      <c r="H2468" s="9"/>
    </row>
    <row r="2469" spans="1:8" x14ac:dyDescent="0.25">
      <c r="A2469" s="9"/>
      <c r="B2469" s="31"/>
      <c r="C2469" s="11"/>
      <c r="D2469" s="74"/>
      <c r="E2469" s="18"/>
      <c r="F2469" s="39"/>
      <c r="G2469" s="22"/>
      <c r="H2469" s="9"/>
    </row>
    <row r="2470" spans="1:8" x14ac:dyDescent="0.25">
      <c r="A2470" s="9"/>
      <c r="B2470" s="31"/>
      <c r="C2470" s="11"/>
      <c r="D2470" s="74"/>
      <c r="E2470" s="18"/>
      <c r="F2470" s="39"/>
      <c r="G2470" s="22"/>
      <c r="H2470" s="9"/>
    </row>
    <row r="2471" spans="1:8" x14ac:dyDescent="0.25">
      <c r="A2471" s="9"/>
      <c r="B2471" s="31"/>
      <c r="C2471" s="11"/>
      <c r="D2471" s="74"/>
      <c r="E2471" s="18"/>
      <c r="F2471" s="39"/>
      <c r="G2471" s="22"/>
      <c r="H2471" s="9"/>
    </row>
    <row r="2472" spans="1:8" x14ac:dyDescent="0.25">
      <c r="A2472" s="9"/>
      <c r="B2472" s="31"/>
      <c r="C2472" s="11"/>
      <c r="D2472" s="74"/>
      <c r="E2472" s="18"/>
      <c r="F2472" s="39"/>
      <c r="G2472" s="22"/>
      <c r="H2472" s="9"/>
    </row>
    <row r="2473" spans="1:8" x14ac:dyDescent="0.25">
      <c r="A2473" s="9"/>
      <c r="B2473" s="31"/>
      <c r="C2473" s="11"/>
      <c r="D2473" s="74"/>
      <c r="E2473" s="18"/>
      <c r="F2473" s="39"/>
      <c r="G2473" s="22"/>
      <c r="H2473" s="9"/>
    </row>
    <row r="2474" spans="1:8" x14ac:dyDescent="0.25">
      <c r="A2474" s="9"/>
      <c r="B2474" s="31"/>
      <c r="C2474" s="11"/>
      <c r="D2474" s="74"/>
      <c r="E2474" s="18"/>
      <c r="F2474" s="39"/>
      <c r="G2474" s="22"/>
      <c r="H2474" s="9"/>
    </row>
    <row r="2475" spans="1:8" x14ac:dyDescent="0.25">
      <c r="A2475" s="9"/>
      <c r="B2475" s="31"/>
      <c r="C2475" s="11"/>
      <c r="D2475" s="74"/>
      <c r="E2475" s="18"/>
      <c r="F2475" s="39"/>
      <c r="G2475" s="22"/>
      <c r="H2475" s="9"/>
    </row>
    <row r="2476" spans="1:8" x14ac:dyDescent="0.25">
      <c r="A2476" s="9"/>
      <c r="B2476" s="31"/>
      <c r="C2476" s="11"/>
      <c r="D2476" s="74"/>
      <c r="E2476" s="18"/>
      <c r="F2476" s="39"/>
      <c r="G2476" s="22"/>
      <c r="H2476" s="9"/>
    </row>
    <row r="2477" spans="1:8" x14ac:dyDescent="0.25">
      <c r="A2477" s="9"/>
      <c r="B2477" s="31"/>
      <c r="C2477" s="11"/>
      <c r="D2477" s="74"/>
      <c r="E2477" s="18"/>
      <c r="F2477" s="39"/>
      <c r="G2477" s="22"/>
      <c r="H2477" s="9"/>
    </row>
    <row r="2478" spans="1:8" x14ac:dyDescent="0.25">
      <c r="A2478" s="9"/>
      <c r="B2478" s="31"/>
      <c r="C2478" s="11"/>
      <c r="D2478" s="74"/>
      <c r="E2478" s="18"/>
      <c r="F2478" s="39"/>
      <c r="G2478" s="22"/>
      <c r="H2478" s="9"/>
    </row>
    <row r="2479" spans="1:8" x14ac:dyDescent="0.25">
      <c r="A2479" s="9"/>
      <c r="B2479" s="31"/>
      <c r="C2479" s="11"/>
      <c r="D2479" s="74"/>
      <c r="E2479" s="18"/>
      <c r="F2479" s="39"/>
      <c r="G2479" s="22"/>
      <c r="H2479" s="9"/>
    </row>
    <row r="2480" spans="1:8" x14ac:dyDescent="0.25">
      <c r="A2480" s="9"/>
      <c r="B2480" s="31"/>
      <c r="C2480" s="11"/>
      <c r="D2480" s="74"/>
      <c r="E2480" s="18"/>
      <c r="F2480" s="39"/>
      <c r="G2480" s="22"/>
      <c r="H2480" s="9"/>
    </row>
    <row r="2481" spans="1:8" x14ac:dyDescent="0.25">
      <c r="A2481" s="9"/>
      <c r="B2481" s="31"/>
      <c r="C2481" s="11"/>
      <c r="D2481" s="74"/>
      <c r="E2481" s="18"/>
      <c r="F2481" s="39"/>
      <c r="G2481" s="22"/>
      <c r="H2481" s="9"/>
    </row>
    <row r="2482" spans="1:8" x14ac:dyDescent="0.25">
      <c r="A2482" s="9"/>
      <c r="B2482" s="31"/>
      <c r="C2482" s="11"/>
      <c r="D2482" s="74"/>
      <c r="E2482" s="18"/>
      <c r="F2482" s="39"/>
      <c r="G2482" s="22"/>
      <c r="H2482" s="9"/>
    </row>
    <row r="2483" spans="1:8" x14ac:dyDescent="0.25">
      <c r="A2483" s="9"/>
      <c r="B2483" s="31"/>
      <c r="C2483" s="11"/>
      <c r="D2483" s="74"/>
      <c r="E2483" s="18"/>
      <c r="F2483" s="39"/>
      <c r="G2483" s="22"/>
      <c r="H2483" s="9"/>
    </row>
    <row r="2484" spans="1:8" x14ac:dyDescent="0.25">
      <c r="A2484" s="9"/>
      <c r="B2484" s="31"/>
      <c r="C2484" s="11"/>
      <c r="D2484" s="74"/>
      <c r="E2484" s="18"/>
      <c r="F2484" s="39"/>
      <c r="G2484" s="22"/>
      <c r="H2484" s="9"/>
    </row>
    <row r="2485" spans="1:8" x14ac:dyDescent="0.25">
      <c r="A2485" s="9"/>
      <c r="B2485" s="31"/>
      <c r="C2485" s="11"/>
      <c r="D2485" s="74"/>
      <c r="E2485" s="18"/>
      <c r="F2485" s="39"/>
      <c r="G2485" s="22"/>
      <c r="H2485" s="9"/>
    </row>
    <row r="2486" spans="1:8" x14ac:dyDescent="0.25">
      <c r="A2486" s="9"/>
      <c r="B2486" s="31"/>
      <c r="C2486" s="11"/>
      <c r="D2486" s="74"/>
      <c r="E2486" s="18"/>
      <c r="F2486" s="39"/>
      <c r="G2486" s="22"/>
      <c r="H2486" s="9"/>
    </row>
    <row r="2487" spans="1:8" x14ac:dyDescent="0.25">
      <c r="A2487" s="9"/>
      <c r="B2487" s="31"/>
      <c r="C2487" s="11"/>
      <c r="D2487" s="74"/>
      <c r="E2487" s="18"/>
      <c r="F2487" s="39"/>
      <c r="G2487" s="22"/>
      <c r="H2487" s="9"/>
    </row>
    <row r="2488" spans="1:8" x14ac:dyDescent="0.25">
      <c r="A2488" s="9"/>
      <c r="B2488" s="31"/>
      <c r="C2488" s="11"/>
      <c r="D2488" s="74"/>
      <c r="E2488" s="18"/>
      <c r="F2488" s="39"/>
      <c r="G2488" s="22"/>
      <c r="H2488" s="9"/>
    </row>
    <row r="2489" spans="1:8" x14ac:dyDescent="0.25">
      <c r="A2489" s="9"/>
      <c r="B2489" s="31"/>
      <c r="C2489" s="11"/>
      <c r="D2489" s="74"/>
      <c r="E2489" s="18"/>
      <c r="F2489" s="39"/>
      <c r="G2489" s="22"/>
      <c r="H2489" s="9"/>
    </row>
    <row r="2490" spans="1:8" x14ac:dyDescent="0.25">
      <c r="A2490" s="9"/>
      <c r="B2490" s="31"/>
      <c r="C2490" s="11"/>
      <c r="D2490" s="74"/>
      <c r="E2490" s="18"/>
      <c r="F2490" s="39"/>
      <c r="G2490" s="22"/>
      <c r="H2490" s="9"/>
    </row>
    <row r="2491" spans="1:8" x14ac:dyDescent="0.25">
      <c r="A2491" s="9"/>
      <c r="B2491" s="31"/>
      <c r="C2491" s="11"/>
      <c r="D2491" s="74"/>
      <c r="E2491" s="18"/>
      <c r="F2491" s="39"/>
      <c r="G2491" s="22"/>
      <c r="H2491" s="9"/>
    </row>
    <row r="2492" spans="1:8" x14ac:dyDescent="0.25">
      <c r="A2492" s="9"/>
      <c r="B2492" s="31"/>
      <c r="C2492" s="11"/>
      <c r="D2492" s="74"/>
      <c r="E2492" s="18"/>
      <c r="F2492" s="39"/>
      <c r="G2492" s="22"/>
      <c r="H2492" s="9"/>
    </row>
    <row r="2493" spans="1:8" x14ac:dyDescent="0.25">
      <c r="A2493" s="9"/>
      <c r="B2493" s="31"/>
      <c r="C2493" s="11"/>
      <c r="D2493" s="74"/>
      <c r="E2493" s="18"/>
      <c r="F2493" s="39"/>
      <c r="G2493" s="22"/>
      <c r="H2493" s="9"/>
    </row>
    <row r="2494" spans="1:8" x14ac:dyDescent="0.25">
      <c r="A2494" s="9"/>
      <c r="B2494" s="31"/>
      <c r="C2494" s="11"/>
      <c r="D2494" s="74"/>
      <c r="E2494" s="18"/>
      <c r="F2494" s="39"/>
      <c r="G2494" s="22"/>
      <c r="H2494" s="9"/>
    </row>
    <row r="2495" spans="1:8" x14ac:dyDescent="0.25">
      <c r="A2495" s="9"/>
      <c r="B2495" s="31"/>
      <c r="C2495" s="11"/>
      <c r="D2495" s="74"/>
      <c r="E2495" s="18"/>
      <c r="F2495" s="39"/>
      <c r="G2495" s="22"/>
      <c r="H2495" s="9"/>
    </row>
    <row r="2496" spans="1:8" x14ac:dyDescent="0.25">
      <c r="A2496" s="9"/>
      <c r="B2496" s="31"/>
      <c r="C2496" s="11"/>
      <c r="D2496" s="74"/>
      <c r="E2496" s="18"/>
      <c r="F2496" s="39"/>
      <c r="G2496" s="22"/>
      <c r="H2496" s="9"/>
    </row>
    <row r="2497" spans="1:8" x14ac:dyDescent="0.25">
      <c r="A2497" s="9"/>
      <c r="B2497" s="31"/>
      <c r="C2497" s="11"/>
      <c r="D2497" s="74"/>
      <c r="E2497" s="18"/>
      <c r="F2497" s="39"/>
      <c r="G2497" s="22"/>
      <c r="H2497" s="9"/>
    </row>
    <row r="2498" spans="1:8" x14ac:dyDescent="0.25">
      <c r="A2498" s="9"/>
      <c r="B2498" s="31"/>
      <c r="C2498" s="11"/>
      <c r="D2498" s="74"/>
      <c r="E2498" s="18"/>
      <c r="F2498" s="39"/>
      <c r="G2498" s="22"/>
      <c r="H2498" s="9"/>
    </row>
    <row r="2499" spans="1:8" x14ac:dyDescent="0.25">
      <c r="A2499" s="9"/>
      <c r="B2499" s="31"/>
      <c r="C2499" s="11"/>
      <c r="D2499" s="74"/>
      <c r="E2499" s="18"/>
      <c r="F2499" s="39"/>
      <c r="G2499" s="22"/>
      <c r="H2499" s="9"/>
    </row>
    <row r="2500" spans="1:8" x14ac:dyDescent="0.25">
      <c r="A2500" s="9"/>
      <c r="B2500" s="31"/>
      <c r="C2500" s="11"/>
      <c r="D2500" s="74"/>
      <c r="E2500" s="18"/>
      <c r="F2500" s="39"/>
      <c r="G2500" s="22"/>
      <c r="H2500" s="9"/>
    </row>
    <row r="2501" spans="1:8" x14ac:dyDescent="0.25">
      <c r="A2501" s="9"/>
      <c r="B2501" s="31"/>
      <c r="C2501" s="11"/>
      <c r="D2501" s="74"/>
      <c r="E2501" s="18"/>
      <c r="F2501" s="39"/>
      <c r="G2501" s="22"/>
      <c r="H2501" s="9"/>
    </row>
    <row r="2502" spans="1:8" x14ac:dyDescent="0.25">
      <c r="A2502" s="9"/>
      <c r="B2502" s="31"/>
      <c r="C2502" s="11"/>
      <c r="D2502" s="74"/>
      <c r="E2502" s="18"/>
      <c r="F2502" s="39"/>
      <c r="G2502" s="22"/>
      <c r="H2502" s="9"/>
    </row>
    <row r="2503" spans="1:8" x14ac:dyDescent="0.25">
      <c r="A2503" s="9"/>
      <c r="B2503" s="31"/>
      <c r="C2503" s="11"/>
      <c r="D2503" s="74"/>
      <c r="E2503" s="18"/>
      <c r="F2503" s="39"/>
      <c r="G2503" s="22"/>
      <c r="H2503" s="9"/>
    </row>
    <row r="2504" spans="1:8" x14ac:dyDescent="0.25">
      <c r="A2504" s="9"/>
      <c r="B2504" s="31"/>
      <c r="C2504" s="11"/>
      <c r="D2504" s="74"/>
      <c r="E2504" s="18"/>
      <c r="F2504" s="39"/>
      <c r="G2504" s="22"/>
      <c r="H2504" s="9"/>
    </row>
    <row r="2505" spans="1:8" x14ac:dyDescent="0.25">
      <c r="A2505" s="9"/>
      <c r="B2505" s="31"/>
      <c r="C2505" s="11"/>
      <c r="D2505" s="74"/>
      <c r="E2505" s="18"/>
      <c r="F2505" s="39"/>
      <c r="G2505" s="22"/>
      <c r="H2505" s="9"/>
    </row>
    <row r="2506" spans="1:8" x14ac:dyDescent="0.25">
      <c r="A2506" s="9"/>
      <c r="B2506" s="31"/>
      <c r="C2506" s="11"/>
      <c r="D2506" s="74"/>
      <c r="E2506" s="18"/>
      <c r="F2506" s="39"/>
      <c r="G2506" s="22"/>
      <c r="H2506" s="9"/>
    </row>
    <row r="2507" spans="1:8" x14ac:dyDescent="0.25">
      <c r="A2507" s="9"/>
      <c r="B2507" s="31"/>
      <c r="C2507" s="11"/>
      <c r="D2507" s="74"/>
      <c r="E2507" s="18"/>
      <c r="F2507" s="39"/>
      <c r="G2507" s="22"/>
      <c r="H2507" s="9"/>
    </row>
    <row r="2508" spans="1:8" x14ac:dyDescent="0.25">
      <c r="A2508" s="9"/>
      <c r="B2508" s="31"/>
      <c r="C2508" s="11"/>
      <c r="D2508" s="74"/>
      <c r="E2508" s="18"/>
      <c r="F2508" s="39"/>
      <c r="G2508" s="22"/>
      <c r="H2508" s="9"/>
    </row>
    <row r="2509" spans="1:8" x14ac:dyDescent="0.25">
      <c r="A2509" s="9"/>
      <c r="B2509" s="31"/>
      <c r="C2509" s="11"/>
      <c r="D2509" s="74"/>
      <c r="E2509" s="18"/>
      <c r="F2509" s="39"/>
      <c r="G2509" s="22"/>
      <c r="H2509" s="9"/>
    </row>
    <row r="2510" spans="1:8" x14ac:dyDescent="0.25">
      <c r="A2510" s="9"/>
      <c r="B2510" s="31"/>
      <c r="C2510" s="11"/>
      <c r="D2510" s="74"/>
      <c r="E2510" s="18"/>
      <c r="F2510" s="39"/>
      <c r="G2510" s="22"/>
      <c r="H2510" s="9"/>
    </row>
    <row r="2511" spans="1:8" x14ac:dyDescent="0.25">
      <c r="A2511" s="9"/>
      <c r="B2511" s="31"/>
      <c r="C2511" s="11"/>
      <c r="D2511" s="74"/>
      <c r="E2511" s="18"/>
      <c r="F2511" s="39"/>
      <c r="G2511" s="22"/>
      <c r="H2511" s="9"/>
    </row>
    <row r="2512" spans="1:8" x14ac:dyDescent="0.25">
      <c r="A2512" s="9"/>
      <c r="B2512" s="31"/>
      <c r="C2512" s="11"/>
      <c r="D2512" s="74"/>
      <c r="E2512" s="18"/>
      <c r="F2512" s="39"/>
      <c r="G2512" s="22"/>
      <c r="H2512" s="9"/>
    </row>
    <row r="2513" spans="1:8" x14ac:dyDescent="0.25">
      <c r="A2513" s="9"/>
      <c r="B2513" s="31"/>
      <c r="C2513" s="11"/>
      <c r="D2513" s="74"/>
      <c r="E2513" s="18"/>
      <c r="F2513" s="39"/>
      <c r="G2513" s="22"/>
      <c r="H2513" s="9"/>
    </row>
    <row r="2514" spans="1:8" x14ac:dyDescent="0.25">
      <c r="A2514" s="9"/>
      <c r="B2514" s="31"/>
      <c r="C2514" s="11"/>
      <c r="D2514" s="74"/>
      <c r="E2514" s="18"/>
      <c r="F2514" s="39"/>
      <c r="G2514" s="22"/>
      <c r="H2514" s="9"/>
    </row>
    <row r="2515" spans="1:8" x14ac:dyDescent="0.25">
      <c r="A2515" s="9"/>
      <c r="B2515" s="31"/>
      <c r="C2515" s="11"/>
      <c r="D2515" s="74"/>
      <c r="E2515" s="18"/>
      <c r="F2515" s="39"/>
      <c r="G2515" s="22"/>
      <c r="H2515" s="9"/>
    </row>
    <row r="2516" spans="1:8" x14ac:dyDescent="0.25">
      <c r="A2516" s="9"/>
      <c r="B2516" s="31"/>
      <c r="C2516" s="11"/>
      <c r="D2516" s="74"/>
      <c r="E2516" s="18"/>
      <c r="F2516" s="39"/>
      <c r="G2516" s="22"/>
      <c r="H2516" s="9"/>
    </row>
    <row r="2517" spans="1:8" x14ac:dyDescent="0.25">
      <c r="A2517" s="9"/>
      <c r="B2517" s="31"/>
      <c r="C2517" s="11"/>
      <c r="D2517" s="74"/>
      <c r="E2517" s="18"/>
      <c r="F2517" s="39"/>
      <c r="G2517" s="22"/>
      <c r="H2517" s="9"/>
    </row>
    <row r="2518" spans="1:8" x14ac:dyDescent="0.25">
      <c r="A2518" s="9"/>
      <c r="B2518" s="31"/>
      <c r="C2518" s="11"/>
      <c r="D2518" s="74"/>
      <c r="E2518" s="18"/>
      <c r="F2518" s="39"/>
      <c r="G2518" s="22"/>
      <c r="H2518" s="9"/>
    </row>
    <row r="2519" spans="1:8" x14ac:dyDescent="0.25">
      <c r="A2519" s="9"/>
      <c r="B2519" s="31"/>
      <c r="C2519" s="11"/>
      <c r="D2519" s="74"/>
      <c r="E2519" s="18"/>
      <c r="F2519" s="39"/>
      <c r="G2519" s="22"/>
      <c r="H2519" s="9"/>
    </row>
    <row r="2520" spans="1:8" x14ac:dyDescent="0.25">
      <c r="A2520" s="9"/>
      <c r="B2520" s="31"/>
      <c r="C2520" s="11"/>
      <c r="D2520" s="74"/>
      <c r="E2520" s="18"/>
      <c r="F2520" s="39"/>
      <c r="G2520" s="22"/>
      <c r="H2520" s="9"/>
    </row>
    <row r="2521" spans="1:8" x14ac:dyDescent="0.25">
      <c r="A2521" s="9"/>
      <c r="B2521" s="31"/>
      <c r="C2521" s="11"/>
      <c r="D2521" s="74"/>
      <c r="E2521" s="18"/>
      <c r="F2521" s="39"/>
      <c r="G2521" s="22"/>
      <c r="H2521" s="9"/>
    </row>
    <row r="2522" spans="1:8" x14ac:dyDescent="0.25">
      <c r="A2522" s="9"/>
      <c r="B2522" s="31"/>
      <c r="C2522" s="11"/>
      <c r="D2522" s="74"/>
      <c r="E2522" s="18"/>
      <c r="F2522" s="39"/>
      <c r="G2522" s="22"/>
      <c r="H2522" s="9"/>
    </row>
    <row r="2523" spans="1:8" x14ac:dyDescent="0.25">
      <c r="A2523" s="9"/>
      <c r="B2523" s="31"/>
      <c r="C2523" s="11"/>
      <c r="D2523" s="74"/>
      <c r="E2523" s="18"/>
      <c r="F2523" s="39"/>
      <c r="G2523" s="22"/>
      <c r="H2523" s="9"/>
    </row>
    <row r="2524" spans="1:8" x14ac:dyDescent="0.25">
      <c r="A2524" s="9"/>
      <c r="B2524" s="31"/>
      <c r="C2524" s="11"/>
      <c r="D2524" s="74"/>
      <c r="E2524" s="18"/>
      <c r="F2524" s="39"/>
      <c r="G2524" s="22"/>
      <c r="H2524" s="9"/>
    </row>
    <row r="2525" spans="1:8" x14ac:dyDescent="0.25">
      <c r="A2525" s="9"/>
      <c r="B2525" s="31"/>
      <c r="C2525" s="11"/>
      <c r="D2525" s="74"/>
      <c r="E2525" s="18"/>
      <c r="F2525" s="39"/>
      <c r="G2525" s="22"/>
      <c r="H2525" s="9"/>
    </row>
    <row r="2526" spans="1:8" x14ac:dyDescent="0.25">
      <c r="A2526" s="9"/>
      <c r="B2526" s="31"/>
      <c r="C2526" s="11"/>
      <c r="D2526" s="74"/>
      <c r="E2526" s="18"/>
      <c r="F2526" s="39"/>
      <c r="G2526" s="22"/>
      <c r="H2526" s="9"/>
    </row>
    <row r="2527" spans="1:8" x14ac:dyDescent="0.25">
      <c r="A2527" s="9"/>
      <c r="B2527" s="31"/>
      <c r="C2527" s="11"/>
      <c r="D2527" s="74"/>
      <c r="E2527" s="18"/>
      <c r="F2527" s="39"/>
      <c r="G2527" s="22"/>
      <c r="H2527" s="9"/>
    </row>
    <row r="2528" spans="1:8" x14ac:dyDescent="0.25">
      <c r="A2528" s="9"/>
      <c r="B2528" s="31"/>
      <c r="C2528" s="11"/>
      <c r="D2528" s="74"/>
      <c r="E2528" s="18"/>
      <c r="F2528" s="39"/>
      <c r="G2528" s="22"/>
      <c r="H2528" s="9"/>
    </row>
    <row r="2529" spans="1:8" x14ac:dyDescent="0.25">
      <c r="A2529" s="9"/>
      <c r="B2529" s="31"/>
      <c r="C2529" s="11"/>
      <c r="D2529" s="74"/>
      <c r="E2529" s="18"/>
      <c r="F2529" s="39"/>
      <c r="G2529" s="22"/>
      <c r="H2529" s="9"/>
    </row>
    <row r="2530" spans="1:8" x14ac:dyDescent="0.25">
      <c r="A2530" s="9"/>
      <c r="B2530" s="31"/>
      <c r="C2530" s="11"/>
      <c r="D2530" s="74"/>
      <c r="E2530" s="18"/>
      <c r="F2530" s="39"/>
      <c r="G2530" s="22"/>
      <c r="H2530" s="9"/>
    </row>
    <row r="2531" spans="1:8" x14ac:dyDescent="0.25">
      <c r="A2531" s="9"/>
      <c r="B2531" s="31"/>
      <c r="C2531" s="11"/>
      <c r="D2531" s="74"/>
      <c r="E2531" s="18"/>
      <c r="F2531" s="39"/>
      <c r="G2531" s="22"/>
      <c r="H2531" s="9"/>
    </row>
    <row r="2532" spans="1:8" x14ac:dyDescent="0.25">
      <c r="A2532" s="9"/>
      <c r="B2532" s="31"/>
      <c r="C2532" s="11"/>
      <c r="D2532" s="74"/>
      <c r="E2532" s="18"/>
      <c r="F2532" s="39"/>
      <c r="G2532" s="22"/>
      <c r="H2532" s="9"/>
    </row>
    <row r="2533" spans="1:8" x14ac:dyDescent="0.25">
      <c r="A2533" s="9"/>
      <c r="B2533" s="31"/>
      <c r="C2533" s="11"/>
      <c r="D2533" s="74"/>
      <c r="E2533" s="18"/>
      <c r="F2533" s="39"/>
      <c r="G2533" s="22"/>
      <c r="H2533" s="9"/>
    </row>
    <row r="2534" spans="1:8" x14ac:dyDescent="0.25">
      <c r="A2534" s="9"/>
      <c r="B2534" s="31"/>
      <c r="C2534" s="11"/>
      <c r="D2534" s="74"/>
      <c r="E2534" s="18"/>
      <c r="F2534" s="39"/>
      <c r="G2534" s="22"/>
      <c r="H2534" s="9"/>
    </row>
    <row r="2535" spans="1:8" x14ac:dyDescent="0.25">
      <c r="A2535" s="9"/>
      <c r="B2535" s="31"/>
      <c r="C2535" s="11"/>
      <c r="D2535" s="74"/>
      <c r="E2535" s="18"/>
      <c r="F2535" s="39"/>
      <c r="G2535" s="22"/>
      <c r="H2535" s="9"/>
    </row>
    <row r="2536" spans="1:8" x14ac:dyDescent="0.25">
      <c r="A2536" s="9"/>
      <c r="B2536" s="31"/>
      <c r="C2536" s="11"/>
      <c r="D2536" s="74"/>
      <c r="E2536" s="18"/>
      <c r="F2536" s="39"/>
      <c r="G2536" s="22"/>
      <c r="H2536" s="9"/>
    </row>
    <row r="2537" spans="1:8" x14ac:dyDescent="0.25">
      <c r="A2537" s="9"/>
      <c r="B2537" s="31"/>
      <c r="C2537" s="11"/>
      <c r="D2537" s="74"/>
      <c r="E2537" s="18"/>
      <c r="F2537" s="39"/>
      <c r="G2537" s="22"/>
      <c r="H2537" s="9"/>
    </row>
    <row r="2538" spans="1:8" x14ac:dyDescent="0.25">
      <c r="A2538" s="9"/>
      <c r="B2538" s="31"/>
      <c r="C2538" s="11"/>
      <c r="D2538" s="74"/>
      <c r="E2538" s="18"/>
      <c r="F2538" s="39"/>
      <c r="G2538" s="22"/>
      <c r="H2538" s="9"/>
    </row>
    <row r="2539" spans="1:8" x14ac:dyDescent="0.25">
      <c r="A2539" s="9"/>
      <c r="B2539" s="31"/>
      <c r="C2539" s="11"/>
      <c r="D2539" s="74"/>
      <c r="E2539" s="18"/>
      <c r="F2539" s="39"/>
      <c r="G2539" s="22"/>
      <c r="H2539" s="9"/>
    </row>
    <row r="2540" spans="1:8" x14ac:dyDescent="0.25">
      <c r="A2540" s="9"/>
      <c r="B2540" s="31"/>
      <c r="C2540" s="11"/>
      <c r="D2540" s="74"/>
      <c r="E2540" s="18"/>
      <c r="F2540" s="39"/>
      <c r="G2540" s="22"/>
      <c r="H2540" s="9"/>
    </row>
    <row r="2541" spans="1:8" x14ac:dyDescent="0.25">
      <c r="A2541" s="9"/>
      <c r="B2541" s="31"/>
      <c r="C2541" s="11"/>
      <c r="D2541" s="74"/>
      <c r="E2541" s="18"/>
      <c r="F2541" s="39"/>
      <c r="G2541" s="22"/>
      <c r="H2541" s="9"/>
    </row>
    <row r="2542" spans="1:8" x14ac:dyDescent="0.25">
      <c r="A2542" s="9"/>
      <c r="B2542" s="31"/>
      <c r="C2542" s="11"/>
      <c r="D2542" s="74"/>
      <c r="E2542" s="18"/>
      <c r="F2542" s="39"/>
      <c r="G2542" s="22"/>
      <c r="H2542" s="9"/>
    </row>
    <row r="2543" spans="1:8" x14ac:dyDescent="0.25">
      <c r="A2543" s="9"/>
      <c r="B2543" s="31"/>
      <c r="C2543" s="11"/>
      <c r="D2543" s="74"/>
      <c r="E2543" s="18"/>
      <c r="F2543" s="39"/>
      <c r="G2543" s="22"/>
      <c r="H2543" s="9"/>
    </row>
    <row r="2544" spans="1:8" x14ac:dyDescent="0.25">
      <c r="A2544" s="9"/>
      <c r="B2544" s="31"/>
      <c r="C2544" s="11"/>
      <c r="D2544" s="74"/>
      <c r="E2544" s="18"/>
      <c r="F2544" s="39"/>
      <c r="G2544" s="22"/>
      <c r="H2544" s="9"/>
    </row>
    <row r="2545" spans="1:8" x14ac:dyDescent="0.25">
      <c r="A2545" s="9"/>
      <c r="B2545" s="31"/>
      <c r="C2545" s="11"/>
      <c r="D2545" s="74"/>
      <c r="E2545" s="18"/>
      <c r="F2545" s="39"/>
      <c r="G2545" s="22"/>
      <c r="H2545" s="9"/>
    </row>
    <row r="2546" spans="1:8" x14ac:dyDescent="0.25">
      <c r="A2546" s="9"/>
      <c r="B2546" s="31"/>
      <c r="C2546" s="11"/>
      <c r="D2546" s="74"/>
      <c r="E2546" s="18"/>
      <c r="F2546" s="39"/>
      <c r="G2546" s="22"/>
      <c r="H2546" s="9"/>
    </row>
    <row r="2547" spans="1:8" x14ac:dyDescent="0.25">
      <c r="A2547" s="9"/>
      <c r="B2547" s="31"/>
      <c r="C2547" s="11"/>
      <c r="D2547" s="74"/>
      <c r="E2547" s="18"/>
      <c r="F2547" s="39"/>
      <c r="G2547" s="22"/>
      <c r="H2547" s="9"/>
    </row>
    <row r="2548" spans="1:8" x14ac:dyDescent="0.25">
      <c r="A2548" s="9"/>
      <c r="B2548" s="31"/>
      <c r="C2548" s="11"/>
      <c r="D2548" s="74"/>
      <c r="E2548" s="18"/>
      <c r="F2548" s="39"/>
      <c r="G2548" s="22"/>
      <c r="H2548" s="9"/>
    </row>
    <row r="2549" spans="1:8" x14ac:dyDescent="0.25">
      <c r="A2549" s="9"/>
      <c r="B2549" s="31"/>
      <c r="C2549" s="11"/>
      <c r="D2549" s="74"/>
      <c r="E2549" s="18"/>
      <c r="F2549" s="39"/>
      <c r="G2549" s="22"/>
      <c r="H2549" s="9"/>
    </row>
    <row r="2550" spans="1:8" x14ac:dyDescent="0.25">
      <c r="A2550" s="9"/>
      <c r="B2550" s="31"/>
      <c r="C2550" s="11"/>
      <c r="D2550" s="74"/>
      <c r="E2550" s="18"/>
      <c r="F2550" s="39"/>
      <c r="G2550" s="22"/>
      <c r="H2550" s="9"/>
    </row>
    <row r="2551" spans="1:8" x14ac:dyDescent="0.25">
      <c r="A2551" s="9"/>
      <c r="B2551" s="31"/>
      <c r="C2551" s="11"/>
      <c r="D2551" s="74"/>
      <c r="E2551" s="18"/>
      <c r="F2551" s="39"/>
      <c r="G2551" s="22"/>
      <c r="H2551" s="9"/>
    </row>
    <row r="2552" spans="1:8" x14ac:dyDescent="0.25">
      <c r="A2552" s="9"/>
      <c r="B2552" s="31"/>
      <c r="C2552" s="11"/>
      <c r="D2552" s="74"/>
      <c r="E2552" s="18"/>
      <c r="F2552" s="39"/>
      <c r="G2552" s="22"/>
      <c r="H2552" s="9"/>
    </row>
    <row r="2553" spans="1:8" x14ac:dyDescent="0.25">
      <c r="A2553" s="9"/>
      <c r="B2553" s="31"/>
      <c r="C2553" s="11"/>
      <c r="D2553" s="74"/>
      <c r="E2553" s="18"/>
      <c r="F2553" s="39"/>
      <c r="G2553" s="22"/>
      <c r="H2553" s="9"/>
    </row>
    <row r="2554" spans="1:8" x14ac:dyDescent="0.25">
      <c r="A2554" s="9"/>
      <c r="B2554" s="31"/>
      <c r="C2554" s="11"/>
      <c r="D2554" s="74"/>
      <c r="E2554" s="18"/>
      <c r="F2554" s="39"/>
      <c r="G2554" s="22"/>
      <c r="H2554" s="9"/>
    </row>
    <row r="2555" spans="1:8" x14ac:dyDescent="0.25">
      <c r="A2555" s="9"/>
      <c r="B2555" s="31"/>
      <c r="C2555" s="11"/>
      <c r="D2555" s="74"/>
      <c r="E2555" s="18"/>
      <c r="F2555" s="39"/>
      <c r="G2555" s="22"/>
      <c r="H2555" s="9"/>
    </row>
    <row r="2556" spans="1:8" x14ac:dyDescent="0.25">
      <c r="A2556" s="9"/>
      <c r="B2556" s="31"/>
      <c r="C2556" s="11"/>
      <c r="D2556" s="74"/>
      <c r="E2556" s="18"/>
      <c r="F2556" s="39"/>
      <c r="G2556" s="22"/>
      <c r="H2556" s="9"/>
    </row>
    <row r="2557" spans="1:8" x14ac:dyDescent="0.25">
      <c r="A2557" s="9"/>
      <c r="B2557" s="31"/>
      <c r="C2557" s="11"/>
      <c r="D2557" s="74"/>
      <c r="E2557" s="18"/>
      <c r="F2557" s="39"/>
      <c r="G2557" s="22"/>
      <c r="H2557" s="9"/>
    </row>
    <row r="2558" spans="1:8" x14ac:dyDescent="0.25">
      <c r="A2558" s="9"/>
      <c r="B2558" s="31"/>
      <c r="C2558" s="11"/>
      <c r="D2558" s="74"/>
      <c r="E2558" s="18"/>
      <c r="F2558" s="39"/>
      <c r="G2558" s="22"/>
      <c r="H2558" s="9"/>
    </row>
    <row r="2559" spans="1:8" x14ac:dyDescent="0.25">
      <c r="A2559" s="9"/>
      <c r="B2559" s="31"/>
      <c r="C2559" s="11"/>
      <c r="D2559" s="74"/>
      <c r="E2559" s="18"/>
      <c r="F2559" s="39"/>
      <c r="G2559" s="22"/>
      <c r="H2559" s="9"/>
    </row>
    <row r="2560" spans="1:8" x14ac:dyDescent="0.25">
      <c r="A2560" s="9"/>
      <c r="B2560" s="31"/>
      <c r="C2560" s="11"/>
      <c r="D2560" s="74"/>
      <c r="E2560" s="18"/>
      <c r="F2560" s="39"/>
      <c r="G2560" s="22"/>
      <c r="H2560" s="9"/>
    </row>
    <row r="2561" spans="1:8" x14ac:dyDescent="0.25">
      <c r="A2561" s="9"/>
      <c r="B2561" s="31"/>
      <c r="C2561" s="11"/>
      <c r="D2561" s="74"/>
      <c r="E2561" s="18"/>
      <c r="F2561" s="39"/>
      <c r="G2561" s="22"/>
      <c r="H2561" s="9"/>
    </row>
    <row r="2562" spans="1:8" x14ac:dyDescent="0.25">
      <c r="A2562" s="9"/>
      <c r="B2562" s="31"/>
      <c r="C2562" s="11"/>
      <c r="D2562" s="74"/>
      <c r="E2562" s="18"/>
      <c r="F2562" s="39"/>
      <c r="G2562" s="22"/>
      <c r="H2562" s="9"/>
    </row>
    <row r="2563" spans="1:8" x14ac:dyDescent="0.25">
      <c r="A2563" s="9"/>
      <c r="B2563" s="31"/>
      <c r="C2563" s="11"/>
      <c r="D2563" s="74"/>
      <c r="E2563" s="18"/>
      <c r="F2563" s="39"/>
      <c r="G2563" s="22"/>
      <c r="H2563" s="9"/>
    </row>
    <row r="2564" spans="1:8" x14ac:dyDescent="0.25">
      <c r="A2564" s="9"/>
      <c r="B2564" s="31"/>
      <c r="C2564" s="11"/>
      <c r="D2564" s="74"/>
      <c r="E2564" s="18"/>
      <c r="F2564" s="39"/>
      <c r="G2564" s="22"/>
      <c r="H2564" s="9"/>
    </row>
    <row r="2565" spans="1:8" x14ac:dyDescent="0.25">
      <c r="A2565" s="9"/>
      <c r="B2565" s="31"/>
      <c r="C2565" s="11"/>
      <c r="D2565" s="74"/>
      <c r="E2565" s="18"/>
      <c r="F2565" s="39"/>
      <c r="G2565" s="22"/>
      <c r="H2565" s="9"/>
    </row>
    <row r="2566" spans="1:8" x14ac:dyDescent="0.25">
      <c r="A2566" s="9"/>
      <c r="B2566" s="31"/>
      <c r="C2566" s="11"/>
      <c r="D2566" s="74"/>
      <c r="E2566" s="18"/>
      <c r="F2566" s="39"/>
      <c r="G2566" s="22"/>
      <c r="H2566" s="9"/>
    </row>
    <row r="2567" spans="1:8" x14ac:dyDescent="0.25">
      <c r="A2567" s="9"/>
      <c r="B2567" s="31"/>
      <c r="C2567" s="11"/>
      <c r="D2567" s="74"/>
      <c r="E2567" s="18"/>
      <c r="F2567" s="39"/>
      <c r="G2567" s="22"/>
      <c r="H2567" s="9"/>
    </row>
    <row r="2568" spans="1:8" x14ac:dyDescent="0.25">
      <c r="A2568" s="9"/>
      <c r="B2568" s="31"/>
      <c r="C2568" s="11"/>
      <c r="D2568" s="74"/>
      <c r="E2568" s="18"/>
      <c r="F2568" s="39"/>
      <c r="G2568" s="22"/>
      <c r="H2568" s="9"/>
    </row>
    <row r="2569" spans="1:8" x14ac:dyDescent="0.25">
      <c r="A2569" s="9"/>
      <c r="B2569" s="31"/>
      <c r="C2569" s="11"/>
      <c r="D2569" s="74"/>
      <c r="E2569" s="18"/>
      <c r="F2569" s="39"/>
      <c r="G2569" s="22"/>
      <c r="H2569" s="9"/>
    </row>
    <row r="2570" spans="1:8" x14ac:dyDescent="0.25">
      <c r="A2570" s="9"/>
      <c r="B2570" s="31"/>
      <c r="C2570" s="11"/>
      <c r="D2570" s="74"/>
      <c r="E2570" s="18"/>
      <c r="F2570" s="39"/>
      <c r="G2570" s="22"/>
      <c r="H2570" s="9"/>
    </row>
    <row r="2571" spans="1:8" x14ac:dyDescent="0.25">
      <c r="A2571" s="9"/>
      <c r="B2571" s="31"/>
      <c r="C2571" s="11"/>
      <c r="D2571" s="74"/>
      <c r="E2571" s="18"/>
      <c r="F2571" s="39"/>
      <c r="G2571" s="22"/>
      <c r="H2571" s="9"/>
    </row>
    <row r="2572" spans="1:8" x14ac:dyDescent="0.25">
      <c r="A2572" s="9"/>
      <c r="B2572" s="31"/>
      <c r="C2572" s="11"/>
      <c r="D2572" s="74"/>
      <c r="E2572" s="18"/>
      <c r="F2572" s="39"/>
      <c r="G2572" s="22"/>
      <c r="H2572" s="9"/>
    </row>
    <row r="2573" spans="1:8" x14ac:dyDescent="0.25">
      <c r="A2573" s="9"/>
      <c r="B2573" s="31"/>
      <c r="C2573" s="11"/>
      <c r="D2573" s="74"/>
      <c r="E2573" s="18"/>
      <c r="F2573" s="39"/>
      <c r="G2573" s="22"/>
      <c r="H2573" s="9"/>
    </row>
    <row r="2574" spans="1:8" x14ac:dyDescent="0.25">
      <c r="A2574" s="9"/>
      <c r="B2574" s="31"/>
      <c r="C2574" s="11"/>
      <c r="D2574" s="74"/>
      <c r="E2574" s="18"/>
      <c r="F2574" s="39"/>
      <c r="G2574" s="22"/>
      <c r="H2574" s="9"/>
    </row>
    <row r="2575" spans="1:8" x14ac:dyDescent="0.25">
      <c r="A2575" s="9"/>
      <c r="B2575" s="31"/>
      <c r="C2575" s="11"/>
      <c r="D2575" s="74"/>
      <c r="E2575" s="18"/>
      <c r="F2575" s="39"/>
      <c r="G2575" s="22"/>
      <c r="H2575" s="9"/>
    </row>
    <row r="2576" spans="1:8" x14ac:dyDescent="0.25">
      <c r="A2576" s="9"/>
      <c r="B2576" s="31"/>
      <c r="C2576" s="11"/>
      <c r="D2576" s="74"/>
      <c r="E2576" s="18"/>
      <c r="F2576" s="39"/>
      <c r="G2576" s="22"/>
      <c r="H2576" s="9"/>
    </row>
    <row r="2577" spans="1:8" x14ac:dyDescent="0.25">
      <c r="A2577" s="9"/>
      <c r="B2577" s="31"/>
      <c r="C2577" s="11"/>
      <c r="D2577" s="74"/>
      <c r="E2577" s="18"/>
      <c r="F2577" s="39"/>
      <c r="G2577" s="22"/>
      <c r="H2577" s="9"/>
    </row>
    <row r="2578" spans="1:8" x14ac:dyDescent="0.25">
      <c r="A2578" s="9"/>
      <c r="B2578" s="31"/>
      <c r="C2578" s="11"/>
      <c r="D2578" s="74"/>
      <c r="E2578" s="18"/>
      <c r="F2578" s="39"/>
      <c r="G2578" s="22"/>
      <c r="H2578" s="9"/>
    </row>
    <row r="2579" spans="1:8" x14ac:dyDescent="0.25">
      <c r="A2579" s="9"/>
      <c r="B2579" s="31"/>
      <c r="C2579" s="11"/>
      <c r="D2579" s="74"/>
      <c r="E2579" s="18"/>
      <c r="F2579" s="39"/>
      <c r="G2579" s="22"/>
      <c r="H2579" s="9"/>
    </row>
    <row r="2580" spans="1:8" x14ac:dyDescent="0.25">
      <c r="A2580" s="9"/>
      <c r="B2580" s="31"/>
      <c r="C2580" s="11"/>
      <c r="D2580" s="74"/>
      <c r="E2580" s="18"/>
      <c r="F2580" s="39"/>
      <c r="G2580" s="22"/>
      <c r="H2580" s="9"/>
    </row>
    <row r="2581" spans="1:8" x14ac:dyDescent="0.25">
      <c r="A2581" s="9"/>
      <c r="B2581" s="31"/>
      <c r="C2581" s="11"/>
      <c r="D2581" s="74"/>
      <c r="E2581" s="18"/>
      <c r="F2581" s="39"/>
      <c r="G2581" s="22"/>
      <c r="H2581" s="9"/>
    </row>
    <row r="2582" spans="1:8" x14ac:dyDescent="0.25">
      <c r="A2582" s="9"/>
      <c r="B2582" s="31"/>
      <c r="C2582" s="11"/>
      <c r="D2582" s="74"/>
      <c r="E2582" s="18"/>
      <c r="F2582" s="39"/>
      <c r="G2582" s="22"/>
      <c r="H2582" s="9"/>
    </row>
    <row r="2583" spans="1:8" x14ac:dyDescent="0.25">
      <c r="A2583" s="9"/>
      <c r="B2583" s="31"/>
      <c r="C2583" s="11"/>
      <c r="D2583" s="74"/>
      <c r="E2583" s="18"/>
      <c r="F2583" s="39"/>
      <c r="G2583" s="22"/>
      <c r="H2583" s="9"/>
    </row>
    <row r="2584" spans="1:8" x14ac:dyDescent="0.25">
      <c r="A2584" s="9"/>
      <c r="B2584" s="31"/>
      <c r="C2584" s="11"/>
      <c r="D2584" s="74"/>
      <c r="E2584" s="18"/>
      <c r="F2584" s="39"/>
      <c r="G2584" s="22"/>
      <c r="H2584" s="9"/>
    </row>
    <row r="2585" spans="1:8" x14ac:dyDescent="0.25">
      <c r="A2585" s="9"/>
      <c r="B2585" s="31"/>
      <c r="C2585" s="11"/>
      <c r="D2585" s="74"/>
      <c r="E2585" s="18"/>
      <c r="F2585" s="39"/>
      <c r="G2585" s="22"/>
      <c r="H2585" s="9"/>
    </row>
    <row r="2586" spans="1:8" x14ac:dyDescent="0.25">
      <c r="A2586" s="9"/>
      <c r="B2586" s="31"/>
      <c r="C2586" s="11"/>
      <c r="D2586" s="74"/>
      <c r="E2586" s="18"/>
      <c r="F2586" s="39"/>
      <c r="G2586" s="22"/>
      <c r="H2586" s="9"/>
    </row>
    <row r="2587" spans="1:8" x14ac:dyDescent="0.25">
      <c r="A2587" s="9"/>
      <c r="B2587" s="31"/>
      <c r="C2587" s="11"/>
      <c r="D2587" s="74"/>
      <c r="E2587" s="18"/>
      <c r="F2587" s="39"/>
      <c r="G2587" s="22"/>
      <c r="H2587" s="9"/>
    </row>
    <row r="2588" spans="1:8" x14ac:dyDescent="0.25">
      <c r="A2588" s="9"/>
      <c r="B2588" s="31"/>
      <c r="C2588" s="11"/>
      <c r="D2588" s="74"/>
      <c r="E2588" s="18"/>
      <c r="F2588" s="39"/>
      <c r="G2588" s="22"/>
      <c r="H2588" s="9"/>
    </row>
    <row r="2589" spans="1:8" x14ac:dyDescent="0.25">
      <c r="A2589" s="9"/>
      <c r="B2589" s="31"/>
      <c r="C2589" s="11"/>
      <c r="D2589" s="74"/>
      <c r="E2589" s="18"/>
      <c r="F2589" s="39"/>
      <c r="G2589" s="22"/>
      <c r="H2589" s="9"/>
    </row>
    <row r="2590" spans="1:8" x14ac:dyDescent="0.25">
      <c r="A2590" s="9"/>
      <c r="B2590" s="31"/>
      <c r="C2590" s="11"/>
      <c r="D2590" s="74"/>
      <c r="E2590" s="18"/>
      <c r="F2590" s="39"/>
      <c r="G2590" s="22"/>
      <c r="H2590" s="9"/>
    </row>
    <row r="2591" spans="1:8" x14ac:dyDescent="0.25">
      <c r="A2591" s="9"/>
      <c r="B2591" s="31"/>
      <c r="C2591" s="11"/>
      <c r="D2591" s="74"/>
      <c r="E2591" s="18"/>
      <c r="F2591" s="39"/>
      <c r="G2591" s="22"/>
      <c r="H2591" s="9"/>
    </row>
    <row r="2592" spans="1:8" x14ac:dyDescent="0.25">
      <c r="A2592" s="9"/>
      <c r="B2592" s="31"/>
      <c r="C2592" s="11"/>
      <c r="D2592" s="74"/>
      <c r="E2592" s="18"/>
      <c r="F2592" s="39"/>
      <c r="G2592" s="22"/>
      <c r="H2592" s="9"/>
    </row>
    <row r="2593" spans="1:8" x14ac:dyDescent="0.25">
      <c r="A2593" s="9"/>
      <c r="B2593" s="31"/>
      <c r="C2593" s="11"/>
      <c r="D2593" s="74"/>
      <c r="E2593" s="18"/>
      <c r="F2593" s="39"/>
      <c r="G2593" s="22"/>
      <c r="H2593" s="9"/>
    </row>
    <row r="2594" spans="1:8" x14ac:dyDescent="0.25">
      <c r="A2594" s="9"/>
      <c r="B2594" s="31"/>
      <c r="C2594" s="11"/>
      <c r="D2594" s="74"/>
      <c r="E2594" s="18"/>
      <c r="F2594" s="39"/>
      <c r="G2594" s="22"/>
      <c r="H2594" s="9"/>
    </row>
    <row r="2595" spans="1:8" x14ac:dyDescent="0.25">
      <c r="A2595" s="9"/>
      <c r="B2595" s="31"/>
      <c r="C2595" s="11"/>
      <c r="D2595" s="74"/>
      <c r="E2595" s="18"/>
      <c r="F2595" s="39"/>
      <c r="G2595" s="22"/>
      <c r="H2595" s="9"/>
    </row>
    <row r="2596" spans="1:8" x14ac:dyDescent="0.25">
      <c r="A2596" s="9"/>
      <c r="B2596" s="31"/>
      <c r="C2596" s="11"/>
      <c r="D2596" s="74"/>
      <c r="E2596" s="18"/>
      <c r="F2596" s="39"/>
      <c r="G2596" s="22"/>
      <c r="H2596" s="9"/>
    </row>
    <row r="2597" spans="1:8" x14ac:dyDescent="0.25">
      <c r="A2597" s="9"/>
      <c r="B2597" s="31"/>
      <c r="C2597" s="11"/>
      <c r="D2597" s="74"/>
      <c r="E2597" s="18"/>
      <c r="F2597" s="39"/>
      <c r="G2597" s="22"/>
      <c r="H2597" s="9"/>
    </row>
    <row r="2598" spans="1:8" x14ac:dyDescent="0.25">
      <c r="A2598" s="9"/>
      <c r="B2598" s="31"/>
      <c r="C2598" s="11"/>
      <c r="D2598" s="74"/>
      <c r="E2598" s="18"/>
      <c r="F2598" s="39"/>
      <c r="G2598" s="22"/>
      <c r="H2598" s="9"/>
    </row>
    <row r="2599" spans="1:8" x14ac:dyDescent="0.25">
      <c r="A2599" s="9"/>
      <c r="B2599" s="31"/>
      <c r="C2599" s="11"/>
      <c r="D2599" s="74"/>
      <c r="E2599" s="18"/>
      <c r="F2599" s="39"/>
      <c r="G2599" s="22"/>
      <c r="H2599" s="9"/>
    </row>
    <row r="2600" spans="1:8" x14ac:dyDescent="0.25">
      <c r="A2600" s="9"/>
      <c r="B2600" s="31"/>
      <c r="C2600" s="11"/>
      <c r="D2600" s="74"/>
      <c r="E2600" s="18"/>
      <c r="F2600" s="39"/>
      <c r="G2600" s="22"/>
      <c r="H2600" s="9"/>
    </row>
    <row r="2601" spans="1:8" x14ac:dyDescent="0.25">
      <c r="A2601" s="9"/>
      <c r="B2601" s="31"/>
      <c r="C2601" s="11"/>
      <c r="D2601" s="74"/>
      <c r="E2601" s="18"/>
      <c r="F2601" s="39"/>
      <c r="G2601" s="22"/>
      <c r="H2601" s="9"/>
    </row>
    <row r="2602" spans="1:8" x14ac:dyDescent="0.25">
      <c r="A2602" s="9"/>
      <c r="B2602" s="31"/>
      <c r="C2602" s="11"/>
      <c r="D2602" s="74"/>
      <c r="E2602" s="18"/>
      <c r="F2602" s="39"/>
      <c r="G2602" s="22"/>
      <c r="H2602" s="9"/>
    </row>
    <row r="2603" spans="1:8" x14ac:dyDescent="0.25">
      <c r="A2603" s="9"/>
      <c r="B2603" s="31"/>
      <c r="C2603" s="11"/>
      <c r="D2603" s="74"/>
      <c r="E2603" s="18"/>
      <c r="F2603" s="39"/>
      <c r="G2603" s="22"/>
      <c r="H2603" s="9"/>
    </row>
    <row r="2604" spans="1:8" x14ac:dyDescent="0.25">
      <c r="A2604" s="9"/>
      <c r="B2604" s="31"/>
      <c r="C2604" s="11"/>
      <c r="D2604" s="74"/>
      <c r="E2604" s="18"/>
      <c r="F2604" s="39"/>
      <c r="G2604" s="22"/>
      <c r="H2604" s="9"/>
    </row>
    <row r="2605" spans="1:8" x14ac:dyDescent="0.25">
      <c r="A2605" s="9"/>
      <c r="B2605" s="31"/>
      <c r="C2605" s="11"/>
      <c r="D2605" s="74"/>
      <c r="E2605" s="18"/>
      <c r="F2605" s="39"/>
      <c r="G2605" s="22"/>
      <c r="H2605" s="9"/>
    </row>
    <row r="2606" spans="1:8" x14ac:dyDescent="0.25">
      <c r="A2606" s="9"/>
      <c r="B2606" s="31"/>
      <c r="C2606" s="11"/>
      <c r="D2606" s="74"/>
      <c r="E2606" s="18"/>
      <c r="F2606" s="39"/>
      <c r="G2606" s="22"/>
      <c r="H2606" s="9"/>
    </row>
    <row r="2607" spans="1:8" x14ac:dyDescent="0.25">
      <c r="A2607" s="9"/>
      <c r="B2607" s="31"/>
      <c r="C2607" s="11"/>
      <c r="D2607" s="74"/>
      <c r="E2607" s="18"/>
      <c r="F2607" s="39"/>
      <c r="G2607" s="22"/>
      <c r="H2607" s="9"/>
    </row>
    <row r="2608" spans="1:8" x14ac:dyDescent="0.25">
      <c r="A2608" s="9"/>
      <c r="B2608" s="31"/>
      <c r="C2608" s="11"/>
      <c r="D2608" s="74"/>
      <c r="E2608" s="18"/>
      <c r="F2608" s="39"/>
      <c r="G2608" s="22"/>
      <c r="H2608" s="9"/>
    </row>
    <row r="2609" spans="1:8" x14ac:dyDescent="0.25">
      <c r="A2609" s="9"/>
      <c r="B2609" s="31"/>
      <c r="C2609" s="11"/>
      <c r="D2609" s="74"/>
      <c r="E2609" s="18"/>
      <c r="F2609" s="39"/>
      <c r="G2609" s="22"/>
      <c r="H2609" s="9"/>
    </row>
    <row r="2610" spans="1:8" x14ac:dyDescent="0.25">
      <c r="A2610" s="9"/>
      <c r="B2610" s="31"/>
      <c r="C2610" s="11"/>
      <c r="D2610" s="74"/>
      <c r="E2610" s="18"/>
      <c r="F2610" s="39"/>
      <c r="G2610" s="22"/>
      <c r="H2610" s="9"/>
    </row>
    <row r="2611" spans="1:8" x14ac:dyDescent="0.25">
      <c r="A2611" s="9"/>
      <c r="B2611" s="31"/>
      <c r="C2611" s="11"/>
      <c r="D2611" s="74"/>
      <c r="E2611" s="18"/>
      <c r="F2611" s="39"/>
      <c r="G2611" s="22"/>
      <c r="H2611" s="9"/>
    </row>
    <row r="2612" spans="1:8" x14ac:dyDescent="0.25">
      <c r="A2612" s="9"/>
      <c r="B2612" s="31"/>
      <c r="C2612" s="11"/>
      <c r="D2612" s="74"/>
      <c r="E2612" s="18"/>
      <c r="F2612" s="39"/>
      <c r="G2612" s="22"/>
      <c r="H2612" s="9"/>
    </row>
    <row r="2613" spans="1:8" x14ac:dyDescent="0.25">
      <c r="A2613" s="9"/>
      <c r="B2613" s="31"/>
      <c r="C2613" s="11"/>
      <c r="D2613" s="74"/>
      <c r="E2613" s="18"/>
      <c r="F2613" s="39"/>
      <c r="G2613" s="22"/>
      <c r="H2613" s="9"/>
    </row>
    <row r="2614" spans="1:8" x14ac:dyDescent="0.25">
      <c r="A2614" s="9"/>
      <c r="B2614" s="31"/>
      <c r="C2614" s="11"/>
      <c r="D2614" s="74"/>
      <c r="E2614" s="18"/>
      <c r="F2614" s="39"/>
      <c r="G2614" s="22"/>
      <c r="H2614" s="9"/>
    </row>
    <row r="2615" spans="1:8" x14ac:dyDescent="0.25">
      <c r="A2615" s="9"/>
      <c r="B2615" s="31"/>
      <c r="C2615" s="11"/>
      <c r="D2615" s="74"/>
      <c r="E2615" s="18"/>
      <c r="F2615" s="39"/>
      <c r="G2615" s="22"/>
      <c r="H2615" s="9"/>
    </row>
    <row r="2616" spans="1:8" x14ac:dyDescent="0.25">
      <c r="A2616" s="9"/>
      <c r="B2616" s="31"/>
      <c r="C2616" s="11"/>
      <c r="D2616" s="74"/>
      <c r="E2616" s="18"/>
      <c r="F2616" s="39"/>
      <c r="G2616" s="22"/>
      <c r="H2616" s="9"/>
    </row>
    <row r="2617" spans="1:8" x14ac:dyDescent="0.25">
      <c r="A2617" s="9"/>
      <c r="B2617" s="31"/>
      <c r="C2617" s="11"/>
      <c r="D2617" s="74"/>
      <c r="E2617" s="18"/>
      <c r="F2617" s="39"/>
      <c r="G2617" s="22"/>
      <c r="H2617" s="9"/>
    </row>
    <row r="2618" spans="1:8" x14ac:dyDescent="0.25">
      <c r="A2618" s="9"/>
      <c r="B2618" s="31"/>
      <c r="C2618" s="11"/>
      <c r="D2618" s="74"/>
      <c r="E2618" s="18"/>
      <c r="F2618" s="39"/>
      <c r="G2618" s="22"/>
      <c r="H2618" s="9"/>
    </row>
    <row r="2619" spans="1:8" x14ac:dyDescent="0.25">
      <c r="A2619" s="9"/>
      <c r="B2619" s="31"/>
      <c r="C2619" s="11"/>
      <c r="D2619" s="74"/>
      <c r="E2619" s="18"/>
      <c r="F2619" s="39"/>
      <c r="G2619" s="22"/>
      <c r="H2619" s="9"/>
    </row>
    <row r="2620" spans="1:8" x14ac:dyDescent="0.25">
      <c r="A2620" s="9"/>
      <c r="B2620" s="31"/>
      <c r="C2620" s="11"/>
      <c r="D2620" s="74"/>
      <c r="E2620" s="18"/>
      <c r="F2620" s="39"/>
      <c r="G2620" s="22"/>
      <c r="H2620" s="9"/>
    </row>
    <row r="2621" spans="1:8" x14ac:dyDescent="0.25">
      <c r="A2621" s="9"/>
      <c r="B2621" s="31"/>
      <c r="C2621" s="11"/>
      <c r="D2621" s="74"/>
      <c r="E2621" s="18"/>
      <c r="F2621" s="39"/>
      <c r="G2621" s="22"/>
      <c r="H2621" s="9"/>
    </row>
    <row r="2622" spans="1:8" x14ac:dyDescent="0.25">
      <c r="A2622" s="9"/>
      <c r="B2622" s="31"/>
      <c r="C2622" s="11"/>
      <c r="D2622" s="74"/>
      <c r="E2622" s="18"/>
      <c r="F2622" s="39"/>
      <c r="G2622" s="22"/>
      <c r="H2622" s="9"/>
    </row>
    <row r="2623" spans="1:8" x14ac:dyDescent="0.25">
      <c r="A2623" s="9"/>
      <c r="B2623" s="31"/>
      <c r="C2623" s="11"/>
      <c r="D2623" s="74"/>
      <c r="E2623" s="18"/>
      <c r="F2623" s="39"/>
      <c r="G2623" s="22"/>
      <c r="H2623" s="9"/>
    </row>
    <row r="2624" spans="1:8" x14ac:dyDescent="0.25">
      <c r="A2624" s="9"/>
      <c r="B2624" s="31"/>
      <c r="C2624" s="11"/>
      <c r="D2624" s="74"/>
      <c r="E2624" s="18"/>
      <c r="F2624" s="39"/>
      <c r="G2624" s="22"/>
      <c r="H2624" s="9"/>
    </row>
    <row r="2625" spans="1:8" x14ac:dyDescent="0.25">
      <c r="A2625" s="9"/>
      <c r="B2625" s="31"/>
      <c r="C2625" s="11"/>
      <c r="D2625" s="74"/>
      <c r="E2625" s="18"/>
      <c r="F2625" s="39"/>
      <c r="G2625" s="22"/>
      <c r="H2625" s="9"/>
    </row>
    <row r="2626" spans="1:8" x14ac:dyDescent="0.25">
      <c r="A2626" s="9"/>
      <c r="B2626" s="31"/>
      <c r="C2626" s="11"/>
      <c r="D2626" s="74"/>
      <c r="E2626" s="18"/>
      <c r="F2626" s="39"/>
      <c r="G2626" s="22"/>
      <c r="H2626" s="9"/>
    </row>
    <row r="2627" spans="1:8" x14ac:dyDescent="0.25">
      <c r="A2627" s="9"/>
      <c r="B2627" s="31"/>
      <c r="C2627" s="11"/>
      <c r="D2627" s="74"/>
      <c r="E2627" s="18"/>
      <c r="F2627" s="39"/>
      <c r="G2627" s="22"/>
      <c r="H2627" s="9"/>
    </row>
    <row r="2628" spans="1:8" x14ac:dyDescent="0.25">
      <c r="A2628" s="9"/>
      <c r="B2628" s="31"/>
      <c r="C2628" s="11"/>
      <c r="D2628" s="74"/>
      <c r="E2628" s="18"/>
      <c r="F2628" s="39"/>
      <c r="G2628" s="22"/>
      <c r="H2628" s="9"/>
    </row>
    <row r="2629" spans="1:8" x14ac:dyDescent="0.25">
      <c r="A2629" s="9"/>
      <c r="B2629" s="31"/>
      <c r="C2629" s="11"/>
      <c r="D2629" s="74"/>
      <c r="E2629" s="18"/>
      <c r="F2629" s="39"/>
      <c r="G2629" s="22"/>
      <c r="H2629" s="9"/>
    </row>
    <row r="2630" spans="1:8" x14ac:dyDescent="0.25">
      <c r="A2630" s="9"/>
      <c r="B2630" s="31"/>
      <c r="C2630" s="11"/>
      <c r="D2630" s="74"/>
      <c r="E2630" s="18"/>
      <c r="F2630" s="39"/>
      <c r="G2630" s="22"/>
      <c r="H2630" s="9"/>
    </row>
    <row r="2631" spans="1:8" x14ac:dyDescent="0.25">
      <c r="A2631" s="9"/>
      <c r="B2631" s="31"/>
      <c r="C2631" s="11"/>
      <c r="D2631" s="74"/>
      <c r="E2631" s="18"/>
      <c r="F2631" s="39"/>
      <c r="G2631" s="22"/>
      <c r="H2631" s="9"/>
    </row>
    <row r="2632" spans="1:8" x14ac:dyDescent="0.25">
      <c r="A2632" s="9"/>
      <c r="B2632" s="31"/>
      <c r="C2632" s="11"/>
      <c r="D2632" s="74"/>
      <c r="E2632" s="18"/>
      <c r="F2632" s="39"/>
      <c r="G2632" s="22"/>
      <c r="H2632" s="9"/>
    </row>
    <row r="2633" spans="1:8" x14ac:dyDescent="0.25">
      <c r="A2633" s="9"/>
      <c r="B2633" s="31"/>
      <c r="C2633" s="11"/>
      <c r="D2633" s="74"/>
      <c r="E2633" s="18"/>
      <c r="F2633" s="39"/>
      <c r="G2633" s="22"/>
      <c r="H2633" s="9"/>
    </row>
    <row r="2634" spans="1:8" x14ac:dyDescent="0.25">
      <c r="A2634" s="9"/>
      <c r="B2634" s="31"/>
      <c r="C2634" s="11"/>
      <c r="D2634" s="74"/>
      <c r="E2634" s="18"/>
      <c r="F2634" s="39"/>
      <c r="G2634" s="22"/>
      <c r="H2634" s="9"/>
    </row>
    <row r="2635" spans="1:8" x14ac:dyDescent="0.25">
      <c r="A2635" s="9"/>
      <c r="B2635" s="31"/>
      <c r="C2635" s="11"/>
      <c r="D2635" s="74"/>
      <c r="E2635" s="18"/>
      <c r="F2635" s="39"/>
      <c r="G2635" s="22"/>
      <c r="H2635" s="9"/>
    </row>
    <row r="2636" spans="1:8" x14ac:dyDescent="0.25">
      <c r="A2636" s="9"/>
      <c r="B2636" s="31"/>
      <c r="C2636" s="11"/>
      <c r="D2636" s="74"/>
      <c r="E2636" s="18"/>
      <c r="F2636" s="39"/>
      <c r="G2636" s="22"/>
      <c r="H2636" s="9"/>
    </row>
    <row r="2637" spans="1:8" x14ac:dyDescent="0.25">
      <c r="A2637" s="9"/>
      <c r="B2637" s="31"/>
      <c r="C2637" s="11"/>
      <c r="D2637" s="74"/>
      <c r="E2637" s="18"/>
      <c r="F2637" s="39"/>
      <c r="G2637" s="22"/>
      <c r="H2637" s="9"/>
    </row>
    <row r="2638" spans="1:8" x14ac:dyDescent="0.25">
      <c r="A2638" s="9"/>
      <c r="B2638" s="31"/>
      <c r="C2638" s="11"/>
      <c r="D2638" s="74"/>
      <c r="E2638" s="18"/>
      <c r="F2638" s="39"/>
      <c r="G2638" s="22"/>
      <c r="H2638" s="9"/>
    </row>
    <row r="2639" spans="1:8" x14ac:dyDescent="0.25">
      <c r="A2639" s="9"/>
      <c r="B2639" s="31"/>
      <c r="C2639" s="11"/>
      <c r="D2639" s="74"/>
      <c r="E2639" s="18"/>
      <c r="F2639" s="39"/>
      <c r="G2639" s="22"/>
      <c r="H2639" s="9"/>
    </row>
    <row r="2640" spans="1:8" x14ac:dyDescent="0.25">
      <c r="A2640" s="9"/>
      <c r="B2640" s="31"/>
      <c r="C2640" s="11"/>
      <c r="D2640" s="74"/>
      <c r="E2640" s="18"/>
      <c r="F2640" s="39"/>
      <c r="G2640" s="22"/>
      <c r="H2640" s="9"/>
    </row>
    <row r="2641" spans="1:8" x14ac:dyDescent="0.25">
      <c r="A2641" s="9"/>
      <c r="B2641" s="31"/>
      <c r="C2641" s="11"/>
      <c r="D2641" s="74"/>
      <c r="E2641" s="18"/>
      <c r="F2641" s="39"/>
      <c r="G2641" s="22"/>
      <c r="H2641" s="9"/>
    </row>
    <row r="2642" spans="1:8" x14ac:dyDescent="0.25">
      <c r="A2642" s="9"/>
      <c r="B2642" s="31"/>
      <c r="C2642" s="11"/>
      <c r="D2642" s="74"/>
      <c r="E2642" s="18"/>
      <c r="F2642" s="39"/>
      <c r="G2642" s="22"/>
      <c r="H2642" s="9"/>
    </row>
    <row r="2643" spans="1:8" x14ac:dyDescent="0.25">
      <c r="A2643" s="9"/>
      <c r="B2643" s="31"/>
      <c r="C2643" s="11"/>
      <c r="D2643" s="74"/>
      <c r="E2643" s="18"/>
      <c r="F2643" s="39"/>
      <c r="G2643" s="22"/>
      <c r="H2643" s="9"/>
    </row>
    <row r="2644" spans="1:8" x14ac:dyDescent="0.25">
      <c r="A2644" s="9"/>
      <c r="B2644" s="31"/>
      <c r="C2644" s="11"/>
      <c r="D2644" s="74"/>
      <c r="E2644" s="18"/>
      <c r="F2644" s="39"/>
      <c r="G2644" s="22"/>
      <c r="H2644" s="9"/>
    </row>
    <row r="2645" spans="1:8" x14ac:dyDescent="0.25">
      <c r="A2645" s="9"/>
      <c r="B2645" s="31"/>
      <c r="C2645" s="11"/>
      <c r="D2645" s="74"/>
      <c r="E2645" s="18"/>
      <c r="F2645" s="39"/>
      <c r="G2645" s="22"/>
      <c r="H2645" s="9"/>
    </row>
    <row r="2646" spans="1:8" x14ac:dyDescent="0.25">
      <c r="A2646" s="9"/>
      <c r="B2646" s="31"/>
      <c r="C2646" s="11"/>
      <c r="D2646" s="74"/>
      <c r="E2646" s="18"/>
      <c r="F2646" s="39"/>
      <c r="G2646" s="22"/>
      <c r="H2646" s="9"/>
    </row>
    <row r="2647" spans="1:8" x14ac:dyDescent="0.25">
      <c r="A2647" s="9"/>
      <c r="B2647" s="31"/>
      <c r="C2647" s="11"/>
      <c r="D2647" s="74"/>
      <c r="E2647" s="18"/>
      <c r="F2647" s="39"/>
      <c r="G2647" s="22"/>
      <c r="H2647" s="9"/>
    </row>
    <row r="2648" spans="1:8" x14ac:dyDescent="0.25">
      <c r="A2648" s="9"/>
      <c r="B2648" s="31"/>
      <c r="C2648" s="11"/>
      <c r="D2648" s="74"/>
      <c r="E2648" s="18"/>
      <c r="F2648" s="39"/>
      <c r="G2648" s="22"/>
      <c r="H2648" s="9"/>
    </row>
    <row r="2649" spans="1:8" x14ac:dyDescent="0.25">
      <c r="A2649" s="9"/>
      <c r="B2649" s="31"/>
      <c r="C2649" s="11"/>
      <c r="D2649" s="74"/>
      <c r="E2649" s="18"/>
      <c r="F2649" s="39"/>
      <c r="G2649" s="22"/>
      <c r="H2649" s="9"/>
    </row>
    <row r="2650" spans="1:8" x14ac:dyDescent="0.25">
      <c r="A2650" s="9"/>
      <c r="B2650" s="31"/>
      <c r="C2650" s="11"/>
      <c r="D2650" s="74"/>
      <c r="E2650" s="18"/>
      <c r="F2650" s="39"/>
      <c r="G2650" s="22"/>
      <c r="H2650" s="9"/>
    </row>
    <row r="2651" spans="1:8" x14ac:dyDescent="0.25">
      <c r="A2651" s="9"/>
      <c r="B2651" s="31"/>
      <c r="C2651" s="11"/>
      <c r="D2651" s="74"/>
      <c r="E2651" s="18"/>
      <c r="F2651" s="39"/>
      <c r="G2651" s="22"/>
      <c r="H2651" s="9"/>
    </row>
    <row r="2652" spans="1:8" x14ac:dyDescent="0.25">
      <c r="A2652" s="9"/>
      <c r="B2652" s="31"/>
      <c r="C2652" s="11"/>
      <c r="D2652" s="74"/>
      <c r="E2652" s="18"/>
      <c r="F2652" s="39"/>
      <c r="G2652" s="22"/>
      <c r="H2652" s="9"/>
    </row>
    <row r="2653" spans="1:8" x14ac:dyDescent="0.25">
      <c r="A2653" s="9"/>
      <c r="B2653" s="31"/>
      <c r="C2653" s="11"/>
      <c r="D2653" s="74"/>
      <c r="E2653" s="18"/>
      <c r="F2653" s="39"/>
      <c r="G2653" s="22"/>
      <c r="H2653" s="9"/>
    </row>
    <row r="2654" spans="1:8" x14ac:dyDescent="0.25">
      <c r="A2654" s="9"/>
      <c r="B2654" s="31"/>
      <c r="C2654" s="11"/>
      <c r="D2654" s="74"/>
      <c r="E2654" s="18"/>
      <c r="F2654" s="39"/>
      <c r="G2654" s="22"/>
      <c r="H2654" s="9"/>
    </row>
    <row r="2655" spans="1:8" x14ac:dyDescent="0.25">
      <c r="A2655" s="9"/>
      <c r="B2655" s="31"/>
      <c r="C2655" s="11"/>
      <c r="D2655" s="74"/>
      <c r="E2655" s="18"/>
      <c r="F2655" s="39"/>
      <c r="G2655" s="22"/>
      <c r="H2655" s="9"/>
    </row>
    <row r="2656" spans="1:8" x14ac:dyDescent="0.25">
      <c r="A2656" s="9"/>
      <c r="B2656" s="31"/>
      <c r="C2656" s="11"/>
      <c r="D2656" s="74"/>
      <c r="E2656" s="18"/>
      <c r="F2656" s="39"/>
      <c r="G2656" s="22"/>
      <c r="H2656" s="9"/>
    </row>
    <row r="2657" spans="1:8" x14ac:dyDescent="0.25">
      <c r="A2657" s="9"/>
      <c r="B2657" s="31"/>
      <c r="C2657" s="11"/>
      <c r="D2657" s="74"/>
      <c r="E2657" s="18"/>
      <c r="F2657" s="39"/>
      <c r="G2657" s="22"/>
      <c r="H2657" s="9"/>
    </row>
    <row r="2658" spans="1:8" x14ac:dyDescent="0.25">
      <c r="A2658" s="9"/>
      <c r="B2658" s="31"/>
      <c r="C2658" s="11"/>
      <c r="D2658" s="74"/>
      <c r="E2658" s="18"/>
      <c r="F2658" s="39"/>
      <c r="G2658" s="22"/>
      <c r="H2658" s="9"/>
    </row>
    <row r="2659" spans="1:8" x14ac:dyDescent="0.25">
      <c r="A2659" s="9"/>
      <c r="B2659" s="31"/>
      <c r="C2659" s="11"/>
      <c r="D2659" s="74"/>
      <c r="E2659" s="18"/>
      <c r="F2659" s="39"/>
      <c r="G2659" s="22"/>
      <c r="H2659" s="9"/>
    </row>
    <row r="2660" spans="1:8" x14ac:dyDescent="0.25">
      <c r="A2660" s="9"/>
      <c r="B2660" s="31"/>
      <c r="C2660" s="11"/>
      <c r="D2660" s="74"/>
      <c r="E2660" s="18"/>
      <c r="F2660" s="39"/>
      <c r="G2660" s="22"/>
      <c r="H2660" s="9"/>
    </row>
    <row r="2661" spans="1:8" x14ac:dyDescent="0.25">
      <c r="A2661" s="9"/>
      <c r="B2661" s="31"/>
      <c r="C2661" s="11"/>
      <c r="D2661" s="74"/>
      <c r="E2661" s="18"/>
      <c r="F2661" s="39"/>
      <c r="G2661" s="22"/>
      <c r="H2661" s="9"/>
    </row>
    <row r="2662" spans="1:8" x14ac:dyDescent="0.25">
      <c r="A2662" s="9"/>
      <c r="B2662" s="31"/>
      <c r="C2662" s="11"/>
      <c r="D2662" s="74"/>
      <c r="E2662" s="18"/>
      <c r="F2662" s="39"/>
      <c r="G2662" s="22"/>
      <c r="H2662" s="9"/>
    </row>
    <row r="2663" spans="1:8" x14ac:dyDescent="0.25">
      <c r="A2663" s="9"/>
      <c r="B2663" s="31"/>
      <c r="C2663" s="11"/>
      <c r="D2663" s="74"/>
      <c r="E2663" s="18"/>
      <c r="F2663" s="39"/>
      <c r="G2663" s="22"/>
      <c r="H2663" s="9"/>
    </row>
    <row r="2664" spans="1:8" x14ac:dyDescent="0.25">
      <c r="A2664" s="9"/>
      <c r="B2664" s="31"/>
      <c r="C2664" s="11"/>
      <c r="D2664" s="74"/>
      <c r="E2664" s="18"/>
      <c r="F2664" s="39"/>
      <c r="G2664" s="22"/>
      <c r="H2664" s="9"/>
    </row>
    <row r="2665" spans="1:8" x14ac:dyDescent="0.25">
      <c r="A2665" s="9"/>
      <c r="B2665" s="31"/>
      <c r="C2665" s="11"/>
      <c r="D2665" s="74"/>
      <c r="E2665" s="18"/>
      <c r="F2665" s="39"/>
      <c r="G2665" s="22"/>
      <c r="H2665" s="9"/>
    </row>
    <row r="2666" spans="1:8" x14ac:dyDescent="0.25">
      <c r="A2666" s="9"/>
      <c r="B2666" s="31"/>
      <c r="C2666" s="11"/>
      <c r="D2666" s="74"/>
      <c r="E2666" s="18"/>
      <c r="F2666" s="39"/>
      <c r="G2666" s="22"/>
      <c r="H2666" s="9"/>
    </row>
    <row r="2667" spans="1:8" x14ac:dyDescent="0.25">
      <c r="A2667" s="9"/>
      <c r="B2667" s="31"/>
      <c r="C2667" s="11"/>
      <c r="D2667" s="74"/>
      <c r="E2667" s="18"/>
      <c r="F2667" s="39"/>
      <c r="G2667" s="22"/>
      <c r="H2667" s="9"/>
    </row>
    <row r="2668" spans="1:8" x14ac:dyDescent="0.25">
      <c r="A2668" s="9"/>
      <c r="B2668" s="31"/>
      <c r="C2668" s="11"/>
      <c r="D2668" s="74"/>
      <c r="E2668" s="18"/>
      <c r="F2668" s="39"/>
      <c r="G2668" s="22"/>
      <c r="H2668" s="9"/>
    </row>
    <row r="2669" spans="1:8" x14ac:dyDescent="0.25">
      <c r="A2669" s="9"/>
      <c r="B2669" s="31"/>
      <c r="C2669" s="11"/>
      <c r="D2669" s="74"/>
      <c r="E2669" s="18"/>
      <c r="F2669" s="39"/>
      <c r="G2669" s="22"/>
      <c r="H2669" s="9"/>
    </row>
    <row r="2670" spans="1:8" x14ac:dyDescent="0.25">
      <c r="A2670" s="9"/>
      <c r="B2670" s="31"/>
      <c r="C2670" s="11"/>
      <c r="D2670" s="74"/>
      <c r="E2670" s="18"/>
      <c r="F2670" s="39"/>
      <c r="G2670" s="22"/>
      <c r="H2670" s="9"/>
    </row>
    <row r="2671" spans="1:8" x14ac:dyDescent="0.25">
      <c r="A2671" s="9"/>
      <c r="B2671" s="31"/>
      <c r="C2671" s="11"/>
      <c r="D2671" s="74"/>
      <c r="E2671" s="18"/>
      <c r="F2671" s="39"/>
      <c r="G2671" s="22"/>
      <c r="H2671" s="9"/>
    </row>
    <row r="2672" spans="1:8" x14ac:dyDescent="0.25">
      <c r="A2672" s="9"/>
      <c r="B2672" s="31"/>
      <c r="C2672" s="11"/>
      <c r="D2672" s="74"/>
      <c r="E2672" s="18"/>
      <c r="F2672" s="39"/>
      <c r="G2672" s="22"/>
      <c r="H2672" s="9"/>
    </row>
    <row r="2673" spans="1:8" x14ac:dyDescent="0.25">
      <c r="A2673" s="9"/>
      <c r="B2673" s="31"/>
      <c r="C2673" s="11"/>
      <c r="D2673" s="74"/>
      <c r="E2673" s="18"/>
      <c r="F2673" s="39"/>
      <c r="G2673" s="22"/>
      <c r="H2673" s="9"/>
    </row>
    <row r="2674" spans="1:8" x14ac:dyDescent="0.25">
      <c r="A2674" s="9"/>
      <c r="B2674" s="31"/>
      <c r="C2674" s="11"/>
      <c r="D2674" s="74"/>
      <c r="E2674" s="18"/>
      <c r="F2674" s="39"/>
      <c r="G2674" s="22"/>
      <c r="H2674" s="9"/>
    </row>
    <row r="2675" spans="1:8" x14ac:dyDescent="0.25">
      <c r="A2675" s="9"/>
      <c r="B2675" s="31"/>
      <c r="C2675" s="11"/>
      <c r="D2675" s="74"/>
      <c r="E2675" s="18"/>
      <c r="F2675" s="39"/>
      <c r="G2675" s="22"/>
      <c r="H2675" s="9"/>
    </row>
    <row r="2676" spans="1:8" x14ac:dyDescent="0.25">
      <c r="A2676" s="9"/>
      <c r="B2676" s="31"/>
      <c r="C2676" s="11"/>
      <c r="D2676" s="74"/>
      <c r="E2676" s="18"/>
      <c r="F2676" s="39"/>
      <c r="G2676" s="22"/>
      <c r="H2676" s="9"/>
    </row>
    <row r="2677" spans="1:8" x14ac:dyDescent="0.25">
      <c r="A2677" s="9"/>
      <c r="B2677" s="31"/>
      <c r="C2677" s="11"/>
      <c r="D2677" s="74"/>
      <c r="E2677" s="18"/>
      <c r="F2677" s="39"/>
      <c r="G2677" s="22"/>
      <c r="H2677" s="9"/>
    </row>
    <row r="2678" spans="1:8" x14ac:dyDescent="0.25">
      <c r="A2678" s="9"/>
      <c r="B2678" s="31"/>
      <c r="C2678" s="11"/>
      <c r="D2678" s="74"/>
      <c r="E2678" s="18"/>
      <c r="F2678" s="39"/>
      <c r="G2678" s="22"/>
      <c r="H2678" s="9"/>
    </row>
    <row r="2679" spans="1:8" x14ac:dyDescent="0.25">
      <c r="A2679" s="9"/>
      <c r="B2679" s="31"/>
      <c r="C2679" s="11"/>
      <c r="D2679" s="74"/>
      <c r="E2679" s="18"/>
      <c r="F2679" s="39"/>
      <c r="G2679" s="22"/>
      <c r="H2679" s="9"/>
    </row>
    <row r="2680" spans="1:8" x14ac:dyDescent="0.25">
      <c r="A2680" s="9"/>
      <c r="B2680" s="31"/>
      <c r="C2680" s="11"/>
      <c r="D2680" s="74"/>
      <c r="E2680" s="18"/>
      <c r="F2680" s="39"/>
      <c r="G2680" s="22"/>
      <c r="H2680" s="9"/>
    </row>
    <row r="2681" spans="1:8" x14ac:dyDescent="0.25">
      <c r="A2681" s="9"/>
      <c r="B2681" s="31"/>
      <c r="C2681" s="11"/>
      <c r="D2681" s="74"/>
      <c r="E2681" s="18"/>
      <c r="F2681" s="39"/>
      <c r="G2681" s="22"/>
      <c r="H2681" s="9"/>
    </row>
    <row r="2682" spans="1:8" x14ac:dyDescent="0.25">
      <c r="A2682" s="9"/>
      <c r="B2682" s="31"/>
      <c r="C2682" s="11"/>
      <c r="D2682" s="74"/>
      <c r="E2682" s="18"/>
      <c r="F2682" s="39"/>
      <c r="G2682" s="22"/>
      <c r="H2682" s="9"/>
    </row>
    <row r="2683" spans="1:8" x14ac:dyDescent="0.25">
      <c r="A2683" s="9"/>
      <c r="B2683" s="31"/>
      <c r="C2683" s="11"/>
      <c r="D2683" s="74"/>
      <c r="E2683" s="18"/>
      <c r="F2683" s="39"/>
      <c r="G2683" s="22"/>
      <c r="H2683" s="9"/>
    </row>
    <row r="2684" spans="1:8" x14ac:dyDescent="0.25">
      <c r="A2684" s="9"/>
      <c r="B2684" s="31"/>
      <c r="C2684" s="11"/>
      <c r="D2684" s="74"/>
      <c r="E2684" s="18"/>
      <c r="F2684" s="39"/>
      <c r="G2684" s="22"/>
      <c r="H2684" s="9"/>
    </row>
    <row r="2685" spans="1:8" x14ac:dyDescent="0.25">
      <c r="A2685" s="9"/>
      <c r="B2685" s="31"/>
      <c r="C2685" s="11"/>
      <c r="D2685" s="74"/>
      <c r="E2685" s="18"/>
      <c r="F2685" s="39"/>
      <c r="G2685" s="22"/>
      <c r="H2685" s="9"/>
    </row>
    <row r="2686" spans="1:8" x14ac:dyDescent="0.25">
      <c r="A2686" s="9"/>
      <c r="B2686" s="31"/>
      <c r="C2686" s="11"/>
      <c r="D2686" s="74"/>
      <c r="E2686" s="18"/>
      <c r="F2686" s="39"/>
      <c r="G2686" s="22"/>
      <c r="H2686" s="9"/>
    </row>
    <row r="2687" spans="1:8" x14ac:dyDescent="0.25">
      <c r="A2687" s="9"/>
      <c r="B2687" s="31"/>
      <c r="C2687" s="11"/>
      <c r="D2687" s="74"/>
      <c r="E2687" s="18"/>
      <c r="F2687" s="39"/>
      <c r="G2687" s="22"/>
      <c r="H2687" s="9"/>
    </row>
    <row r="2688" spans="1:8" x14ac:dyDescent="0.25">
      <c r="A2688" s="9"/>
      <c r="B2688" s="31"/>
      <c r="C2688" s="11"/>
      <c r="D2688" s="74"/>
      <c r="E2688" s="18"/>
      <c r="F2688" s="39"/>
      <c r="G2688" s="22"/>
      <c r="H2688" s="9"/>
    </row>
    <row r="2689" spans="1:8" x14ac:dyDescent="0.25">
      <c r="A2689" s="9"/>
      <c r="B2689" s="31"/>
      <c r="C2689" s="11"/>
      <c r="D2689" s="74"/>
      <c r="E2689" s="18"/>
      <c r="F2689" s="39"/>
      <c r="G2689" s="22"/>
      <c r="H2689" s="9"/>
    </row>
    <row r="2690" spans="1:8" x14ac:dyDescent="0.25">
      <c r="A2690" s="9"/>
      <c r="B2690" s="31"/>
      <c r="C2690" s="11"/>
      <c r="D2690" s="74"/>
      <c r="E2690" s="18"/>
      <c r="F2690" s="39"/>
      <c r="G2690" s="22"/>
      <c r="H2690" s="9"/>
    </row>
    <row r="2691" spans="1:8" x14ac:dyDescent="0.25">
      <c r="A2691" s="9"/>
      <c r="B2691" s="31"/>
      <c r="C2691" s="11"/>
      <c r="D2691" s="74"/>
      <c r="E2691" s="18"/>
      <c r="F2691" s="39"/>
      <c r="G2691" s="22"/>
      <c r="H2691" s="9"/>
    </row>
    <row r="2692" spans="1:8" x14ac:dyDescent="0.25">
      <c r="A2692" s="9"/>
      <c r="B2692" s="31"/>
      <c r="C2692" s="11"/>
      <c r="D2692" s="74"/>
      <c r="E2692" s="18"/>
      <c r="F2692" s="39"/>
      <c r="G2692" s="22"/>
      <c r="H2692" s="9"/>
    </row>
    <row r="2693" spans="1:8" x14ac:dyDescent="0.25">
      <c r="A2693" s="9"/>
      <c r="B2693" s="31"/>
      <c r="C2693" s="11"/>
      <c r="D2693" s="74"/>
      <c r="E2693" s="18"/>
      <c r="F2693" s="39"/>
      <c r="G2693" s="22"/>
      <c r="H2693" s="9"/>
    </row>
    <row r="2694" spans="1:8" x14ac:dyDescent="0.25">
      <c r="A2694" s="9"/>
      <c r="B2694" s="31"/>
      <c r="C2694" s="11"/>
      <c r="D2694" s="74"/>
      <c r="E2694" s="18"/>
      <c r="F2694" s="39"/>
      <c r="G2694" s="22"/>
      <c r="H2694" s="9"/>
    </row>
    <row r="2695" spans="1:8" x14ac:dyDescent="0.25">
      <c r="A2695" s="9"/>
      <c r="B2695" s="31"/>
      <c r="C2695" s="11"/>
      <c r="D2695" s="74"/>
      <c r="E2695" s="18"/>
      <c r="F2695" s="39"/>
      <c r="G2695" s="22"/>
      <c r="H2695" s="9"/>
    </row>
    <row r="2696" spans="1:8" x14ac:dyDescent="0.25">
      <c r="A2696" s="9"/>
      <c r="B2696" s="31"/>
      <c r="C2696" s="11"/>
      <c r="D2696" s="74"/>
      <c r="E2696" s="18"/>
      <c r="F2696" s="39"/>
      <c r="G2696" s="22"/>
      <c r="H2696" s="9"/>
    </row>
    <row r="2697" spans="1:8" x14ac:dyDescent="0.25">
      <c r="A2697" s="9"/>
      <c r="B2697" s="31"/>
      <c r="C2697" s="11"/>
      <c r="D2697" s="74"/>
      <c r="E2697" s="18"/>
      <c r="F2697" s="39"/>
      <c r="G2697" s="22"/>
      <c r="H2697" s="9"/>
    </row>
    <row r="2698" spans="1:8" x14ac:dyDescent="0.25">
      <c r="A2698" s="9"/>
      <c r="B2698" s="31"/>
      <c r="C2698" s="11"/>
      <c r="D2698" s="74"/>
      <c r="E2698" s="18"/>
      <c r="F2698" s="39"/>
      <c r="G2698" s="22"/>
      <c r="H2698" s="9"/>
    </row>
    <row r="2699" spans="1:8" x14ac:dyDescent="0.25">
      <c r="A2699" s="9"/>
      <c r="B2699" s="31"/>
      <c r="C2699" s="11"/>
      <c r="D2699" s="74"/>
      <c r="E2699" s="18"/>
      <c r="F2699" s="39"/>
      <c r="G2699" s="22"/>
      <c r="H2699" s="9"/>
    </row>
    <row r="2700" spans="1:8" x14ac:dyDescent="0.25">
      <c r="A2700" s="9"/>
      <c r="B2700" s="31"/>
      <c r="C2700" s="11"/>
      <c r="D2700" s="74"/>
      <c r="E2700" s="18"/>
      <c r="F2700" s="39"/>
      <c r="G2700" s="22"/>
      <c r="H2700" s="9"/>
    </row>
    <row r="2701" spans="1:8" x14ac:dyDescent="0.25">
      <c r="A2701" s="9"/>
      <c r="B2701" s="31"/>
      <c r="C2701" s="11"/>
      <c r="D2701" s="74"/>
      <c r="E2701" s="18"/>
      <c r="F2701" s="39"/>
      <c r="G2701" s="22"/>
      <c r="H2701" s="9"/>
    </row>
    <row r="2702" spans="1:8" x14ac:dyDescent="0.25">
      <c r="A2702" s="9"/>
      <c r="B2702" s="31"/>
      <c r="C2702" s="11"/>
      <c r="D2702" s="74"/>
      <c r="E2702" s="18"/>
      <c r="F2702" s="39"/>
      <c r="G2702" s="22"/>
      <c r="H2702" s="9"/>
    </row>
    <row r="2703" spans="1:8" x14ac:dyDescent="0.25">
      <c r="A2703" s="9"/>
      <c r="B2703" s="31"/>
      <c r="C2703" s="11"/>
      <c r="D2703" s="74"/>
      <c r="E2703" s="18"/>
      <c r="F2703" s="39"/>
      <c r="G2703" s="22"/>
      <c r="H2703" s="9"/>
    </row>
    <row r="2704" spans="1:8" x14ac:dyDescent="0.25">
      <c r="A2704" s="9"/>
      <c r="B2704" s="31"/>
      <c r="C2704" s="11"/>
      <c r="D2704" s="74"/>
      <c r="E2704" s="18"/>
      <c r="F2704" s="39"/>
      <c r="G2704" s="22"/>
      <c r="H2704" s="9"/>
    </row>
    <row r="2705" spans="1:8" x14ac:dyDescent="0.25">
      <c r="A2705" s="9"/>
      <c r="B2705" s="31"/>
      <c r="C2705" s="11"/>
      <c r="D2705" s="74"/>
      <c r="E2705" s="18"/>
      <c r="F2705" s="39"/>
      <c r="G2705" s="22"/>
      <c r="H2705" s="9"/>
    </row>
    <row r="2706" spans="1:8" x14ac:dyDescent="0.25">
      <c r="A2706" s="9"/>
      <c r="B2706" s="31"/>
      <c r="C2706" s="11"/>
      <c r="D2706" s="74"/>
      <c r="E2706" s="18"/>
      <c r="F2706" s="39"/>
      <c r="G2706" s="22"/>
      <c r="H2706" s="9"/>
    </row>
    <row r="2707" spans="1:8" x14ac:dyDescent="0.25">
      <c r="A2707" s="9"/>
      <c r="B2707" s="31"/>
      <c r="C2707" s="11"/>
      <c r="D2707" s="74"/>
      <c r="E2707" s="18"/>
      <c r="F2707" s="39"/>
      <c r="G2707" s="22"/>
      <c r="H2707" s="9"/>
    </row>
    <row r="2708" spans="1:8" x14ac:dyDescent="0.25">
      <c r="A2708" s="9"/>
      <c r="B2708" s="31"/>
      <c r="C2708" s="11"/>
      <c r="D2708" s="74"/>
      <c r="E2708" s="18"/>
      <c r="F2708" s="39"/>
      <c r="G2708" s="22"/>
      <c r="H2708" s="9"/>
    </row>
    <row r="2709" spans="1:8" x14ac:dyDescent="0.25">
      <c r="A2709" s="9"/>
      <c r="B2709" s="31"/>
      <c r="C2709" s="11"/>
      <c r="D2709" s="74"/>
      <c r="E2709" s="18"/>
      <c r="F2709" s="39"/>
      <c r="G2709" s="22"/>
      <c r="H2709" s="9"/>
    </row>
    <row r="2710" spans="1:8" x14ac:dyDescent="0.25">
      <c r="A2710" s="9"/>
      <c r="B2710" s="31"/>
      <c r="C2710" s="11"/>
      <c r="D2710" s="74"/>
      <c r="E2710" s="18"/>
      <c r="F2710" s="39"/>
      <c r="G2710" s="22"/>
      <c r="H2710" s="9"/>
    </row>
    <row r="2711" spans="1:8" x14ac:dyDescent="0.25">
      <c r="A2711" s="9"/>
      <c r="B2711" s="31"/>
      <c r="C2711" s="11"/>
      <c r="D2711" s="74"/>
      <c r="E2711" s="18"/>
      <c r="F2711" s="39"/>
      <c r="G2711" s="22"/>
      <c r="H2711" s="9"/>
    </row>
    <row r="2712" spans="1:8" x14ac:dyDescent="0.25">
      <c r="A2712" s="9"/>
      <c r="B2712" s="31"/>
      <c r="C2712" s="11"/>
      <c r="D2712" s="74"/>
      <c r="E2712" s="18"/>
      <c r="F2712" s="39"/>
      <c r="G2712" s="22"/>
      <c r="H2712" s="9"/>
    </row>
    <row r="2713" spans="1:8" x14ac:dyDescent="0.25">
      <c r="A2713" s="9"/>
      <c r="B2713" s="31"/>
      <c r="C2713" s="11"/>
      <c r="D2713" s="74"/>
      <c r="E2713" s="18"/>
      <c r="F2713" s="39"/>
      <c r="G2713" s="22"/>
      <c r="H2713" s="9"/>
    </row>
    <row r="2714" spans="1:8" x14ac:dyDescent="0.25">
      <c r="A2714" s="9"/>
      <c r="B2714" s="31"/>
      <c r="C2714" s="11"/>
      <c r="D2714" s="74"/>
      <c r="E2714" s="18"/>
      <c r="F2714" s="39"/>
      <c r="G2714" s="22"/>
      <c r="H2714" s="9"/>
    </row>
    <row r="2715" spans="1:8" x14ac:dyDescent="0.25">
      <c r="A2715" s="9"/>
      <c r="B2715" s="31"/>
      <c r="C2715" s="11"/>
      <c r="D2715" s="74"/>
      <c r="E2715" s="18"/>
      <c r="F2715" s="39"/>
      <c r="G2715" s="22"/>
      <c r="H2715" s="9"/>
    </row>
    <row r="2716" spans="1:8" x14ac:dyDescent="0.25">
      <c r="A2716" s="9"/>
      <c r="B2716" s="31"/>
      <c r="C2716" s="11"/>
      <c r="D2716" s="74"/>
      <c r="E2716" s="18"/>
      <c r="F2716" s="39"/>
      <c r="G2716" s="22"/>
      <c r="H2716" s="9"/>
    </row>
    <row r="2717" spans="1:8" x14ac:dyDescent="0.25">
      <c r="A2717" s="9"/>
      <c r="B2717" s="31"/>
      <c r="C2717" s="11"/>
      <c r="D2717" s="74"/>
      <c r="E2717" s="18"/>
      <c r="F2717" s="39"/>
      <c r="G2717" s="22"/>
      <c r="H2717" s="9"/>
    </row>
    <row r="2718" spans="1:8" x14ac:dyDescent="0.25">
      <c r="A2718" s="9"/>
      <c r="B2718" s="31"/>
      <c r="C2718" s="11"/>
      <c r="D2718" s="74"/>
      <c r="E2718" s="18"/>
      <c r="F2718" s="39"/>
      <c r="G2718" s="22"/>
      <c r="H2718" s="9"/>
    </row>
    <row r="2719" spans="1:8" x14ac:dyDescent="0.25">
      <c r="A2719" s="9"/>
      <c r="B2719" s="31"/>
      <c r="C2719" s="11"/>
      <c r="D2719" s="74"/>
      <c r="E2719" s="18"/>
      <c r="F2719" s="39"/>
      <c r="G2719" s="22"/>
      <c r="H2719" s="9"/>
    </row>
    <row r="2720" spans="1:8" x14ac:dyDescent="0.25">
      <c r="A2720" s="9"/>
      <c r="B2720" s="31"/>
      <c r="C2720" s="11"/>
      <c r="D2720" s="74"/>
      <c r="E2720" s="18"/>
      <c r="F2720" s="39"/>
      <c r="G2720" s="22"/>
      <c r="H2720" s="9"/>
    </row>
    <row r="2721" spans="1:8" x14ac:dyDescent="0.25">
      <c r="A2721" s="9"/>
      <c r="B2721" s="31"/>
      <c r="C2721" s="11"/>
      <c r="D2721" s="74"/>
      <c r="E2721" s="18"/>
      <c r="F2721" s="39"/>
      <c r="G2721" s="22"/>
      <c r="H2721" s="9"/>
    </row>
    <row r="2722" spans="1:8" x14ac:dyDescent="0.25">
      <c r="A2722" s="9"/>
      <c r="B2722" s="31"/>
      <c r="C2722" s="11"/>
      <c r="D2722" s="74"/>
      <c r="E2722" s="18"/>
      <c r="F2722" s="39"/>
      <c r="G2722" s="22"/>
      <c r="H2722" s="9"/>
    </row>
    <row r="2723" spans="1:8" x14ac:dyDescent="0.25">
      <c r="A2723" s="9"/>
      <c r="B2723" s="31"/>
      <c r="C2723" s="11"/>
      <c r="D2723" s="74"/>
      <c r="E2723" s="18"/>
      <c r="F2723" s="39"/>
      <c r="G2723" s="22"/>
      <c r="H2723" s="9"/>
    </row>
    <row r="2724" spans="1:8" x14ac:dyDescent="0.25">
      <c r="A2724" s="9"/>
      <c r="B2724" s="31"/>
      <c r="C2724" s="11"/>
      <c r="D2724" s="74"/>
      <c r="E2724" s="18"/>
      <c r="F2724" s="39"/>
      <c r="G2724" s="22"/>
      <c r="H2724" s="9"/>
    </row>
    <row r="2725" spans="1:8" x14ac:dyDescent="0.25">
      <c r="A2725" s="9"/>
      <c r="B2725" s="31"/>
      <c r="C2725" s="11"/>
      <c r="D2725" s="74"/>
      <c r="E2725" s="18"/>
      <c r="F2725" s="39"/>
      <c r="G2725" s="22"/>
      <c r="H2725" s="9"/>
    </row>
    <row r="2726" spans="1:8" x14ac:dyDescent="0.25">
      <c r="A2726" s="9"/>
      <c r="B2726" s="31"/>
      <c r="C2726" s="11"/>
      <c r="D2726" s="74"/>
      <c r="E2726" s="18"/>
      <c r="F2726" s="39"/>
      <c r="G2726" s="22"/>
      <c r="H2726" s="9"/>
    </row>
    <row r="2727" spans="1:8" x14ac:dyDescent="0.25">
      <c r="A2727" s="9"/>
      <c r="B2727" s="31"/>
      <c r="C2727" s="11"/>
      <c r="D2727" s="74"/>
      <c r="E2727" s="18"/>
      <c r="F2727" s="39"/>
      <c r="G2727" s="22"/>
      <c r="H2727" s="9"/>
    </row>
    <row r="2728" spans="1:8" x14ac:dyDescent="0.25">
      <c r="A2728" s="9"/>
      <c r="B2728" s="31"/>
      <c r="C2728" s="11"/>
      <c r="D2728" s="74"/>
      <c r="E2728" s="18"/>
      <c r="F2728" s="39"/>
      <c r="G2728" s="22"/>
      <c r="H2728" s="9"/>
    </row>
    <row r="2729" spans="1:8" x14ac:dyDescent="0.25">
      <c r="A2729" s="9"/>
      <c r="B2729" s="31"/>
      <c r="C2729" s="11"/>
      <c r="D2729" s="74"/>
      <c r="E2729" s="18"/>
      <c r="F2729" s="39"/>
      <c r="G2729" s="22"/>
      <c r="H2729" s="9"/>
    </row>
    <row r="2730" spans="1:8" x14ac:dyDescent="0.25">
      <c r="A2730" s="9"/>
      <c r="B2730" s="31"/>
      <c r="C2730" s="11"/>
      <c r="D2730" s="74"/>
      <c r="E2730" s="18"/>
      <c r="F2730" s="39"/>
      <c r="G2730" s="22"/>
      <c r="H2730" s="9"/>
    </row>
    <row r="2731" spans="1:8" x14ac:dyDescent="0.25">
      <c r="A2731" s="9"/>
      <c r="B2731" s="31"/>
      <c r="C2731" s="11"/>
      <c r="D2731" s="74"/>
      <c r="E2731" s="18"/>
      <c r="F2731" s="39"/>
      <c r="G2731" s="22"/>
      <c r="H2731" s="9"/>
    </row>
    <row r="2732" spans="1:8" x14ac:dyDescent="0.25">
      <c r="A2732" s="9"/>
      <c r="B2732" s="31"/>
      <c r="C2732" s="11"/>
      <c r="D2732" s="74"/>
      <c r="E2732" s="18"/>
      <c r="F2732" s="39"/>
      <c r="G2732" s="22"/>
      <c r="H2732" s="9"/>
    </row>
    <row r="2733" spans="1:8" x14ac:dyDescent="0.25">
      <c r="A2733" s="9"/>
      <c r="B2733" s="31"/>
      <c r="C2733" s="11"/>
      <c r="D2733" s="74"/>
      <c r="E2733" s="18"/>
      <c r="F2733" s="39"/>
      <c r="G2733" s="22"/>
      <c r="H2733" s="9"/>
    </row>
    <row r="2734" spans="1:8" x14ac:dyDescent="0.25">
      <c r="A2734" s="9"/>
      <c r="B2734" s="31"/>
      <c r="C2734" s="11"/>
      <c r="D2734" s="74"/>
      <c r="E2734" s="18"/>
      <c r="F2734" s="39"/>
      <c r="G2734" s="22"/>
      <c r="H2734" s="9"/>
    </row>
    <row r="2735" spans="1:8" x14ac:dyDescent="0.25">
      <c r="A2735" s="9"/>
      <c r="B2735" s="31"/>
      <c r="C2735" s="11"/>
      <c r="D2735" s="74"/>
      <c r="E2735" s="18"/>
      <c r="F2735" s="39"/>
      <c r="G2735" s="22"/>
      <c r="H2735" s="9"/>
    </row>
    <row r="2736" spans="1:8" x14ac:dyDescent="0.25">
      <c r="A2736" s="9"/>
      <c r="B2736" s="31"/>
      <c r="C2736" s="11"/>
      <c r="D2736" s="74"/>
      <c r="E2736" s="18"/>
      <c r="F2736" s="39"/>
      <c r="G2736" s="22"/>
      <c r="H2736" s="9"/>
    </row>
    <row r="2737" spans="1:8" x14ac:dyDescent="0.25">
      <c r="A2737" s="9"/>
      <c r="B2737" s="31"/>
      <c r="C2737" s="11"/>
      <c r="D2737" s="74"/>
      <c r="E2737" s="18"/>
      <c r="F2737" s="39"/>
      <c r="G2737" s="22"/>
      <c r="H2737" s="9"/>
    </row>
    <row r="2738" spans="1:8" x14ac:dyDescent="0.25">
      <c r="A2738" s="9"/>
      <c r="B2738" s="31"/>
      <c r="C2738" s="11"/>
      <c r="D2738" s="74"/>
      <c r="E2738" s="18"/>
      <c r="F2738" s="39"/>
      <c r="G2738" s="22"/>
      <c r="H2738" s="9"/>
    </row>
    <row r="2739" spans="1:8" x14ac:dyDescent="0.25">
      <c r="A2739" s="9"/>
      <c r="B2739" s="31"/>
      <c r="C2739" s="11"/>
      <c r="D2739" s="74"/>
      <c r="E2739" s="18"/>
      <c r="F2739" s="39"/>
      <c r="G2739" s="22"/>
      <c r="H2739" s="9"/>
    </row>
    <row r="2740" spans="1:8" x14ac:dyDescent="0.25">
      <c r="A2740" s="9"/>
      <c r="B2740" s="31"/>
      <c r="C2740" s="11"/>
      <c r="D2740" s="74"/>
      <c r="E2740" s="18"/>
      <c r="F2740" s="39"/>
      <c r="G2740" s="22"/>
      <c r="H2740" s="9"/>
    </row>
    <row r="2741" spans="1:8" x14ac:dyDescent="0.25">
      <c r="A2741" s="9"/>
      <c r="B2741" s="31"/>
      <c r="C2741" s="11"/>
      <c r="D2741" s="74"/>
      <c r="E2741" s="18"/>
      <c r="F2741" s="39"/>
      <c r="G2741" s="22"/>
      <c r="H2741" s="9"/>
    </row>
    <row r="2742" spans="1:8" x14ac:dyDescent="0.25">
      <c r="A2742" s="9"/>
      <c r="B2742" s="31"/>
      <c r="C2742" s="11"/>
      <c r="D2742" s="74"/>
      <c r="E2742" s="18"/>
      <c r="F2742" s="39"/>
      <c r="G2742" s="22"/>
      <c r="H2742" s="9"/>
    </row>
    <row r="2743" spans="1:8" x14ac:dyDescent="0.25">
      <c r="A2743" s="9"/>
      <c r="B2743" s="31"/>
      <c r="C2743" s="11"/>
      <c r="D2743" s="74"/>
      <c r="E2743" s="18"/>
      <c r="F2743" s="39"/>
      <c r="G2743" s="22"/>
      <c r="H2743" s="9"/>
    </row>
    <row r="2744" spans="1:8" x14ac:dyDescent="0.25">
      <c r="A2744" s="9"/>
      <c r="B2744" s="31"/>
      <c r="C2744" s="11"/>
      <c r="D2744" s="74"/>
      <c r="E2744" s="18"/>
      <c r="F2744" s="39"/>
      <c r="G2744" s="22"/>
      <c r="H2744" s="9"/>
    </row>
    <row r="2745" spans="1:8" x14ac:dyDescent="0.25">
      <c r="A2745" s="9"/>
      <c r="B2745" s="31"/>
      <c r="C2745" s="11"/>
      <c r="D2745" s="74"/>
      <c r="E2745" s="18"/>
      <c r="F2745" s="39"/>
      <c r="G2745" s="22"/>
      <c r="H2745" s="9"/>
    </row>
    <row r="2746" spans="1:8" x14ac:dyDescent="0.25">
      <c r="A2746" s="9"/>
      <c r="B2746" s="31"/>
      <c r="C2746" s="11"/>
      <c r="D2746" s="74"/>
      <c r="E2746" s="18"/>
      <c r="F2746" s="39"/>
      <c r="G2746" s="22"/>
      <c r="H2746" s="9"/>
    </row>
    <row r="2747" spans="1:8" x14ac:dyDescent="0.25">
      <c r="A2747" s="9"/>
      <c r="B2747" s="31"/>
      <c r="C2747" s="11"/>
      <c r="D2747" s="74"/>
      <c r="E2747" s="18"/>
      <c r="F2747" s="39"/>
      <c r="G2747" s="22"/>
      <c r="H2747" s="9"/>
    </row>
    <row r="2748" spans="1:8" x14ac:dyDescent="0.25">
      <c r="A2748" s="9"/>
      <c r="B2748" s="31"/>
      <c r="C2748" s="11"/>
      <c r="D2748" s="74"/>
      <c r="E2748" s="18"/>
      <c r="F2748" s="39"/>
      <c r="G2748" s="22"/>
      <c r="H2748" s="9"/>
    </row>
    <row r="2749" spans="1:8" x14ac:dyDescent="0.25">
      <c r="A2749" s="9"/>
      <c r="B2749" s="31"/>
      <c r="C2749" s="11"/>
      <c r="D2749" s="74"/>
      <c r="E2749" s="18"/>
      <c r="F2749" s="39"/>
      <c r="G2749" s="22"/>
      <c r="H2749" s="9"/>
    </row>
    <row r="2750" spans="1:8" x14ac:dyDescent="0.25">
      <c r="A2750" s="9"/>
      <c r="B2750" s="31"/>
      <c r="C2750" s="11"/>
      <c r="D2750" s="74"/>
      <c r="E2750" s="18"/>
      <c r="F2750" s="39"/>
      <c r="G2750" s="22"/>
      <c r="H2750" s="9"/>
    </row>
    <row r="2751" spans="1:8" x14ac:dyDescent="0.25">
      <c r="A2751" s="9"/>
      <c r="B2751" s="31"/>
      <c r="C2751" s="11"/>
      <c r="D2751" s="74"/>
      <c r="E2751" s="18"/>
      <c r="F2751" s="39"/>
      <c r="G2751" s="22"/>
      <c r="H2751" s="9"/>
    </row>
    <row r="2752" spans="1:8" x14ac:dyDescent="0.25">
      <c r="A2752" s="9"/>
      <c r="B2752" s="31"/>
      <c r="C2752" s="11"/>
      <c r="D2752" s="74"/>
      <c r="E2752" s="18"/>
      <c r="F2752" s="39"/>
      <c r="G2752" s="22"/>
      <c r="H2752" s="9"/>
    </row>
    <row r="2753" spans="1:8" x14ac:dyDescent="0.25">
      <c r="A2753" s="9"/>
      <c r="B2753" s="31"/>
      <c r="C2753" s="11"/>
      <c r="D2753" s="74"/>
      <c r="E2753" s="18"/>
      <c r="F2753" s="39"/>
      <c r="G2753" s="22"/>
      <c r="H2753" s="9"/>
    </row>
    <row r="2754" spans="1:8" x14ac:dyDescent="0.25">
      <c r="A2754" s="9"/>
      <c r="B2754" s="31"/>
      <c r="C2754" s="11"/>
      <c r="D2754" s="74"/>
      <c r="E2754" s="18"/>
      <c r="F2754" s="39"/>
      <c r="G2754" s="22"/>
      <c r="H2754" s="9"/>
    </row>
    <row r="2755" spans="1:8" x14ac:dyDescent="0.25">
      <c r="A2755" s="9"/>
      <c r="B2755" s="31"/>
      <c r="C2755" s="11"/>
      <c r="D2755" s="74"/>
      <c r="E2755" s="18"/>
      <c r="F2755" s="39"/>
      <c r="G2755" s="22"/>
      <c r="H2755" s="9"/>
    </row>
    <row r="2756" spans="1:8" x14ac:dyDescent="0.25">
      <c r="A2756" s="9"/>
      <c r="B2756" s="31"/>
      <c r="C2756" s="11"/>
      <c r="D2756" s="74"/>
      <c r="E2756" s="18"/>
      <c r="F2756" s="39"/>
      <c r="G2756" s="22"/>
      <c r="H2756" s="9"/>
    </row>
    <row r="2757" spans="1:8" x14ac:dyDescent="0.25">
      <c r="A2757" s="9"/>
      <c r="B2757" s="31"/>
      <c r="C2757" s="11"/>
      <c r="D2757" s="74"/>
      <c r="E2757" s="18"/>
      <c r="F2757" s="39"/>
      <c r="G2757" s="22"/>
      <c r="H2757" s="9"/>
    </row>
    <row r="2758" spans="1:8" x14ac:dyDescent="0.25">
      <c r="A2758" s="9"/>
      <c r="B2758" s="31"/>
      <c r="C2758" s="11"/>
      <c r="D2758" s="74"/>
      <c r="E2758" s="18"/>
      <c r="F2758" s="39"/>
      <c r="G2758" s="22"/>
      <c r="H2758" s="9"/>
    </row>
    <row r="2759" spans="1:8" x14ac:dyDescent="0.25">
      <c r="A2759" s="9"/>
      <c r="B2759" s="31"/>
      <c r="C2759" s="11"/>
      <c r="D2759" s="74"/>
      <c r="E2759" s="18"/>
      <c r="F2759" s="39"/>
      <c r="G2759" s="22"/>
      <c r="H2759" s="9"/>
    </row>
    <row r="2760" spans="1:8" x14ac:dyDescent="0.25">
      <c r="A2760" s="9"/>
      <c r="B2760" s="31"/>
      <c r="C2760" s="11"/>
      <c r="D2760" s="74"/>
      <c r="E2760" s="18"/>
      <c r="F2760" s="39"/>
      <c r="G2760" s="22"/>
      <c r="H2760" s="9"/>
    </row>
    <row r="2761" spans="1:8" x14ac:dyDescent="0.25">
      <c r="A2761" s="9"/>
      <c r="B2761" s="31"/>
      <c r="C2761" s="11"/>
      <c r="D2761" s="74"/>
      <c r="E2761" s="18"/>
      <c r="F2761" s="39"/>
      <c r="G2761" s="22"/>
      <c r="H2761" s="9"/>
    </row>
    <row r="2762" spans="1:8" x14ac:dyDescent="0.25">
      <c r="A2762" s="9"/>
      <c r="B2762" s="31"/>
      <c r="C2762" s="11"/>
      <c r="D2762" s="74"/>
      <c r="E2762" s="18"/>
      <c r="F2762" s="39"/>
      <c r="G2762" s="22"/>
      <c r="H2762" s="9"/>
    </row>
    <row r="2763" spans="1:8" x14ac:dyDescent="0.25">
      <c r="A2763" s="9"/>
      <c r="B2763" s="31"/>
      <c r="C2763" s="11"/>
      <c r="D2763" s="74"/>
      <c r="E2763" s="18"/>
      <c r="F2763" s="39"/>
      <c r="G2763" s="22"/>
      <c r="H2763" s="9"/>
    </row>
    <row r="2764" spans="1:8" x14ac:dyDescent="0.25">
      <c r="A2764" s="9"/>
      <c r="B2764" s="31"/>
      <c r="C2764" s="11"/>
      <c r="D2764" s="74"/>
      <c r="E2764" s="18"/>
      <c r="F2764" s="39"/>
      <c r="G2764" s="22"/>
      <c r="H2764" s="9"/>
    </row>
    <row r="2765" spans="1:8" x14ac:dyDescent="0.25">
      <c r="A2765" s="9"/>
      <c r="B2765" s="31"/>
      <c r="C2765" s="11"/>
      <c r="D2765" s="74"/>
      <c r="E2765" s="18"/>
      <c r="F2765" s="39"/>
      <c r="G2765" s="22"/>
      <c r="H2765" s="9"/>
    </row>
    <row r="2766" spans="1:8" x14ac:dyDescent="0.25">
      <c r="A2766" s="9"/>
      <c r="B2766" s="31"/>
      <c r="C2766" s="11"/>
      <c r="D2766" s="74"/>
      <c r="E2766" s="18"/>
      <c r="F2766" s="39"/>
      <c r="G2766" s="22"/>
      <c r="H2766" s="9"/>
    </row>
    <row r="2767" spans="1:8" x14ac:dyDescent="0.25">
      <c r="A2767" s="9"/>
      <c r="B2767" s="31"/>
      <c r="C2767" s="11"/>
      <c r="D2767" s="74"/>
      <c r="E2767" s="18"/>
      <c r="F2767" s="39"/>
      <c r="G2767" s="22"/>
      <c r="H2767" s="9"/>
    </row>
    <row r="2768" spans="1:8" x14ac:dyDescent="0.25">
      <c r="A2768" s="9"/>
      <c r="B2768" s="31"/>
      <c r="C2768" s="11"/>
      <c r="D2768" s="74"/>
      <c r="E2768" s="18"/>
      <c r="F2768" s="39"/>
      <c r="G2768" s="22"/>
      <c r="H2768" s="9"/>
    </row>
    <row r="2769" spans="1:8" x14ac:dyDescent="0.25">
      <c r="A2769" s="9"/>
      <c r="B2769" s="31"/>
      <c r="C2769" s="11"/>
      <c r="D2769" s="74"/>
      <c r="E2769" s="18"/>
      <c r="F2769" s="39"/>
      <c r="G2769" s="22"/>
      <c r="H2769" s="9"/>
    </row>
    <row r="2770" spans="1:8" x14ac:dyDescent="0.25">
      <c r="A2770" s="9"/>
      <c r="B2770" s="31"/>
      <c r="C2770" s="11"/>
      <c r="D2770" s="74"/>
      <c r="E2770" s="18"/>
      <c r="F2770" s="39"/>
      <c r="G2770" s="22"/>
      <c r="H2770" s="9"/>
    </row>
    <row r="2771" spans="1:8" x14ac:dyDescent="0.25">
      <c r="A2771" s="9"/>
      <c r="B2771" s="31"/>
      <c r="C2771" s="11"/>
      <c r="D2771" s="74"/>
      <c r="E2771" s="18"/>
      <c r="F2771" s="39"/>
      <c r="G2771" s="22"/>
      <c r="H2771" s="9"/>
    </row>
    <row r="2772" spans="1:8" x14ac:dyDescent="0.25">
      <c r="A2772" s="9"/>
      <c r="B2772" s="31"/>
      <c r="C2772" s="11"/>
      <c r="D2772" s="74"/>
      <c r="E2772" s="18"/>
      <c r="F2772" s="39"/>
      <c r="G2772" s="22"/>
      <c r="H2772" s="9"/>
    </row>
    <row r="2773" spans="1:8" x14ac:dyDescent="0.25">
      <c r="A2773" s="9"/>
      <c r="B2773" s="31"/>
      <c r="C2773" s="11"/>
      <c r="D2773" s="74"/>
      <c r="E2773" s="18"/>
      <c r="F2773" s="39"/>
      <c r="G2773" s="22"/>
      <c r="H2773" s="9"/>
    </row>
    <row r="2774" spans="1:8" x14ac:dyDescent="0.25">
      <c r="A2774" s="9"/>
      <c r="B2774" s="31"/>
      <c r="C2774" s="11"/>
      <c r="D2774" s="74"/>
      <c r="E2774" s="18"/>
      <c r="F2774" s="39"/>
      <c r="G2774" s="22"/>
      <c r="H2774" s="9"/>
    </row>
    <row r="2775" spans="1:8" x14ac:dyDescent="0.25">
      <c r="A2775" s="9"/>
      <c r="B2775" s="31"/>
      <c r="C2775" s="11"/>
      <c r="D2775" s="74"/>
      <c r="E2775" s="18"/>
      <c r="F2775" s="39"/>
      <c r="G2775" s="22"/>
      <c r="H2775" s="9"/>
    </row>
    <row r="2776" spans="1:8" x14ac:dyDescent="0.25">
      <c r="A2776" s="9"/>
      <c r="B2776" s="31"/>
      <c r="C2776" s="11"/>
      <c r="D2776" s="74"/>
      <c r="E2776" s="18"/>
      <c r="F2776" s="39"/>
      <c r="G2776" s="22"/>
      <c r="H2776" s="9"/>
    </row>
    <row r="2777" spans="1:8" x14ac:dyDescent="0.25">
      <c r="A2777" s="9"/>
      <c r="B2777" s="31"/>
      <c r="C2777" s="11"/>
      <c r="D2777" s="74"/>
      <c r="E2777" s="18"/>
      <c r="F2777" s="39"/>
      <c r="G2777" s="22"/>
      <c r="H2777" s="9"/>
    </row>
    <row r="2778" spans="1:8" x14ac:dyDescent="0.25">
      <c r="A2778" s="9"/>
      <c r="B2778" s="31"/>
      <c r="C2778" s="11"/>
      <c r="D2778" s="74"/>
      <c r="E2778" s="18"/>
      <c r="F2778" s="39"/>
      <c r="G2778" s="22"/>
      <c r="H2778" s="9"/>
    </row>
    <row r="2779" spans="1:8" x14ac:dyDescent="0.25">
      <c r="A2779" s="9"/>
      <c r="B2779" s="31"/>
      <c r="C2779" s="11"/>
      <c r="D2779" s="74"/>
      <c r="E2779" s="18"/>
      <c r="F2779" s="39"/>
      <c r="G2779" s="22"/>
      <c r="H2779" s="9"/>
    </row>
    <row r="2780" spans="1:8" x14ac:dyDescent="0.25">
      <c r="A2780" s="9"/>
      <c r="B2780" s="31"/>
      <c r="C2780" s="11"/>
      <c r="D2780" s="74"/>
      <c r="E2780" s="18"/>
      <c r="F2780" s="39"/>
      <c r="G2780" s="22"/>
      <c r="H2780" s="9"/>
    </row>
    <row r="2781" spans="1:8" x14ac:dyDescent="0.25">
      <c r="A2781" s="9"/>
      <c r="B2781" s="31"/>
      <c r="C2781" s="11"/>
      <c r="D2781" s="74"/>
      <c r="E2781" s="18"/>
      <c r="F2781" s="39"/>
      <c r="G2781" s="22"/>
      <c r="H2781" s="9"/>
    </row>
    <row r="2782" spans="1:8" x14ac:dyDescent="0.25">
      <c r="A2782" s="9"/>
      <c r="B2782" s="31"/>
      <c r="C2782" s="11"/>
      <c r="D2782" s="74"/>
      <c r="E2782" s="18"/>
      <c r="F2782" s="39"/>
      <c r="G2782" s="22"/>
      <c r="H2782" s="9"/>
    </row>
    <row r="2783" spans="1:8" x14ac:dyDescent="0.25">
      <c r="A2783" s="9"/>
      <c r="B2783" s="31"/>
      <c r="C2783" s="11"/>
      <c r="D2783" s="74"/>
      <c r="E2783" s="18"/>
      <c r="F2783" s="39"/>
      <c r="G2783" s="22"/>
      <c r="H2783" s="9"/>
    </row>
    <row r="2784" spans="1:8" x14ac:dyDescent="0.25">
      <c r="A2784" s="9"/>
      <c r="B2784" s="31"/>
      <c r="C2784" s="11"/>
      <c r="D2784" s="74"/>
      <c r="E2784" s="18"/>
      <c r="F2784" s="39"/>
      <c r="G2784" s="22"/>
      <c r="H2784" s="9"/>
    </row>
    <row r="2785" spans="1:8" x14ac:dyDescent="0.25">
      <c r="A2785" s="9"/>
      <c r="B2785" s="31"/>
      <c r="C2785" s="11"/>
      <c r="D2785" s="74"/>
      <c r="E2785" s="18"/>
      <c r="F2785" s="39"/>
      <c r="G2785" s="22"/>
      <c r="H2785" s="9"/>
    </row>
    <row r="2786" spans="1:8" x14ac:dyDescent="0.25">
      <c r="A2786" s="9"/>
      <c r="B2786" s="31"/>
      <c r="C2786" s="11"/>
      <c r="D2786" s="74"/>
      <c r="E2786" s="18"/>
      <c r="F2786" s="39"/>
      <c r="G2786" s="22"/>
      <c r="H2786" s="9"/>
    </row>
    <row r="2787" spans="1:8" x14ac:dyDescent="0.25">
      <c r="A2787" s="9"/>
      <c r="B2787" s="31"/>
      <c r="C2787" s="11"/>
      <c r="D2787" s="74"/>
      <c r="E2787" s="18"/>
      <c r="F2787" s="39"/>
      <c r="G2787" s="22"/>
      <c r="H2787" s="9"/>
    </row>
    <row r="2788" spans="1:8" x14ac:dyDescent="0.25">
      <c r="A2788" s="9"/>
      <c r="B2788" s="31"/>
      <c r="C2788" s="11"/>
      <c r="D2788" s="74"/>
      <c r="E2788" s="18"/>
      <c r="F2788" s="39"/>
      <c r="G2788" s="22"/>
      <c r="H2788" s="9"/>
    </row>
    <row r="2789" spans="1:8" x14ac:dyDescent="0.25">
      <c r="A2789" s="9"/>
      <c r="B2789" s="31"/>
      <c r="C2789" s="11"/>
      <c r="D2789" s="74"/>
      <c r="E2789" s="18"/>
      <c r="F2789" s="39"/>
      <c r="G2789" s="22"/>
      <c r="H2789" s="9"/>
    </row>
    <row r="2790" spans="1:8" x14ac:dyDescent="0.25">
      <c r="A2790" s="9"/>
      <c r="B2790" s="31"/>
      <c r="C2790" s="11"/>
      <c r="D2790" s="74"/>
      <c r="E2790" s="18"/>
      <c r="F2790" s="39"/>
      <c r="G2790" s="22"/>
      <c r="H2790" s="9"/>
    </row>
    <row r="2791" spans="1:8" x14ac:dyDescent="0.25">
      <c r="A2791" s="9"/>
      <c r="B2791" s="31"/>
      <c r="C2791" s="11"/>
      <c r="D2791" s="74"/>
      <c r="E2791" s="18"/>
      <c r="F2791" s="39"/>
      <c r="G2791" s="22"/>
      <c r="H2791" s="9"/>
    </row>
    <row r="2792" spans="1:8" x14ac:dyDescent="0.25">
      <c r="A2792" s="9"/>
      <c r="B2792" s="31"/>
      <c r="C2792" s="11"/>
      <c r="D2792" s="74"/>
      <c r="E2792" s="18"/>
      <c r="F2792" s="39"/>
      <c r="G2792" s="22"/>
      <c r="H2792" s="9"/>
    </row>
    <row r="2793" spans="1:8" x14ac:dyDescent="0.25">
      <c r="A2793" s="9"/>
      <c r="B2793" s="31"/>
      <c r="C2793" s="11"/>
      <c r="D2793" s="74"/>
      <c r="E2793" s="18"/>
      <c r="F2793" s="39"/>
      <c r="G2793" s="22"/>
      <c r="H2793" s="9"/>
    </row>
    <row r="2794" spans="1:8" x14ac:dyDescent="0.25">
      <c r="A2794" s="9"/>
      <c r="B2794" s="31"/>
      <c r="C2794" s="11"/>
      <c r="D2794" s="74"/>
      <c r="E2794" s="18"/>
      <c r="F2794" s="39"/>
      <c r="G2794" s="22"/>
      <c r="H2794" s="9"/>
    </row>
    <row r="2795" spans="1:8" x14ac:dyDescent="0.25">
      <c r="A2795" s="9"/>
      <c r="B2795" s="31"/>
      <c r="C2795" s="11"/>
      <c r="D2795" s="74"/>
      <c r="E2795" s="18"/>
      <c r="F2795" s="39"/>
      <c r="G2795" s="22"/>
      <c r="H2795" s="9"/>
    </row>
    <row r="2796" spans="1:8" x14ac:dyDescent="0.25">
      <c r="A2796" s="9"/>
      <c r="B2796" s="31"/>
      <c r="C2796" s="11"/>
      <c r="D2796" s="74"/>
      <c r="E2796" s="18"/>
      <c r="F2796" s="39"/>
      <c r="G2796" s="22"/>
      <c r="H2796" s="9"/>
    </row>
    <row r="2797" spans="1:8" x14ac:dyDescent="0.25">
      <c r="A2797" s="9"/>
      <c r="B2797" s="31"/>
      <c r="C2797" s="11"/>
      <c r="D2797" s="74"/>
      <c r="E2797" s="18"/>
      <c r="F2797" s="39"/>
      <c r="G2797" s="22"/>
      <c r="H2797" s="9"/>
    </row>
    <row r="2798" spans="1:8" x14ac:dyDescent="0.25">
      <c r="A2798" s="9"/>
      <c r="B2798" s="31"/>
      <c r="C2798" s="11"/>
      <c r="D2798" s="74"/>
      <c r="E2798" s="18"/>
      <c r="F2798" s="39"/>
      <c r="G2798" s="22"/>
      <c r="H2798" s="9"/>
    </row>
    <row r="2799" spans="1:8" x14ac:dyDescent="0.25">
      <c r="A2799" s="9"/>
      <c r="B2799" s="31"/>
      <c r="C2799" s="11"/>
      <c r="D2799" s="74"/>
      <c r="E2799" s="18"/>
      <c r="F2799" s="39"/>
      <c r="G2799" s="22"/>
      <c r="H2799" s="9"/>
    </row>
    <row r="2800" spans="1:8" x14ac:dyDescent="0.25">
      <c r="A2800" s="9"/>
      <c r="B2800" s="31"/>
      <c r="C2800" s="11"/>
      <c r="D2800" s="74"/>
      <c r="E2800" s="18"/>
      <c r="F2800" s="39"/>
      <c r="G2800" s="22"/>
      <c r="H2800" s="9"/>
    </row>
    <row r="2801" spans="1:8" x14ac:dyDescent="0.25">
      <c r="A2801" s="9"/>
      <c r="B2801" s="31"/>
      <c r="C2801" s="11"/>
      <c r="D2801" s="74"/>
      <c r="E2801" s="18"/>
      <c r="F2801" s="39"/>
      <c r="G2801" s="22"/>
      <c r="H2801" s="9"/>
    </row>
    <row r="2802" spans="1:8" x14ac:dyDescent="0.25">
      <c r="A2802" s="9"/>
      <c r="B2802" s="31"/>
      <c r="C2802" s="11"/>
      <c r="D2802" s="74"/>
      <c r="E2802" s="18"/>
      <c r="F2802" s="39"/>
      <c r="G2802" s="22"/>
      <c r="H2802" s="9"/>
    </row>
    <row r="2803" spans="1:8" x14ac:dyDescent="0.25">
      <c r="A2803" s="9"/>
      <c r="B2803" s="31"/>
      <c r="C2803" s="11"/>
      <c r="D2803" s="74"/>
      <c r="E2803" s="18"/>
      <c r="F2803" s="39"/>
      <c r="G2803" s="22"/>
      <c r="H2803" s="9"/>
    </row>
    <row r="2804" spans="1:8" x14ac:dyDescent="0.25">
      <c r="A2804" s="9"/>
      <c r="B2804" s="31"/>
      <c r="C2804" s="11"/>
      <c r="D2804" s="74"/>
      <c r="E2804" s="18"/>
      <c r="F2804" s="39"/>
      <c r="G2804" s="22"/>
      <c r="H2804" s="9"/>
    </row>
    <row r="2805" spans="1:8" x14ac:dyDescent="0.25">
      <c r="A2805" s="9"/>
      <c r="B2805" s="31"/>
      <c r="C2805" s="11"/>
      <c r="D2805" s="74"/>
      <c r="E2805" s="18"/>
      <c r="F2805" s="39"/>
      <c r="G2805" s="22"/>
      <c r="H2805" s="9"/>
    </row>
    <row r="2806" spans="1:8" x14ac:dyDescent="0.25">
      <c r="A2806" s="9"/>
      <c r="B2806" s="31"/>
      <c r="C2806" s="11"/>
      <c r="D2806" s="74"/>
      <c r="E2806" s="18"/>
      <c r="F2806" s="39"/>
      <c r="G2806" s="22"/>
      <c r="H2806" s="9"/>
    </row>
    <row r="2807" spans="1:8" x14ac:dyDescent="0.25">
      <c r="A2807" s="9"/>
      <c r="B2807" s="31"/>
      <c r="C2807" s="11"/>
      <c r="D2807" s="74"/>
      <c r="E2807" s="18"/>
      <c r="F2807" s="39"/>
      <c r="G2807" s="22"/>
      <c r="H2807" s="9"/>
    </row>
    <row r="2808" spans="1:8" x14ac:dyDescent="0.25">
      <c r="A2808" s="9"/>
      <c r="B2808" s="31"/>
      <c r="C2808" s="11"/>
      <c r="D2808" s="74"/>
      <c r="E2808" s="18"/>
      <c r="F2808" s="39"/>
      <c r="G2808" s="22"/>
      <c r="H2808" s="9"/>
    </row>
    <row r="2809" spans="1:8" x14ac:dyDescent="0.25">
      <c r="A2809" s="9"/>
      <c r="B2809" s="31"/>
      <c r="C2809" s="11"/>
      <c r="D2809" s="74"/>
      <c r="E2809" s="18"/>
      <c r="F2809" s="39"/>
      <c r="G2809" s="22"/>
      <c r="H2809" s="9"/>
    </row>
    <row r="2810" spans="1:8" x14ac:dyDescent="0.25">
      <c r="A2810" s="9"/>
      <c r="B2810" s="31"/>
      <c r="C2810" s="11"/>
      <c r="D2810" s="74"/>
      <c r="E2810" s="18"/>
      <c r="F2810" s="39"/>
      <c r="G2810" s="22"/>
      <c r="H2810" s="9"/>
    </row>
    <row r="2811" spans="1:8" x14ac:dyDescent="0.25">
      <c r="A2811" s="9"/>
      <c r="B2811" s="31"/>
      <c r="C2811" s="11"/>
      <c r="D2811" s="74"/>
      <c r="E2811" s="18"/>
      <c r="F2811" s="39"/>
      <c r="G2811" s="22"/>
      <c r="H2811" s="9"/>
    </row>
    <row r="2812" spans="1:8" x14ac:dyDescent="0.25">
      <c r="A2812" s="9"/>
      <c r="B2812" s="31"/>
      <c r="C2812" s="11"/>
      <c r="D2812" s="74"/>
      <c r="E2812" s="18"/>
      <c r="F2812" s="39"/>
      <c r="G2812" s="22"/>
      <c r="H2812" s="9"/>
    </row>
    <row r="2813" spans="1:8" x14ac:dyDescent="0.25">
      <c r="A2813" s="9"/>
      <c r="B2813" s="31"/>
      <c r="C2813" s="11"/>
      <c r="D2813" s="74"/>
      <c r="E2813" s="18"/>
      <c r="F2813" s="39"/>
      <c r="G2813" s="22"/>
      <c r="H2813" s="9"/>
    </row>
    <row r="2814" spans="1:8" x14ac:dyDescent="0.25">
      <c r="A2814" s="9"/>
      <c r="B2814" s="31"/>
      <c r="C2814" s="11"/>
      <c r="D2814" s="74"/>
      <c r="E2814" s="18"/>
      <c r="F2814" s="39"/>
      <c r="G2814" s="22"/>
      <c r="H2814" s="9"/>
    </row>
    <row r="2815" spans="1:8" x14ac:dyDescent="0.25">
      <c r="A2815" s="9"/>
      <c r="B2815" s="31"/>
      <c r="C2815" s="11"/>
      <c r="D2815" s="74"/>
      <c r="E2815" s="18"/>
      <c r="F2815" s="39"/>
      <c r="G2815" s="22"/>
      <c r="H2815" s="9"/>
    </row>
    <row r="2816" spans="1:8" x14ac:dyDescent="0.25">
      <c r="A2816" s="9"/>
      <c r="B2816" s="31"/>
      <c r="C2816" s="11"/>
      <c r="D2816" s="74"/>
      <c r="E2816" s="18"/>
      <c r="F2816" s="39"/>
      <c r="G2816" s="22"/>
      <c r="H2816" s="9"/>
    </row>
    <row r="2817" spans="1:8" x14ac:dyDescent="0.25">
      <c r="A2817" s="9"/>
      <c r="B2817" s="31"/>
      <c r="C2817" s="11"/>
      <c r="D2817" s="74"/>
      <c r="E2817" s="18"/>
      <c r="F2817" s="39"/>
      <c r="G2817" s="22"/>
      <c r="H2817" s="9"/>
    </row>
    <row r="2818" spans="1:8" x14ac:dyDescent="0.25">
      <c r="A2818" s="9"/>
      <c r="B2818" s="31"/>
      <c r="C2818" s="11"/>
      <c r="D2818" s="74"/>
      <c r="E2818" s="18"/>
      <c r="F2818" s="39"/>
      <c r="G2818" s="22"/>
      <c r="H2818" s="9"/>
    </row>
    <row r="2819" spans="1:8" x14ac:dyDescent="0.25">
      <c r="A2819" s="9"/>
      <c r="B2819" s="31"/>
      <c r="C2819" s="11"/>
      <c r="D2819" s="74"/>
      <c r="E2819" s="18"/>
      <c r="F2819" s="39"/>
      <c r="G2819" s="22"/>
      <c r="H2819" s="9"/>
    </row>
    <row r="2820" spans="1:8" x14ac:dyDescent="0.25">
      <c r="A2820" s="9"/>
      <c r="B2820" s="31"/>
      <c r="C2820" s="11"/>
      <c r="D2820" s="74"/>
      <c r="E2820" s="18"/>
      <c r="F2820" s="39"/>
      <c r="G2820" s="22"/>
      <c r="H2820" s="9"/>
    </row>
    <row r="2821" spans="1:8" x14ac:dyDescent="0.25">
      <c r="A2821" s="9"/>
      <c r="B2821" s="31"/>
      <c r="C2821" s="11"/>
      <c r="D2821" s="74"/>
      <c r="E2821" s="18"/>
      <c r="F2821" s="39"/>
      <c r="G2821" s="22"/>
      <c r="H2821" s="9"/>
    </row>
    <row r="2822" spans="1:8" x14ac:dyDescent="0.25">
      <c r="A2822" s="9"/>
      <c r="B2822" s="31"/>
      <c r="C2822" s="11"/>
      <c r="D2822" s="74"/>
      <c r="E2822" s="18"/>
      <c r="F2822" s="39"/>
      <c r="G2822" s="22"/>
      <c r="H2822" s="9"/>
    </row>
    <row r="2823" spans="1:8" x14ac:dyDescent="0.25">
      <c r="A2823" s="9"/>
      <c r="B2823" s="31"/>
      <c r="C2823" s="11"/>
      <c r="D2823" s="74"/>
      <c r="E2823" s="18"/>
      <c r="F2823" s="39"/>
      <c r="G2823" s="22"/>
      <c r="H2823" s="9"/>
    </row>
    <row r="2824" spans="1:8" x14ac:dyDescent="0.25">
      <c r="A2824" s="9"/>
      <c r="B2824" s="31"/>
      <c r="C2824" s="11"/>
      <c r="D2824" s="74"/>
      <c r="E2824" s="18"/>
      <c r="F2824" s="39"/>
      <c r="G2824" s="22"/>
      <c r="H2824" s="9"/>
    </row>
    <row r="2825" spans="1:8" x14ac:dyDescent="0.25">
      <c r="A2825" s="9"/>
      <c r="B2825" s="31"/>
      <c r="C2825" s="11"/>
      <c r="D2825" s="74"/>
      <c r="E2825" s="18"/>
      <c r="F2825" s="39"/>
      <c r="G2825" s="22"/>
      <c r="H2825" s="9"/>
    </row>
    <row r="2826" spans="1:8" x14ac:dyDescent="0.25">
      <c r="A2826" s="9"/>
      <c r="B2826" s="31"/>
      <c r="C2826" s="11"/>
      <c r="D2826" s="74"/>
      <c r="E2826" s="18"/>
      <c r="F2826" s="39"/>
      <c r="G2826" s="22"/>
      <c r="H2826" s="9"/>
    </row>
    <row r="2827" spans="1:8" x14ac:dyDescent="0.25">
      <c r="A2827" s="9"/>
      <c r="B2827" s="31"/>
      <c r="C2827" s="11"/>
      <c r="D2827" s="74"/>
      <c r="E2827" s="18"/>
      <c r="F2827" s="39"/>
      <c r="G2827" s="22"/>
      <c r="H2827" s="9"/>
    </row>
    <row r="2828" spans="1:8" x14ac:dyDescent="0.25">
      <c r="A2828" s="9"/>
      <c r="B2828" s="31"/>
      <c r="C2828" s="11"/>
      <c r="D2828" s="74"/>
      <c r="E2828" s="18"/>
      <c r="F2828" s="39"/>
      <c r="G2828" s="22"/>
      <c r="H2828" s="9"/>
    </row>
    <row r="2829" spans="1:8" x14ac:dyDescent="0.25">
      <c r="A2829" s="9"/>
      <c r="B2829" s="31"/>
      <c r="C2829" s="11"/>
      <c r="D2829" s="74"/>
      <c r="E2829" s="18"/>
      <c r="F2829" s="39"/>
      <c r="G2829" s="22"/>
      <c r="H2829" s="9"/>
    </row>
    <row r="2830" spans="1:8" x14ac:dyDescent="0.25">
      <c r="A2830" s="9"/>
      <c r="B2830" s="31"/>
      <c r="C2830" s="11"/>
      <c r="D2830" s="74"/>
      <c r="E2830" s="18"/>
      <c r="F2830" s="39"/>
      <c r="G2830" s="22"/>
      <c r="H2830" s="9"/>
    </row>
    <row r="2831" spans="1:8" x14ac:dyDescent="0.25">
      <c r="A2831" s="9"/>
      <c r="B2831" s="31"/>
      <c r="C2831" s="11"/>
      <c r="D2831" s="74"/>
      <c r="E2831" s="18"/>
      <c r="F2831" s="39"/>
      <c r="G2831" s="22"/>
      <c r="H2831" s="9"/>
    </row>
    <row r="2832" spans="1:8" x14ac:dyDescent="0.25">
      <c r="A2832" s="9"/>
      <c r="B2832" s="31"/>
      <c r="C2832" s="11"/>
      <c r="D2832" s="74"/>
      <c r="E2832" s="18"/>
      <c r="F2832" s="39"/>
      <c r="G2832" s="22"/>
      <c r="H2832" s="9"/>
    </row>
    <row r="2833" spans="1:8" x14ac:dyDescent="0.25">
      <c r="A2833" s="9"/>
      <c r="B2833" s="31"/>
      <c r="C2833" s="11"/>
      <c r="D2833" s="74"/>
      <c r="E2833" s="18"/>
      <c r="F2833" s="39"/>
      <c r="G2833" s="22"/>
      <c r="H2833" s="9"/>
    </row>
    <row r="2834" spans="1:8" x14ac:dyDescent="0.25">
      <c r="A2834" s="9"/>
      <c r="B2834" s="31"/>
      <c r="C2834" s="11"/>
      <c r="D2834" s="74"/>
      <c r="E2834" s="18"/>
      <c r="F2834" s="39"/>
      <c r="G2834" s="22"/>
      <c r="H2834" s="9"/>
    </row>
    <row r="2835" spans="1:8" x14ac:dyDescent="0.25">
      <c r="A2835" s="9"/>
      <c r="B2835" s="31"/>
      <c r="C2835" s="11"/>
      <c r="D2835" s="74"/>
      <c r="E2835" s="18"/>
      <c r="F2835" s="39"/>
      <c r="G2835" s="22"/>
      <c r="H2835" s="9"/>
    </row>
    <row r="2836" spans="1:8" x14ac:dyDescent="0.25">
      <c r="A2836" s="9"/>
      <c r="B2836" s="31"/>
      <c r="C2836" s="11"/>
      <c r="D2836" s="74"/>
      <c r="E2836" s="18"/>
      <c r="F2836" s="39"/>
      <c r="G2836" s="22"/>
      <c r="H2836" s="9"/>
    </row>
    <row r="2837" spans="1:8" x14ac:dyDescent="0.25">
      <c r="A2837" s="9"/>
      <c r="B2837" s="31"/>
      <c r="C2837" s="11"/>
      <c r="D2837" s="74"/>
      <c r="E2837" s="18"/>
      <c r="F2837" s="39"/>
      <c r="G2837" s="22"/>
      <c r="H2837" s="9"/>
    </row>
    <row r="2838" spans="1:8" x14ac:dyDescent="0.25">
      <c r="A2838" s="9"/>
      <c r="B2838" s="31"/>
      <c r="C2838" s="11"/>
      <c r="D2838" s="74"/>
      <c r="E2838" s="18"/>
      <c r="F2838" s="39"/>
      <c r="G2838" s="22"/>
      <c r="H2838" s="9"/>
    </row>
    <row r="2839" spans="1:8" x14ac:dyDescent="0.25">
      <c r="A2839" s="9"/>
      <c r="B2839" s="31"/>
      <c r="C2839" s="11"/>
      <c r="D2839" s="74"/>
      <c r="E2839" s="18"/>
      <c r="F2839" s="39"/>
      <c r="G2839" s="22"/>
      <c r="H2839" s="9"/>
    </row>
    <row r="2840" spans="1:8" x14ac:dyDescent="0.25">
      <c r="A2840" s="9"/>
      <c r="B2840" s="31"/>
      <c r="C2840" s="11"/>
      <c r="D2840" s="74"/>
      <c r="E2840" s="18"/>
      <c r="F2840" s="39"/>
      <c r="G2840" s="22"/>
      <c r="H2840" s="9"/>
    </row>
    <row r="2841" spans="1:8" x14ac:dyDescent="0.25">
      <c r="A2841" s="9"/>
      <c r="B2841" s="31"/>
      <c r="C2841" s="11"/>
      <c r="D2841" s="74"/>
      <c r="E2841" s="18"/>
      <c r="F2841" s="39"/>
      <c r="G2841" s="22"/>
      <c r="H2841" s="9"/>
    </row>
    <row r="2842" spans="1:8" x14ac:dyDescent="0.25">
      <c r="A2842" s="9"/>
      <c r="B2842" s="31"/>
      <c r="C2842" s="11"/>
      <c r="D2842" s="74"/>
      <c r="E2842" s="18"/>
      <c r="F2842" s="39"/>
      <c r="G2842" s="22"/>
      <c r="H2842" s="9"/>
    </row>
    <row r="2843" spans="1:8" x14ac:dyDescent="0.25">
      <c r="A2843" s="9"/>
      <c r="B2843" s="31"/>
      <c r="C2843" s="11"/>
      <c r="D2843" s="74"/>
      <c r="E2843" s="18"/>
      <c r="F2843" s="39"/>
      <c r="G2843" s="22"/>
      <c r="H2843" s="9"/>
    </row>
    <row r="2844" spans="1:8" x14ac:dyDescent="0.25">
      <c r="A2844" s="9"/>
      <c r="B2844" s="31"/>
      <c r="C2844" s="11"/>
      <c r="D2844" s="74"/>
      <c r="E2844" s="18"/>
      <c r="F2844" s="39"/>
      <c r="G2844" s="22"/>
      <c r="H2844" s="9"/>
    </row>
    <row r="2845" spans="1:8" x14ac:dyDescent="0.25">
      <c r="A2845" s="9"/>
      <c r="B2845" s="31"/>
      <c r="C2845" s="11"/>
      <c r="D2845" s="74"/>
      <c r="E2845" s="18"/>
      <c r="F2845" s="39"/>
      <c r="G2845" s="22"/>
      <c r="H2845" s="9"/>
    </row>
    <row r="2846" spans="1:8" x14ac:dyDescent="0.25">
      <c r="A2846" s="9"/>
      <c r="B2846" s="31"/>
      <c r="C2846" s="11"/>
      <c r="D2846" s="74"/>
      <c r="E2846" s="18"/>
      <c r="F2846" s="39"/>
      <c r="G2846" s="22"/>
      <c r="H2846" s="9"/>
    </row>
    <row r="2847" spans="1:8" x14ac:dyDescent="0.25">
      <c r="A2847" s="9"/>
      <c r="B2847" s="31"/>
      <c r="C2847" s="11"/>
      <c r="D2847" s="74"/>
      <c r="E2847" s="18"/>
      <c r="F2847" s="39"/>
      <c r="G2847" s="22"/>
      <c r="H2847" s="9"/>
    </row>
    <row r="2848" spans="1:8" x14ac:dyDescent="0.25">
      <c r="A2848" s="9"/>
      <c r="B2848" s="31"/>
      <c r="C2848" s="11"/>
      <c r="D2848" s="74"/>
      <c r="E2848" s="18"/>
      <c r="F2848" s="39"/>
      <c r="G2848" s="22"/>
      <c r="H2848" s="9"/>
    </row>
    <row r="2849" spans="1:8" x14ac:dyDescent="0.25">
      <c r="A2849" s="9"/>
      <c r="B2849" s="31"/>
      <c r="C2849" s="11"/>
      <c r="D2849" s="74"/>
      <c r="E2849" s="18"/>
      <c r="F2849" s="39"/>
      <c r="G2849" s="22"/>
      <c r="H2849" s="9"/>
    </row>
    <row r="2850" spans="1:8" x14ac:dyDescent="0.25">
      <c r="A2850" s="9"/>
      <c r="B2850" s="31"/>
      <c r="C2850" s="11"/>
      <c r="D2850" s="74"/>
      <c r="E2850" s="18"/>
      <c r="F2850" s="39"/>
      <c r="G2850" s="22"/>
      <c r="H2850" s="9"/>
    </row>
    <row r="2851" spans="1:8" x14ac:dyDescent="0.25">
      <c r="A2851" s="9"/>
      <c r="B2851" s="31"/>
      <c r="C2851" s="11"/>
      <c r="D2851" s="74"/>
      <c r="E2851" s="18"/>
      <c r="F2851" s="39"/>
      <c r="G2851" s="22"/>
      <c r="H2851" s="9"/>
    </row>
    <row r="2852" spans="1:8" x14ac:dyDescent="0.25">
      <c r="A2852" s="9"/>
      <c r="B2852" s="31"/>
      <c r="C2852" s="11"/>
      <c r="D2852" s="74"/>
      <c r="E2852" s="18"/>
      <c r="F2852" s="39"/>
      <c r="G2852" s="22"/>
      <c r="H2852" s="9"/>
    </row>
    <row r="2853" spans="1:8" x14ac:dyDescent="0.25">
      <c r="A2853" s="9"/>
      <c r="B2853" s="31"/>
      <c r="C2853" s="11"/>
      <c r="D2853" s="74"/>
      <c r="E2853" s="18"/>
      <c r="F2853" s="39"/>
      <c r="G2853" s="22"/>
      <c r="H2853" s="9"/>
    </row>
    <row r="2854" spans="1:8" x14ac:dyDescent="0.25">
      <c r="A2854" s="9"/>
      <c r="B2854" s="31"/>
      <c r="C2854" s="11"/>
      <c r="D2854" s="74"/>
      <c r="E2854" s="18"/>
      <c r="F2854" s="39"/>
      <c r="G2854" s="22"/>
      <c r="H2854" s="9"/>
    </row>
    <row r="2855" spans="1:8" x14ac:dyDescent="0.25">
      <c r="A2855" s="9"/>
      <c r="B2855" s="31"/>
      <c r="C2855" s="11"/>
      <c r="D2855" s="74"/>
      <c r="E2855" s="18"/>
      <c r="F2855" s="39"/>
      <c r="G2855" s="22"/>
      <c r="H2855" s="9"/>
    </row>
    <row r="2856" spans="1:8" x14ac:dyDescent="0.25">
      <c r="A2856" s="9"/>
      <c r="B2856" s="31"/>
      <c r="C2856" s="11"/>
      <c r="D2856" s="74"/>
      <c r="E2856" s="18"/>
      <c r="F2856" s="39"/>
      <c r="G2856" s="22"/>
      <c r="H2856" s="9"/>
    </row>
    <row r="2857" spans="1:8" x14ac:dyDescent="0.25">
      <c r="A2857" s="9"/>
      <c r="B2857" s="31"/>
      <c r="C2857" s="11"/>
      <c r="D2857" s="74"/>
      <c r="E2857" s="18"/>
      <c r="F2857" s="39"/>
      <c r="G2857" s="22"/>
      <c r="H2857" s="9"/>
    </row>
    <row r="2858" spans="1:8" x14ac:dyDescent="0.25">
      <c r="A2858" s="9"/>
      <c r="B2858" s="31"/>
      <c r="C2858" s="11"/>
      <c r="D2858" s="74"/>
      <c r="E2858" s="18"/>
      <c r="F2858" s="39"/>
      <c r="G2858" s="22"/>
      <c r="H2858" s="9"/>
    </row>
    <row r="2859" spans="1:8" x14ac:dyDescent="0.25">
      <c r="A2859" s="9"/>
      <c r="B2859" s="31"/>
      <c r="C2859" s="11"/>
      <c r="D2859" s="74"/>
      <c r="E2859" s="18"/>
      <c r="F2859" s="39"/>
      <c r="G2859" s="22"/>
      <c r="H2859" s="9"/>
    </row>
    <row r="2860" spans="1:8" x14ac:dyDescent="0.25">
      <c r="A2860" s="9"/>
      <c r="B2860" s="31"/>
      <c r="C2860" s="11"/>
      <c r="D2860" s="74"/>
      <c r="E2860" s="18"/>
      <c r="F2860" s="39"/>
      <c r="G2860" s="22"/>
      <c r="H2860" s="9"/>
    </row>
    <row r="2861" spans="1:8" x14ac:dyDescent="0.25">
      <c r="A2861" s="9"/>
      <c r="B2861" s="31"/>
      <c r="C2861" s="11"/>
      <c r="D2861" s="74"/>
      <c r="E2861" s="18"/>
      <c r="F2861" s="39"/>
      <c r="G2861" s="22"/>
      <c r="H2861" s="9"/>
    </row>
    <row r="2862" spans="1:8" x14ac:dyDescent="0.25">
      <c r="A2862" s="9"/>
      <c r="B2862" s="31"/>
      <c r="C2862" s="11"/>
      <c r="D2862" s="74"/>
      <c r="E2862" s="18"/>
      <c r="F2862" s="39"/>
      <c r="G2862" s="22"/>
      <c r="H2862" s="9"/>
    </row>
    <row r="2863" spans="1:8" x14ac:dyDescent="0.25">
      <c r="A2863" s="9"/>
      <c r="B2863" s="31"/>
      <c r="C2863" s="11"/>
      <c r="D2863" s="74"/>
      <c r="E2863" s="18"/>
      <c r="F2863" s="39"/>
      <c r="G2863" s="22"/>
      <c r="H2863" s="9"/>
    </row>
    <row r="2864" spans="1:8" x14ac:dyDescent="0.25">
      <c r="A2864" s="9"/>
      <c r="B2864" s="31"/>
      <c r="C2864" s="11"/>
      <c r="D2864" s="74"/>
      <c r="E2864" s="18"/>
      <c r="F2864" s="39"/>
      <c r="G2864" s="22"/>
      <c r="H2864" s="9"/>
    </row>
    <row r="2865" spans="1:8" x14ac:dyDescent="0.25">
      <c r="A2865" s="9"/>
      <c r="B2865" s="31"/>
      <c r="C2865" s="11"/>
      <c r="D2865" s="74"/>
      <c r="E2865" s="18"/>
      <c r="F2865" s="39"/>
      <c r="G2865" s="22"/>
      <c r="H2865" s="9"/>
    </row>
    <row r="2866" spans="1:8" x14ac:dyDescent="0.25">
      <c r="A2866" s="9"/>
      <c r="B2866" s="31"/>
      <c r="C2866" s="11"/>
      <c r="D2866" s="74"/>
      <c r="E2866" s="18"/>
      <c r="F2866" s="39"/>
      <c r="G2866" s="22"/>
      <c r="H2866" s="9"/>
    </row>
    <row r="2867" spans="1:8" x14ac:dyDescent="0.25">
      <c r="A2867" s="9"/>
      <c r="B2867" s="31"/>
      <c r="C2867" s="11"/>
      <c r="D2867" s="74"/>
      <c r="E2867" s="18"/>
      <c r="F2867" s="39"/>
      <c r="G2867" s="22"/>
      <c r="H2867" s="9"/>
    </row>
    <row r="2868" spans="1:8" x14ac:dyDescent="0.25">
      <c r="A2868" s="9"/>
      <c r="B2868" s="31"/>
      <c r="C2868" s="11"/>
      <c r="D2868" s="74"/>
      <c r="E2868" s="18"/>
      <c r="F2868" s="39"/>
      <c r="G2868" s="22"/>
      <c r="H2868" s="9"/>
    </row>
    <row r="2869" spans="1:8" x14ac:dyDescent="0.25">
      <c r="A2869" s="9"/>
      <c r="B2869" s="31"/>
      <c r="C2869" s="11"/>
      <c r="D2869" s="74"/>
      <c r="E2869" s="18"/>
      <c r="F2869" s="39"/>
      <c r="G2869" s="22"/>
      <c r="H2869" s="9"/>
    </row>
    <row r="2870" spans="1:8" x14ac:dyDescent="0.25">
      <c r="A2870" s="9"/>
      <c r="B2870" s="31"/>
      <c r="C2870" s="11"/>
      <c r="D2870" s="74"/>
      <c r="E2870" s="18"/>
      <c r="F2870" s="39"/>
      <c r="G2870" s="22"/>
      <c r="H2870" s="9"/>
    </row>
    <row r="2871" spans="1:8" x14ac:dyDescent="0.25">
      <c r="A2871" s="9"/>
      <c r="B2871" s="31"/>
      <c r="C2871" s="11"/>
      <c r="D2871" s="74"/>
      <c r="E2871" s="18"/>
      <c r="F2871" s="39"/>
      <c r="G2871" s="22"/>
      <c r="H2871" s="9"/>
    </row>
    <row r="2872" spans="1:8" x14ac:dyDescent="0.25">
      <c r="A2872" s="9"/>
      <c r="B2872" s="31"/>
      <c r="C2872" s="11"/>
      <c r="D2872" s="74"/>
      <c r="E2872" s="18"/>
      <c r="F2872" s="39"/>
      <c r="G2872" s="22"/>
      <c r="H2872" s="9"/>
    </row>
    <row r="2873" spans="1:8" x14ac:dyDescent="0.25">
      <c r="A2873" s="9"/>
      <c r="B2873" s="31"/>
      <c r="C2873" s="11"/>
      <c r="D2873" s="74"/>
      <c r="E2873" s="18"/>
      <c r="F2873" s="39"/>
      <c r="G2873" s="22"/>
      <c r="H2873" s="9"/>
    </row>
    <row r="2874" spans="1:8" x14ac:dyDescent="0.25">
      <c r="A2874" s="9"/>
      <c r="B2874" s="31"/>
      <c r="C2874" s="11"/>
      <c r="D2874" s="74"/>
      <c r="E2874" s="18"/>
      <c r="F2874" s="39"/>
      <c r="G2874" s="22"/>
      <c r="H2874" s="9"/>
    </row>
    <row r="2875" spans="1:8" x14ac:dyDescent="0.25">
      <c r="A2875" s="9"/>
      <c r="B2875" s="31"/>
      <c r="C2875" s="11"/>
      <c r="D2875" s="74"/>
      <c r="E2875" s="18"/>
      <c r="F2875" s="39"/>
      <c r="G2875" s="22"/>
      <c r="H2875" s="9"/>
    </row>
    <row r="2876" spans="1:8" x14ac:dyDescent="0.25">
      <c r="A2876" s="9"/>
      <c r="B2876" s="31"/>
      <c r="C2876" s="11"/>
      <c r="D2876" s="74"/>
      <c r="E2876" s="18"/>
      <c r="F2876" s="39"/>
      <c r="G2876" s="22"/>
      <c r="H2876" s="9"/>
    </row>
    <row r="2877" spans="1:8" x14ac:dyDescent="0.25">
      <c r="A2877" s="9"/>
      <c r="B2877" s="31"/>
      <c r="C2877" s="11"/>
      <c r="D2877" s="74"/>
      <c r="E2877" s="18"/>
      <c r="F2877" s="39"/>
      <c r="G2877" s="22"/>
      <c r="H2877" s="9"/>
    </row>
    <row r="2878" spans="1:8" x14ac:dyDescent="0.25">
      <c r="A2878" s="9"/>
      <c r="B2878" s="31"/>
      <c r="C2878" s="11"/>
      <c r="D2878" s="74"/>
      <c r="E2878" s="18"/>
      <c r="F2878" s="39"/>
      <c r="G2878" s="22"/>
      <c r="H2878" s="9"/>
    </row>
    <row r="2879" spans="1:8" x14ac:dyDescent="0.25">
      <c r="A2879" s="9"/>
      <c r="B2879" s="31"/>
      <c r="C2879" s="11"/>
      <c r="D2879" s="74"/>
      <c r="E2879" s="18"/>
      <c r="F2879" s="39"/>
      <c r="G2879" s="22"/>
      <c r="H2879" s="9"/>
    </row>
    <row r="2880" spans="1:8" x14ac:dyDescent="0.25">
      <c r="A2880" s="9"/>
      <c r="B2880" s="31"/>
      <c r="C2880" s="11"/>
      <c r="D2880" s="74"/>
      <c r="E2880" s="18"/>
      <c r="F2880" s="39"/>
      <c r="G2880" s="22"/>
      <c r="H2880" s="9"/>
    </row>
    <row r="2881" spans="1:8" x14ac:dyDescent="0.25">
      <c r="A2881" s="9"/>
      <c r="B2881" s="31"/>
      <c r="C2881" s="11"/>
      <c r="D2881" s="74"/>
      <c r="E2881" s="18"/>
      <c r="F2881" s="39"/>
      <c r="G2881" s="22"/>
      <c r="H2881" s="9"/>
    </row>
    <row r="2882" spans="1:8" x14ac:dyDescent="0.25">
      <c r="A2882" s="9"/>
      <c r="B2882" s="31"/>
      <c r="C2882" s="11"/>
      <c r="D2882" s="74"/>
      <c r="E2882" s="18"/>
      <c r="F2882" s="39"/>
      <c r="G2882" s="22"/>
      <c r="H2882" s="9"/>
    </row>
    <row r="2883" spans="1:8" x14ac:dyDescent="0.25">
      <c r="A2883" s="9"/>
      <c r="B2883" s="31"/>
      <c r="C2883" s="11"/>
      <c r="D2883" s="74"/>
      <c r="E2883" s="18"/>
      <c r="F2883" s="39"/>
      <c r="G2883" s="22"/>
      <c r="H2883" s="9"/>
    </row>
    <row r="2884" spans="1:8" x14ac:dyDescent="0.25">
      <c r="A2884" s="9"/>
      <c r="B2884" s="31"/>
      <c r="C2884" s="11"/>
      <c r="D2884" s="74"/>
      <c r="E2884" s="18"/>
      <c r="F2884" s="39"/>
      <c r="G2884" s="22"/>
      <c r="H2884" s="9"/>
    </row>
    <row r="2885" spans="1:8" x14ac:dyDescent="0.25">
      <c r="A2885" s="9"/>
      <c r="B2885" s="31"/>
      <c r="C2885" s="11"/>
      <c r="D2885" s="74"/>
      <c r="E2885" s="18"/>
      <c r="F2885" s="39"/>
      <c r="G2885" s="22"/>
      <c r="H2885" s="9"/>
    </row>
    <row r="2886" spans="1:8" x14ac:dyDescent="0.25">
      <c r="A2886" s="9"/>
      <c r="B2886" s="31"/>
      <c r="C2886" s="11"/>
      <c r="D2886" s="74"/>
      <c r="E2886" s="18"/>
      <c r="F2886" s="39"/>
      <c r="G2886" s="22"/>
      <c r="H2886" s="9"/>
    </row>
    <row r="2887" spans="1:8" x14ac:dyDescent="0.25">
      <c r="A2887" s="9"/>
      <c r="B2887" s="31"/>
      <c r="C2887" s="11"/>
      <c r="D2887" s="74"/>
      <c r="E2887" s="18"/>
      <c r="F2887" s="39"/>
      <c r="G2887" s="22"/>
      <c r="H2887" s="9"/>
    </row>
    <row r="2888" spans="1:8" x14ac:dyDescent="0.25">
      <c r="A2888" s="9"/>
      <c r="B2888" s="31"/>
      <c r="C2888" s="11"/>
      <c r="D2888" s="74"/>
      <c r="E2888" s="18"/>
      <c r="F2888" s="39"/>
      <c r="G2888" s="22"/>
      <c r="H2888" s="9"/>
    </row>
    <row r="2889" spans="1:8" x14ac:dyDescent="0.25">
      <c r="A2889" s="9"/>
      <c r="B2889" s="31"/>
      <c r="C2889" s="11"/>
      <c r="D2889" s="74"/>
      <c r="E2889" s="18"/>
      <c r="F2889" s="39"/>
      <c r="G2889" s="22"/>
      <c r="H2889" s="9"/>
    </row>
    <row r="2890" spans="1:8" x14ac:dyDescent="0.25">
      <c r="A2890" s="9"/>
      <c r="B2890" s="31"/>
      <c r="C2890" s="11"/>
      <c r="D2890" s="74"/>
      <c r="E2890" s="18"/>
      <c r="F2890" s="39"/>
      <c r="G2890" s="22"/>
      <c r="H2890" s="9"/>
    </row>
    <row r="2891" spans="1:8" x14ac:dyDescent="0.25">
      <c r="A2891" s="9"/>
      <c r="B2891" s="31"/>
      <c r="C2891" s="11"/>
      <c r="D2891" s="74"/>
      <c r="E2891" s="18"/>
      <c r="F2891" s="39"/>
      <c r="G2891" s="22"/>
      <c r="H2891" s="9"/>
    </row>
    <row r="2892" spans="1:8" x14ac:dyDescent="0.25">
      <c r="A2892" s="9"/>
      <c r="B2892" s="31"/>
      <c r="C2892" s="11"/>
      <c r="D2892" s="74"/>
      <c r="E2892" s="18"/>
      <c r="F2892" s="39"/>
      <c r="G2892" s="22"/>
      <c r="H2892" s="9"/>
    </row>
    <row r="2893" spans="1:8" x14ac:dyDescent="0.25">
      <c r="A2893" s="9"/>
      <c r="B2893" s="31"/>
      <c r="C2893" s="11"/>
      <c r="D2893" s="74"/>
      <c r="E2893" s="18"/>
      <c r="F2893" s="39"/>
      <c r="G2893" s="22"/>
      <c r="H2893" s="9"/>
    </row>
    <row r="2894" spans="1:8" x14ac:dyDescent="0.25">
      <c r="A2894" s="9"/>
      <c r="B2894" s="31"/>
      <c r="C2894" s="11"/>
      <c r="D2894" s="74"/>
      <c r="E2894" s="18"/>
      <c r="F2894" s="39"/>
      <c r="G2894" s="22"/>
      <c r="H2894" s="9"/>
    </row>
    <row r="2895" spans="1:8" x14ac:dyDescent="0.25">
      <c r="A2895" s="9"/>
      <c r="B2895" s="31"/>
      <c r="C2895" s="11"/>
      <c r="D2895" s="74"/>
      <c r="E2895" s="18"/>
      <c r="F2895" s="39"/>
      <c r="G2895" s="22"/>
      <c r="H2895" s="9"/>
    </row>
    <row r="2896" spans="1:8" x14ac:dyDescent="0.25">
      <c r="A2896" s="9"/>
      <c r="B2896" s="31"/>
      <c r="C2896" s="11"/>
      <c r="D2896" s="74"/>
      <c r="E2896" s="18"/>
      <c r="F2896" s="39"/>
      <c r="G2896" s="22"/>
      <c r="H2896" s="9"/>
    </row>
    <row r="2897" spans="1:8" x14ac:dyDescent="0.25">
      <c r="A2897" s="9"/>
      <c r="B2897" s="31"/>
      <c r="C2897" s="11"/>
      <c r="D2897" s="74"/>
      <c r="E2897" s="18"/>
      <c r="F2897" s="39"/>
      <c r="G2897" s="22"/>
      <c r="H2897" s="9"/>
    </row>
    <row r="2898" spans="1:8" x14ac:dyDescent="0.25">
      <c r="A2898" s="9"/>
      <c r="B2898" s="31"/>
      <c r="C2898" s="11"/>
      <c r="D2898" s="74"/>
      <c r="E2898" s="18"/>
      <c r="F2898" s="39"/>
      <c r="G2898" s="22"/>
      <c r="H2898" s="9"/>
    </row>
    <row r="2899" spans="1:8" x14ac:dyDescent="0.25">
      <c r="A2899" s="9"/>
      <c r="B2899" s="31"/>
      <c r="C2899" s="11"/>
      <c r="D2899" s="74"/>
      <c r="E2899" s="18"/>
      <c r="F2899" s="39"/>
      <c r="G2899" s="22"/>
      <c r="H2899" s="9"/>
    </row>
    <row r="2900" spans="1:8" x14ac:dyDescent="0.25">
      <c r="A2900" s="9"/>
      <c r="B2900" s="31"/>
      <c r="C2900" s="11"/>
      <c r="D2900" s="74"/>
      <c r="E2900" s="18"/>
      <c r="F2900" s="39"/>
      <c r="G2900" s="22"/>
      <c r="H2900" s="9"/>
    </row>
    <row r="2901" spans="1:8" x14ac:dyDescent="0.25">
      <c r="A2901" s="9"/>
      <c r="B2901" s="31"/>
      <c r="C2901" s="11"/>
      <c r="D2901" s="74"/>
      <c r="E2901" s="18"/>
      <c r="F2901" s="39"/>
      <c r="G2901" s="22"/>
      <c r="H2901" s="9"/>
    </row>
    <row r="2902" spans="1:8" x14ac:dyDescent="0.25">
      <c r="A2902" s="9"/>
      <c r="B2902" s="31"/>
      <c r="C2902" s="11"/>
      <c r="D2902" s="74"/>
      <c r="E2902" s="18"/>
      <c r="F2902" s="39"/>
      <c r="G2902" s="22"/>
      <c r="H2902" s="9"/>
    </row>
    <row r="2903" spans="1:8" x14ac:dyDescent="0.25">
      <c r="A2903" s="9"/>
      <c r="B2903" s="31"/>
      <c r="C2903" s="11"/>
      <c r="D2903" s="74"/>
      <c r="E2903" s="18"/>
      <c r="F2903" s="39"/>
      <c r="G2903" s="22"/>
      <c r="H2903" s="9"/>
    </row>
    <row r="2904" spans="1:8" x14ac:dyDescent="0.25">
      <c r="A2904" s="9"/>
      <c r="B2904" s="31"/>
      <c r="C2904" s="11"/>
      <c r="D2904" s="74"/>
      <c r="E2904" s="18"/>
      <c r="F2904" s="39"/>
      <c r="G2904" s="22"/>
      <c r="H2904" s="9"/>
    </row>
    <row r="2905" spans="1:8" x14ac:dyDescent="0.25">
      <c r="A2905" s="9"/>
      <c r="B2905" s="31"/>
      <c r="C2905" s="11"/>
      <c r="D2905" s="74"/>
      <c r="E2905" s="18"/>
      <c r="F2905" s="39"/>
      <c r="G2905" s="22"/>
      <c r="H2905" s="9"/>
    </row>
    <row r="2906" spans="1:8" x14ac:dyDescent="0.25">
      <c r="A2906" s="9"/>
      <c r="B2906" s="31"/>
      <c r="C2906" s="11"/>
      <c r="D2906" s="74"/>
      <c r="E2906" s="18"/>
      <c r="F2906" s="39"/>
      <c r="G2906" s="22"/>
      <c r="H2906" s="9"/>
    </row>
    <row r="2907" spans="1:8" x14ac:dyDescent="0.25">
      <c r="A2907" s="9"/>
      <c r="B2907" s="31"/>
      <c r="C2907" s="11"/>
      <c r="D2907" s="74"/>
      <c r="E2907" s="18"/>
      <c r="F2907" s="39"/>
      <c r="G2907" s="22"/>
      <c r="H2907" s="9"/>
    </row>
    <row r="2908" spans="1:8" x14ac:dyDescent="0.25">
      <c r="A2908" s="9"/>
      <c r="B2908" s="31"/>
      <c r="C2908" s="11"/>
      <c r="D2908" s="74"/>
      <c r="E2908" s="18"/>
      <c r="F2908" s="39"/>
      <c r="G2908" s="22"/>
      <c r="H2908" s="9"/>
    </row>
    <row r="2909" spans="1:8" x14ac:dyDescent="0.25">
      <c r="A2909" s="9"/>
      <c r="B2909" s="31"/>
      <c r="C2909" s="11"/>
      <c r="D2909" s="74"/>
      <c r="E2909" s="18"/>
      <c r="F2909" s="39"/>
      <c r="G2909" s="22"/>
      <c r="H2909" s="9"/>
    </row>
    <row r="2910" spans="1:8" x14ac:dyDescent="0.25">
      <c r="A2910" s="9"/>
      <c r="B2910" s="31"/>
      <c r="C2910" s="11"/>
      <c r="D2910" s="74"/>
      <c r="E2910" s="18"/>
      <c r="F2910" s="39"/>
      <c r="G2910" s="22"/>
      <c r="H2910" s="9"/>
    </row>
    <row r="2911" spans="1:8" x14ac:dyDescent="0.25">
      <c r="A2911" s="9"/>
      <c r="B2911" s="31"/>
      <c r="C2911" s="11"/>
      <c r="D2911" s="74"/>
      <c r="E2911" s="18"/>
      <c r="F2911" s="39"/>
      <c r="G2911" s="22"/>
      <c r="H2911" s="9"/>
    </row>
    <row r="2912" spans="1:8" x14ac:dyDescent="0.25">
      <c r="A2912" s="9"/>
      <c r="B2912" s="31"/>
      <c r="C2912" s="11"/>
      <c r="D2912" s="74"/>
      <c r="E2912" s="18"/>
      <c r="F2912" s="39"/>
      <c r="G2912" s="22"/>
      <c r="H2912" s="9"/>
    </row>
    <row r="2913" spans="1:8" x14ac:dyDescent="0.25">
      <c r="A2913" s="9"/>
      <c r="B2913" s="31"/>
      <c r="C2913" s="11"/>
      <c r="D2913" s="74"/>
      <c r="E2913" s="18"/>
      <c r="F2913" s="39"/>
      <c r="G2913" s="22"/>
      <c r="H2913" s="9"/>
    </row>
    <row r="2914" spans="1:8" x14ac:dyDescent="0.25">
      <c r="A2914" s="9"/>
      <c r="B2914" s="31"/>
      <c r="C2914" s="11"/>
      <c r="D2914" s="74"/>
      <c r="E2914" s="18"/>
      <c r="F2914" s="39"/>
      <c r="G2914" s="22"/>
      <c r="H2914" s="9"/>
    </row>
    <row r="2915" spans="1:8" x14ac:dyDescent="0.25">
      <c r="A2915" s="9"/>
      <c r="B2915" s="31"/>
      <c r="C2915" s="11"/>
      <c r="D2915" s="74"/>
      <c r="E2915" s="18"/>
      <c r="F2915" s="39"/>
      <c r="G2915" s="22"/>
      <c r="H2915" s="9"/>
    </row>
    <row r="2916" spans="1:8" x14ac:dyDescent="0.25">
      <c r="A2916" s="9"/>
      <c r="B2916" s="31"/>
      <c r="C2916" s="11"/>
      <c r="D2916" s="74"/>
      <c r="E2916" s="18"/>
      <c r="F2916" s="39"/>
      <c r="G2916" s="22"/>
      <c r="H2916" s="9"/>
    </row>
    <row r="2917" spans="1:8" x14ac:dyDescent="0.25">
      <c r="A2917" s="9"/>
      <c r="B2917" s="31"/>
      <c r="C2917" s="11"/>
      <c r="D2917" s="74"/>
      <c r="E2917" s="18"/>
      <c r="F2917" s="39"/>
      <c r="G2917" s="22"/>
      <c r="H2917" s="9"/>
    </row>
    <row r="2918" spans="1:8" x14ac:dyDescent="0.25">
      <c r="A2918" s="9"/>
      <c r="B2918" s="31"/>
      <c r="C2918" s="11"/>
      <c r="D2918" s="74"/>
      <c r="E2918" s="18"/>
      <c r="F2918" s="39"/>
      <c r="G2918" s="22"/>
      <c r="H2918" s="9"/>
    </row>
    <row r="2919" spans="1:8" x14ac:dyDescent="0.25">
      <c r="A2919" s="9"/>
      <c r="B2919" s="31"/>
      <c r="C2919" s="11"/>
      <c r="D2919" s="74"/>
      <c r="E2919" s="18"/>
      <c r="F2919" s="39"/>
      <c r="G2919" s="22"/>
      <c r="H2919" s="9"/>
    </row>
    <row r="2920" spans="1:8" x14ac:dyDescent="0.25">
      <c r="A2920" s="9"/>
      <c r="B2920" s="31"/>
      <c r="C2920" s="11"/>
      <c r="D2920" s="74"/>
      <c r="E2920" s="18"/>
      <c r="F2920" s="39"/>
      <c r="G2920" s="22"/>
      <c r="H2920" s="9"/>
    </row>
    <row r="2921" spans="1:8" x14ac:dyDescent="0.25">
      <c r="A2921" s="9"/>
      <c r="B2921" s="31"/>
      <c r="C2921" s="11"/>
      <c r="D2921" s="74"/>
      <c r="E2921" s="18"/>
      <c r="F2921" s="39"/>
      <c r="G2921" s="22"/>
      <c r="H2921" s="9"/>
    </row>
    <row r="2922" spans="1:8" x14ac:dyDescent="0.25">
      <c r="A2922" s="9"/>
      <c r="B2922" s="31"/>
      <c r="C2922" s="11"/>
      <c r="D2922" s="74"/>
      <c r="E2922" s="18"/>
      <c r="F2922" s="39"/>
      <c r="G2922" s="22"/>
      <c r="H2922" s="9"/>
    </row>
    <row r="2923" spans="1:8" x14ac:dyDescent="0.25">
      <c r="A2923" s="9"/>
      <c r="B2923" s="31"/>
      <c r="C2923" s="11"/>
      <c r="D2923" s="74"/>
      <c r="E2923" s="18"/>
      <c r="F2923" s="39"/>
      <c r="G2923" s="22"/>
      <c r="H2923" s="9"/>
    </row>
    <row r="2924" spans="1:8" x14ac:dyDescent="0.25">
      <c r="A2924" s="9"/>
      <c r="B2924" s="31"/>
      <c r="C2924" s="11"/>
      <c r="D2924" s="74"/>
      <c r="E2924" s="18"/>
      <c r="F2924" s="39"/>
      <c r="G2924" s="22"/>
      <c r="H2924" s="9"/>
    </row>
    <row r="2925" spans="1:8" x14ac:dyDescent="0.25">
      <c r="A2925" s="9"/>
      <c r="B2925" s="31"/>
      <c r="C2925" s="11"/>
      <c r="D2925" s="74"/>
      <c r="E2925" s="18"/>
      <c r="F2925" s="39"/>
      <c r="G2925" s="22"/>
      <c r="H2925" s="9"/>
    </row>
    <row r="2926" spans="1:8" x14ac:dyDescent="0.25">
      <c r="A2926" s="9"/>
      <c r="B2926" s="31"/>
      <c r="C2926" s="11"/>
      <c r="D2926" s="74"/>
      <c r="E2926" s="18"/>
      <c r="F2926" s="39"/>
      <c r="G2926" s="22"/>
      <c r="H2926" s="9"/>
    </row>
    <row r="2927" spans="1:8" x14ac:dyDescent="0.25">
      <c r="A2927" s="9"/>
      <c r="B2927" s="31"/>
      <c r="C2927" s="11"/>
      <c r="D2927" s="74"/>
      <c r="E2927" s="18"/>
      <c r="F2927" s="39"/>
      <c r="G2927" s="22"/>
      <c r="H2927" s="9"/>
    </row>
    <row r="2928" spans="1:8" x14ac:dyDescent="0.25">
      <c r="A2928" s="9"/>
      <c r="B2928" s="31"/>
      <c r="C2928" s="11"/>
      <c r="D2928" s="74"/>
      <c r="E2928" s="18"/>
      <c r="F2928" s="39"/>
      <c r="G2928" s="22"/>
      <c r="H2928" s="9"/>
    </row>
    <row r="2929" spans="1:8" x14ac:dyDescent="0.25">
      <c r="A2929" s="9"/>
      <c r="B2929" s="31"/>
      <c r="C2929" s="11"/>
      <c r="D2929" s="74"/>
      <c r="E2929" s="18"/>
      <c r="F2929" s="39"/>
      <c r="G2929" s="22"/>
      <c r="H2929" s="9"/>
    </row>
    <row r="2930" spans="1:8" x14ac:dyDescent="0.25">
      <c r="A2930" s="9"/>
      <c r="B2930" s="31"/>
      <c r="C2930" s="11"/>
      <c r="D2930" s="74"/>
      <c r="E2930" s="18"/>
      <c r="F2930" s="39"/>
      <c r="G2930" s="22"/>
      <c r="H2930" s="9"/>
    </row>
    <row r="2931" spans="1:8" x14ac:dyDescent="0.25">
      <c r="A2931" s="9"/>
      <c r="B2931" s="31"/>
      <c r="C2931" s="11"/>
      <c r="D2931" s="74"/>
      <c r="E2931" s="18"/>
      <c r="F2931" s="39"/>
      <c r="G2931" s="22"/>
      <c r="H2931" s="9"/>
    </row>
    <row r="2932" spans="1:8" x14ac:dyDescent="0.25">
      <c r="A2932" s="9"/>
      <c r="B2932" s="31"/>
      <c r="C2932" s="11"/>
      <c r="D2932" s="74"/>
      <c r="E2932" s="18"/>
      <c r="F2932" s="39"/>
      <c r="G2932" s="22"/>
      <c r="H2932" s="9"/>
    </row>
    <row r="2933" spans="1:8" x14ac:dyDescent="0.25">
      <c r="A2933" s="9"/>
      <c r="B2933" s="31"/>
      <c r="C2933" s="11"/>
      <c r="D2933" s="74"/>
      <c r="E2933" s="18"/>
      <c r="F2933" s="39"/>
      <c r="G2933" s="22"/>
      <c r="H2933" s="9"/>
    </row>
    <row r="2934" spans="1:8" x14ac:dyDescent="0.25">
      <c r="A2934" s="9"/>
      <c r="B2934" s="31"/>
      <c r="C2934" s="11"/>
      <c r="D2934" s="74"/>
      <c r="E2934" s="18"/>
      <c r="F2934" s="39"/>
      <c r="G2934" s="22"/>
      <c r="H2934" s="9"/>
    </row>
    <row r="2935" spans="1:8" x14ac:dyDescent="0.25">
      <c r="A2935" s="9"/>
      <c r="B2935" s="31"/>
      <c r="C2935" s="11"/>
      <c r="D2935" s="74"/>
      <c r="E2935" s="18"/>
      <c r="F2935" s="39"/>
      <c r="G2935" s="22"/>
      <c r="H2935" s="9"/>
    </row>
    <row r="2936" spans="1:8" x14ac:dyDescent="0.25">
      <c r="A2936" s="9"/>
      <c r="B2936" s="31"/>
      <c r="C2936" s="11"/>
      <c r="D2936" s="74"/>
      <c r="E2936" s="18"/>
      <c r="F2936" s="39"/>
      <c r="G2936" s="22"/>
      <c r="H2936" s="9"/>
    </row>
    <row r="2937" spans="1:8" x14ac:dyDescent="0.25">
      <c r="A2937" s="9"/>
      <c r="B2937" s="31"/>
      <c r="C2937" s="11"/>
      <c r="D2937" s="74"/>
      <c r="E2937" s="18"/>
      <c r="F2937" s="39"/>
      <c r="G2937" s="22"/>
      <c r="H2937" s="9"/>
    </row>
    <row r="2938" spans="1:8" x14ac:dyDescent="0.25">
      <c r="A2938" s="9"/>
      <c r="B2938" s="31"/>
      <c r="C2938" s="11"/>
      <c r="D2938" s="74"/>
      <c r="E2938" s="18"/>
      <c r="F2938" s="39"/>
      <c r="G2938" s="22"/>
      <c r="H2938" s="9"/>
    </row>
    <row r="2939" spans="1:8" x14ac:dyDescent="0.25">
      <c r="A2939" s="9"/>
      <c r="B2939" s="31"/>
      <c r="C2939" s="11"/>
      <c r="D2939" s="74"/>
      <c r="E2939" s="18"/>
      <c r="F2939" s="39"/>
      <c r="G2939" s="22"/>
      <c r="H2939" s="9"/>
    </row>
    <row r="2940" spans="1:8" x14ac:dyDescent="0.25">
      <c r="A2940" s="9"/>
      <c r="B2940" s="31"/>
      <c r="C2940" s="11"/>
      <c r="D2940" s="74"/>
      <c r="E2940" s="18"/>
      <c r="F2940" s="39"/>
      <c r="G2940" s="22"/>
      <c r="H2940" s="9"/>
    </row>
    <row r="2941" spans="1:8" x14ac:dyDescent="0.25">
      <c r="A2941" s="9"/>
      <c r="B2941" s="31"/>
      <c r="C2941" s="11"/>
      <c r="D2941" s="74"/>
      <c r="E2941" s="18"/>
      <c r="F2941" s="39"/>
      <c r="G2941" s="22"/>
      <c r="H2941" s="9"/>
    </row>
    <row r="2942" spans="1:8" x14ac:dyDescent="0.25">
      <c r="A2942" s="9"/>
      <c r="B2942" s="31"/>
      <c r="C2942" s="11"/>
      <c r="D2942" s="74"/>
      <c r="E2942" s="18"/>
      <c r="F2942" s="39"/>
      <c r="G2942" s="22"/>
      <c r="H2942" s="9"/>
    </row>
    <row r="2943" spans="1:8" x14ac:dyDescent="0.25">
      <c r="A2943" s="9"/>
      <c r="B2943" s="31"/>
      <c r="C2943" s="11"/>
      <c r="D2943" s="74"/>
      <c r="E2943" s="18"/>
      <c r="F2943" s="39"/>
      <c r="G2943" s="22"/>
      <c r="H2943" s="9"/>
    </row>
    <row r="2944" spans="1:8" x14ac:dyDescent="0.25">
      <c r="A2944" s="9"/>
      <c r="B2944" s="31"/>
      <c r="C2944" s="11"/>
      <c r="D2944" s="74"/>
      <c r="E2944" s="18"/>
      <c r="F2944" s="39"/>
      <c r="G2944" s="22"/>
      <c r="H2944" s="9"/>
    </row>
    <row r="2945" spans="1:8" x14ac:dyDescent="0.25">
      <c r="A2945" s="9"/>
      <c r="B2945" s="31"/>
      <c r="C2945" s="11"/>
      <c r="D2945" s="74"/>
      <c r="E2945" s="18"/>
      <c r="F2945" s="39"/>
      <c r="G2945" s="22"/>
      <c r="H2945" s="9"/>
    </row>
    <row r="2946" spans="1:8" x14ac:dyDescent="0.25">
      <c r="A2946" s="9"/>
      <c r="B2946" s="31"/>
      <c r="C2946" s="11"/>
      <c r="D2946" s="74"/>
      <c r="E2946" s="18"/>
      <c r="F2946" s="39"/>
      <c r="G2946" s="22"/>
      <c r="H2946" s="9"/>
    </row>
    <row r="2947" spans="1:8" x14ac:dyDescent="0.25">
      <c r="A2947" s="9"/>
      <c r="B2947" s="31"/>
      <c r="C2947" s="11"/>
      <c r="D2947" s="74"/>
      <c r="E2947" s="18"/>
      <c r="F2947" s="39"/>
      <c r="G2947" s="22"/>
      <c r="H2947" s="9"/>
    </row>
    <row r="2948" spans="1:8" x14ac:dyDescent="0.25">
      <c r="A2948" s="9"/>
      <c r="B2948" s="31"/>
      <c r="C2948" s="11"/>
      <c r="D2948" s="74"/>
      <c r="E2948" s="18"/>
      <c r="F2948" s="39"/>
      <c r="G2948" s="22"/>
      <c r="H2948" s="9"/>
    </row>
    <row r="2949" spans="1:8" x14ac:dyDescent="0.25">
      <c r="A2949" s="9"/>
      <c r="B2949" s="31"/>
      <c r="C2949" s="11"/>
      <c r="D2949" s="74"/>
      <c r="E2949" s="18"/>
      <c r="F2949" s="39"/>
      <c r="G2949" s="22"/>
      <c r="H2949" s="9"/>
    </row>
    <row r="2950" spans="1:8" x14ac:dyDescent="0.25">
      <c r="A2950" s="9"/>
      <c r="B2950" s="31"/>
      <c r="C2950" s="11"/>
      <c r="D2950" s="74"/>
      <c r="E2950" s="18"/>
      <c r="F2950" s="39"/>
      <c r="G2950" s="22"/>
      <c r="H2950" s="9"/>
    </row>
    <row r="2951" spans="1:8" x14ac:dyDescent="0.25">
      <c r="A2951" s="9"/>
      <c r="B2951" s="31"/>
      <c r="C2951" s="11"/>
      <c r="D2951" s="74"/>
      <c r="E2951" s="18"/>
      <c r="F2951" s="39"/>
      <c r="G2951" s="22"/>
      <c r="H2951" s="9"/>
    </row>
    <row r="2952" spans="1:8" x14ac:dyDescent="0.25">
      <c r="A2952" s="9"/>
      <c r="B2952" s="31"/>
      <c r="C2952" s="11"/>
      <c r="D2952" s="74"/>
      <c r="E2952" s="18"/>
      <c r="F2952" s="39"/>
      <c r="G2952" s="22"/>
      <c r="H2952" s="9"/>
    </row>
    <row r="2953" spans="1:8" x14ac:dyDescent="0.25">
      <c r="A2953" s="9"/>
      <c r="B2953" s="31"/>
      <c r="C2953" s="11"/>
      <c r="D2953" s="74"/>
      <c r="E2953" s="18"/>
      <c r="F2953" s="39"/>
      <c r="G2953" s="22"/>
      <c r="H2953" s="9"/>
    </row>
    <row r="2954" spans="1:8" x14ac:dyDescent="0.25">
      <c r="A2954" s="9"/>
      <c r="B2954" s="31"/>
      <c r="C2954" s="11"/>
      <c r="D2954" s="74"/>
      <c r="E2954" s="18"/>
      <c r="F2954" s="39"/>
      <c r="G2954" s="22"/>
      <c r="H2954" s="9"/>
    </row>
    <row r="2955" spans="1:8" x14ac:dyDescent="0.25">
      <c r="A2955" s="9"/>
      <c r="B2955" s="31"/>
      <c r="C2955" s="11"/>
      <c r="D2955" s="74"/>
      <c r="E2955" s="18"/>
      <c r="F2955" s="39"/>
      <c r="G2955" s="22"/>
      <c r="H2955" s="9"/>
    </row>
    <row r="2956" spans="1:8" x14ac:dyDescent="0.25">
      <c r="A2956" s="9"/>
      <c r="B2956" s="31"/>
      <c r="C2956" s="11"/>
      <c r="D2956" s="74"/>
      <c r="E2956" s="18"/>
      <c r="F2956" s="39"/>
      <c r="G2956" s="22"/>
      <c r="H2956" s="9"/>
    </row>
    <row r="2957" spans="1:8" x14ac:dyDescent="0.25">
      <c r="A2957" s="9"/>
      <c r="B2957" s="31"/>
      <c r="C2957" s="11"/>
      <c r="D2957" s="74"/>
      <c r="E2957" s="18"/>
      <c r="F2957" s="39"/>
      <c r="G2957" s="22"/>
      <c r="H2957" s="9"/>
    </row>
    <row r="2958" spans="1:8" x14ac:dyDescent="0.25">
      <c r="A2958" s="9"/>
      <c r="B2958" s="31"/>
      <c r="C2958" s="11"/>
      <c r="D2958" s="74"/>
      <c r="E2958" s="18"/>
      <c r="F2958" s="39"/>
      <c r="G2958" s="22"/>
      <c r="H2958" s="9"/>
    </row>
    <row r="2959" spans="1:8" x14ac:dyDescent="0.25">
      <c r="A2959" s="9"/>
      <c r="B2959" s="31"/>
      <c r="C2959" s="11"/>
      <c r="D2959" s="74"/>
      <c r="E2959" s="18"/>
      <c r="F2959" s="39"/>
      <c r="G2959" s="22"/>
      <c r="H2959" s="9"/>
    </row>
    <row r="2960" spans="1:8" x14ac:dyDescent="0.25">
      <c r="A2960" s="9"/>
      <c r="B2960" s="31"/>
      <c r="C2960" s="11"/>
      <c r="D2960" s="74"/>
      <c r="E2960" s="18"/>
      <c r="F2960" s="39"/>
      <c r="G2960" s="22"/>
      <c r="H2960" s="9"/>
    </row>
    <row r="2961" spans="1:8" x14ac:dyDescent="0.25">
      <c r="A2961" s="9"/>
      <c r="B2961" s="31"/>
      <c r="C2961" s="11"/>
      <c r="D2961" s="74"/>
      <c r="E2961" s="18"/>
      <c r="F2961" s="39"/>
      <c r="G2961" s="22"/>
      <c r="H2961" s="9"/>
    </row>
    <row r="2962" spans="1:8" x14ac:dyDescent="0.25">
      <c r="A2962" s="9"/>
      <c r="B2962" s="31"/>
      <c r="C2962" s="11"/>
      <c r="D2962" s="74"/>
      <c r="E2962" s="18"/>
      <c r="F2962" s="39"/>
      <c r="G2962" s="22"/>
      <c r="H2962" s="9"/>
    </row>
    <row r="2963" spans="1:8" x14ac:dyDescent="0.25">
      <c r="A2963" s="9"/>
      <c r="B2963" s="31"/>
      <c r="C2963" s="11"/>
      <c r="D2963" s="74"/>
      <c r="E2963" s="18"/>
      <c r="F2963" s="39"/>
      <c r="G2963" s="22"/>
      <c r="H2963" s="9"/>
    </row>
    <row r="2964" spans="1:8" x14ac:dyDescent="0.25">
      <c r="A2964" s="9"/>
      <c r="B2964" s="31"/>
      <c r="C2964" s="11"/>
      <c r="D2964" s="74"/>
      <c r="E2964" s="18"/>
      <c r="F2964" s="39"/>
      <c r="G2964" s="22"/>
      <c r="H2964" s="9"/>
    </row>
    <row r="2965" spans="1:8" x14ac:dyDescent="0.25">
      <c r="A2965" s="9"/>
      <c r="B2965" s="31"/>
      <c r="C2965" s="11"/>
      <c r="D2965" s="74"/>
      <c r="E2965" s="18"/>
      <c r="F2965" s="39"/>
      <c r="G2965" s="22"/>
      <c r="H2965" s="9"/>
    </row>
    <row r="2966" spans="1:8" x14ac:dyDescent="0.25">
      <c r="A2966" s="9"/>
      <c r="B2966" s="31"/>
      <c r="C2966" s="11"/>
      <c r="D2966" s="74"/>
      <c r="E2966" s="18"/>
      <c r="F2966" s="39"/>
      <c r="G2966" s="22"/>
      <c r="H2966" s="9"/>
    </row>
    <row r="2967" spans="1:8" x14ac:dyDescent="0.25">
      <c r="A2967" s="9"/>
      <c r="B2967" s="31"/>
      <c r="C2967" s="11"/>
      <c r="D2967" s="74"/>
      <c r="E2967" s="18"/>
      <c r="F2967" s="39"/>
      <c r="G2967" s="22"/>
      <c r="H2967" s="9"/>
    </row>
    <row r="2968" spans="1:8" x14ac:dyDescent="0.25">
      <c r="A2968" s="9"/>
      <c r="B2968" s="31"/>
      <c r="C2968" s="11"/>
      <c r="D2968" s="74"/>
      <c r="E2968" s="18"/>
      <c r="F2968" s="39"/>
      <c r="G2968" s="22"/>
      <c r="H2968" s="9"/>
    </row>
    <row r="2969" spans="1:8" x14ac:dyDescent="0.25">
      <c r="A2969" s="9"/>
      <c r="B2969" s="31"/>
      <c r="C2969" s="11"/>
      <c r="D2969" s="74"/>
      <c r="E2969" s="18"/>
      <c r="F2969" s="39"/>
      <c r="G2969" s="22"/>
      <c r="H2969" s="9"/>
    </row>
    <row r="2970" spans="1:8" x14ac:dyDescent="0.25">
      <c r="A2970" s="9"/>
      <c r="B2970" s="31"/>
      <c r="C2970" s="11"/>
      <c r="D2970" s="74"/>
      <c r="E2970" s="18"/>
      <c r="F2970" s="39"/>
      <c r="G2970" s="22"/>
      <c r="H2970" s="9"/>
    </row>
    <row r="2971" spans="1:8" x14ac:dyDescent="0.25">
      <c r="A2971" s="9"/>
      <c r="B2971" s="31"/>
      <c r="C2971" s="11"/>
      <c r="D2971" s="74"/>
      <c r="E2971" s="18"/>
      <c r="F2971" s="39"/>
      <c r="G2971" s="22"/>
      <c r="H2971" s="9"/>
    </row>
    <row r="2972" spans="1:8" x14ac:dyDescent="0.25">
      <c r="A2972" s="9"/>
      <c r="B2972" s="31"/>
      <c r="C2972" s="11"/>
      <c r="D2972" s="74"/>
      <c r="E2972" s="18"/>
      <c r="F2972" s="39"/>
      <c r="G2972" s="22"/>
      <c r="H2972" s="9"/>
    </row>
    <row r="2973" spans="1:8" x14ac:dyDescent="0.25">
      <c r="A2973" s="9"/>
      <c r="B2973" s="31"/>
      <c r="C2973" s="11"/>
      <c r="D2973" s="74"/>
      <c r="E2973" s="18"/>
      <c r="F2973" s="39"/>
      <c r="G2973" s="22"/>
      <c r="H2973" s="9"/>
    </row>
    <row r="2974" spans="1:8" x14ac:dyDescent="0.25">
      <c r="A2974" s="9"/>
      <c r="B2974" s="31"/>
      <c r="C2974" s="11"/>
      <c r="D2974" s="74"/>
      <c r="E2974" s="18"/>
      <c r="F2974" s="39"/>
      <c r="G2974" s="22"/>
      <c r="H2974" s="9"/>
    </row>
    <row r="2975" spans="1:8" x14ac:dyDescent="0.25">
      <c r="A2975" s="9"/>
      <c r="B2975" s="31"/>
      <c r="C2975" s="11"/>
      <c r="D2975" s="74"/>
      <c r="E2975" s="18"/>
      <c r="F2975" s="39"/>
      <c r="G2975" s="22"/>
      <c r="H2975" s="9"/>
    </row>
    <row r="2976" spans="1:8" x14ac:dyDescent="0.25">
      <c r="A2976" s="9"/>
      <c r="B2976" s="31"/>
      <c r="C2976" s="11"/>
      <c r="D2976" s="74"/>
      <c r="E2976" s="18"/>
      <c r="F2976" s="39"/>
      <c r="G2976" s="22"/>
      <c r="H2976" s="9"/>
    </row>
    <row r="2977" spans="1:8" x14ac:dyDescent="0.25">
      <c r="A2977" s="9"/>
      <c r="B2977" s="31"/>
      <c r="C2977" s="11"/>
      <c r="D2977" s="74"/>
      <c r="E2977" s="18"/>
      <c r="F2977" s="39"/>
      <c r="G2977" s="22"/>
      <c r="H2977" s="9"/>
    </row>
    <row r="2978" spans="1:8" x14ac:dyDescent="0.25">
      <c r="A2978" s="9"/>
      <c r="B2978" s="31"/>
      <c r="C2978" s="11"/>
      <c r="D2978" s="74"/>
      <c r="E2978" s="18"/>
      <c r="F2978" s="39"/>
      <c r="G2978" s="22"/>
      <c r="H2978" s="9"/>
    </row>
    <row r="2979" spans="1:8" x14ac:dyDescent="0.25">
      <c r="A2979" s="9"/>
      <c r="B2979" s="31"/>
      <c r="C2979" s="11"/>
      <c r="D2979" s="74"/>
      <c r="E2979" s="18"/>
      <c r="F2979" s="39"/>
      <c r="G2979" s="22"/>
      <c r="H2979" s="9"/>
    </row>
    <row r="2980" spans="1:8" x14ac:dyDescent="0.25">
      <c r="A2980" s="9"/>
      <c r="B2980" s="31"/>
      <c r="C2980" s="11"/>
      <c r="D2980" s="74"/>
      <c r="E2980" s="18"/>
      <c r="F2980" s="39"/>
      <c r="G2980" s="22"/>
      <c r="H2980" s="9"/>
    </row>
    <row r="2981" spans="1:8" x14ac:dyDescent="0.25">
      <c r="A2981" s="9"/>
      <c r="B2981" s="31"/>
      <c r="C2981" s="11"/>
      <c r="D2981" s="74"/>
      <c r="E2981" s="18"/>
      <c r="F2981" s="39"/>
      <c r="G2981" s="22"/>
      <c r="H2981" s="9"/>
    </row>
    <row r="2982" spans="1:8" x14ac:dyDescent="0.25">
      <c r="A2982" s="9"/>
      <c r="B2982" s="31"/>
      <c r="C2982" s="11"/>
      <c r="D2982" s="74"/>
      <c r="E2982" s="18"/>
      <c r="F2982" s="39"/>
      <c r="G2982" s="22"/>
      <c r="H2982" s="9"/>
    </row>
    <row r="2983" spans="1:8" x14ac:dyDescent="0.25">
      <c r="A2983" s="9"/>
      <c r="B2983" s="31"/>
      <c r="C2983" s="11"/>
      <c r="D2983" s="74"/>
      <c r="E2983" s="18"/>
      <c r="F2983" s="39"/>
      <c r="G2983" s="22"/>
      <c r="H2983" s="9"/>
    </row>
    <row r="2984" spans="1:8" x14ac:dyDescent="0.25">
      <c r="A2984" s="9"/>
      <c r="B2984" s="31"/>
      <c r="C2984" s="11"/>
      <c r="D2984" s="74"/>
      <c r="E2984" s="18"/>
      <c r="F2984" s="39"/>
      <c r="G2984" s="22"/>
      <c r="H2984" s="9"/>
    </row>
    <row r="2985" spans="1:8" x14ac:dyDescent="0.25">
      <c r="A2985" s="9"/>
      <c r="B2985" s="31"/>
      <c r="C2985" s="11"/>
      <c r="D2985" s="74"/>
      <c r="E2985" s="18"/>
      <c r="F2985" s="39"/>
      <c r="G2985" s="22"/>
      <c r="H2985" s="9"/>
    </row>
    <row r="2986" spans="1:8" x14ac:dyDescent="0.25">
      <c r="A2986" s="9"/>
      <c r="B2986" s="31"/>
      <c r="C2986" s="11"/>
      <c r="D2986" s="74"/>
      <c r="E2986" s="18"/>
      <c r="F2986" s="39"/>
      <c r="G2986" s="22"/>
      <c r="H2986" s="9"/>
    </row>
    <row r="2987" spans="1:8" x14ac:dyDescent="0.25">
      <c r="A2987" s="9"/>
      <c r="B2987" s="31"/>
      <c r="C2987" s="11"/>
      <c r="D2987" s="74"/>
      <c r="E2987" s="18"/>
      <c r="F2987" s="39"/>
      <c r="G2987" s="22"/>
      <c r="H2987" s="9"/>
    </row>
    <row r="2988" spans="1:8" x14ac:dyDescent="0.25">
      <c r="A2988" s="9"/>
      <c r="B2988" s="31"/>
      <c r="C2988" s="11"/>
      <c r="D2988" s="74"/>
      <c r="E2988" s="18"/>
      <c r="F2988" s="39"/>
      <c r="G2988" s="22"/>
      <c r="H2988" s="9"/>
    </row>
    <row r="2989" spans="1:8" x14ac:dyDescent="0.25">
      <c r="A2989" s="9"/>
      <c r="B2989" s="31"/>
      <c r="C2989" s="11"/>
      <c r="D2989" s="74"/>
      <c r="E2989" s="18"/>
      <c r="F2989" s="39"/>
      <c r="G2989" s="22"/>
      <c r="H2989" s="9"/>
    </row>
    <row r="2990" spans="1:8" x14ac:dyDescent="0.25">
      <c r="A2990" s="9"/>
      <c r="B2990" s="31"/>
      <c r="C2990" s="11"/>
      <c r="D2990" s="74"/>
      <c r="E2990" s="18"/>
      <c r="F2990" s="39"/>
      <c r="G2990" s="22"/>
      <c r="H2990" s="9"/>
    </row>
    <row r="2991" spans="1:8" x14ac:dyDescent="0.25">
      <c r="A2991" s="9"/>
      <c r="B2991" s="31"/>
      <c r="C2991" s="11"/>
      <c r="D2991" s="74"/>
      <c r="E2991" s="18"/>
      <c r="F2991" s="39"/>
      <c r="G2991" s="22"/>
      <c r="H2991" s="9"/>
    </row>
    <row r="2992" spans="1:8" x14ac:dyDescent="0.25">
      <c r="A2992" s="9"/>
      <c r="B2992" s="31"/>
      <c r="C2992" s="11"/>
      <c r="D2992" s="74"/>
      <c r="E2992" s="18"/>
      <c r="F2992" s="39"/>
      <c r="G2992" s="22"/>
      <c r="H2992" s="9"/>
    </row>
    <row r="2993" spans="1:8" x14ac:dyDescent="0.25">
      <c r="A2993" s="9"/>
      <c r="B2993" s="31"/>
      <c r="C2993" s="11"/>
      <c r="D2993" s="74"/>
      <c r="E2993" s="18"/>
      <c r="F2993" s="39"/>
      <c r="G2993" s="22"/>
      <c r="H2993" s="9"/>
    </row>
    <row r="2994" spans="1:8" x14ac:dyDescent="0.25">
      <c r="A2994" s="9"/>
      <c r="B2994" s="31"/>
      <c r="C2994" s="11"/>
      <c r="D2994" s="74"/>
      <c r="E2994" s="18"/>
      <c r="F2994" s="39"/>
      <c r="G2994" s="22"/>
      <c r="H2994" s="9"/>
    </row>
    <row r="2995" spans="1:8" x14ac:dyDescent="0.25">
      <c r="A2995" s="9"/>
      <c r="B2995" s="31"/>
      <c r="C2995" s="11"/>
      <c r="D2995" s="74"/>
      <c r="E2995" s="18"/>
      <c r="F2995" s="39"/>
      <c r="G2995" s="22"/>
      <c r="H2995" s="9"/>
    </row>
    <row r="2996" spans="1:8" x14ac:dyDescent="0.25">
      <c r="A2996" s="9"/>
      <c r="B2996" s="31"/>
      <c r="C2996" s="11"/>
      <c r="D2996" s="74"/>
      <c r="E2996" s="18"/>
      <c r="F2996" s="39"/>
      <c r="G2996" s="22"/>
      <c r="H2996" s="9"/>
    </row>
    <row r="2997" spans="1:8" x14ac:dyDescent="0.25">
      <c r="A2997" s="9"/>
      <c r="B2997" s="31"/>
      <c r="C2997" s="11"/>
      <c r="D2997" s="74"/>
      <c r="E2997" s="18"/>
      <c r="F2997" s="39"/>
      <c r="G2997" s="22"/>
      <c r="H2997" s="9"/>
    </row>
    <row r="2998" spans="1:8" x14ac:dyDescent="0.25">
      <c r="A2998" s="9"/>
      <c r="B2998" s="31"/>
      <c r="C2998" s="11"/>
      <c r="D2998" s="74"/>
      <c r="E2998" s="18"/>
      <c r="F2998" s="39"/>
      <c r="G2998" s="22"/>
      <c r="H2998" s="9"/>
    </row>
    <row r="2999" spans="1:8" x14ac:dyDescent="0.25">
      <c r="A2999" s="9"/>
      <c r="B2999" s="31"/>
      <c r="C2999" s="11"/>
      <c r="D2999" s="74"/>
      <c r="E2999" s="18"/>
      <c r="F2999" s="39"/>
      <c r="G2999" s="22"/>
      <c r="H2999" s="9"/>
    </row>
    <row r="3000" spans="1:8" x14ac:dyDescent="0.25">
      <c r="A3000" s="9"/>
      <c r="B3000" s="31"/>
      <c r="C3000" s="11"/>
      <c r="D3000" s="74"/>
      <c r="E3000" s="18"/>
      <c r="F3000" s="39"/>
      <c r="G3000" s="22"/>
      <c r="H3000" s="9"/>
    </row>
    <row r="3001" spans="1:8" x14ac:dyDescent="0.25">
      <c r="A3001" s="9"/>
      <c r="B3001" s="31"/>
      <c r="C3001" s="11"/>
      <c r="D3001" s="74"/>
      <c r="E3001" s="18"/>
      <c r="F3001" s="39"/>
      <c r="G3001" s="22"/>
      <c r="H3001" s="9"/>
    </row>
    <row r="3002" spans="1:8" x14ac:dyDescent="0.25">
      <c r="A3002" s="9"/>
      <c r="B3002" s="31"/>
      <c r="C3002" s="11"/>
      <c r="D3002" s="74"/>
      <c r="E3002" s="18"/>
      <c r="F3002" s="39"/>
      <c r="G3002" s="22"/>
      <c r="H3002" s="9"/>
    </row>
    <row r="3003" spans="1:8" x14ac:dyDescent="0.25">
      <c r="A3003" s="9"/>
      <c r="B3003" s="31"/>
      <c r="C3003" s="11"/>
      <c r="D3003" s="74"/>
      <c r="E3003" s="18"/>
      <c r="F3003" s="39"/>
      <c r="G3003" s="22"/>
      <c r="H3003" s="9"/>
    </row>
    <row r="3004" spans="1:8" x14ac:dyDescent="0.25">
      <c r="A3004" s="9"/>
      <c r="B3004" s="31"/>
      <c r="C3004" s="11"/>
      <c r="D3004" s="74"/>
      <c r="E3004" s="18"/>
      <c r="F3004" s="39"/>
      <c r="G3004" s="22"/>
      <c r="H3004" s="9"/>
    </row>
    <row r="3005" spans="1:8" x14ac:dyDescent="0.25">
      <c r="A3005" s="9"/>
      <c r="B3005" s="31"/>
      <c r="C3005" s="11"/>
      <c r="D3005" s="74"/>
      <c r="E3005" s="18"/>
      <c r="F3005" s="39"/>
      <c r="G3005" s="22"/>
      <c r="H3005" s="9"/>
    </row>
    <row r="3006" spans="1:8" x14ac:dyDescent="0.25">
      <c r="A3006" s="9"/>
      <c r="B3006" s="31"/>
      <c r="C3006" s="11"/>
      <c r="D3006" s="74"/>
      <c r="E3006" s="18"/>
      <c r="F3006" s="39"/>
      <c r="G3006" s="22"/>
      <c r="H3006" s="9"/>
    </row>
    <row r="3007" spans="1:8" x14ac:dyDescent="0.25">
      <c r="A3007" s="9"/>
      <c r="B3007" s="31"/>
      <c r="C3007" s="11"/>
      <c r="D3007" s="74"/>
      <c r="E3007" s="18"/>
      <c r="F3007" s="39"/>
      <c r="G3007" s="22"/>
      <c r="H3007" s="9"/>
    </row>
    <row r="3008" spans="1:8" x14ac:dyDescent="0.25">
      <c r="A3008" s="9"/>
      <c r="B3008" s="31"/>
      <c r="C3008" s="11"/>
      <c r="D3008" s="74"/>
      <c r="E3008" s="18"/>
      <c r="F3008" s="39"/>
      <c r="G3008" s="22"/>
      <c r="H3008" s="9"/>
    </row>
    <row r="3009" spans="1:8" x14ac:dyDescent="0.25">
      <c r="A3009" s="9"/>
      <c r="B3009" s="31"/>
      <c r="C3009" s="11"/>
      <c r="D3009" s="74"/>
      <c r="E3009" s="18"/>
      <c r="F3009" s="39"/>
      <c r="G3009" s="22"/>
      <c r="H3009" s="9"/>
    </row>
    <row r="3010" spans="1:8" x14ac:dyDescent="0.25">
      <c r="A3010" s="9"/>
      <c r="B3010" s="31"/>
      <c r="C3010" s="11"/>
      <c r="D3010" s="74"/>
      <c r="E3010" s="18"/>
      <c r="F3010" s="39"/>
      <c r="G3010" s="22"/>
      <c r="H3010" s="9"/>
    </row>
    <row r="3011" spans="1:8" x14ac:dyDescent="0.25">
      <c r="A3011" s="9"/>
      <c r="B3011" s="31"/>
      <c r="C3011" s="11"/>
      <c r="D3011" s="74"/>
      <c r="E3011" s="18"/>
      <c r="F3011" s="39"/>
      <c r="G3011" s="22"/>
      <c r="H3011" s="9"/>
    </row>
    <row r="3012" spans="1:8" x14ac:dyDescent="0.25">
      <c r="A3012" s="9"/>
      <c r="B3012" s="31"/>
      <c r="C3012" s="11"/>
      <c r="D3012" s="74"/>
      <c r="E3012" s="18"/>
      <c r="F3012" s="39"/>
      <c r="G3012" s="22"/>
      <c r="H3012" s="9"/>
    </row>
    <row r="3013" spans="1:8" x14ac:dyDescent="0.25">
      <c r="A3013" s="9"/>
      <c r="B3013" s="31"/>
      <c r="C3013" s="11"/>
      <c r="D3013" s="74"/>
      <c r="E3013" s="18"/>
      <c r="F3013" s="39"/>
      <c r="G3013" s="22"/>
      <c r="H3013" s="9"/>
    </row>
    <row r="3014" spans="1:8" x14ac:dyDescent="0.25">
      <c r="A3014" s="9"/>
      <c r="B3014" s="31"/>
      <c r="C3014" s="11"/>
      <c r="D3014" s="74"/>
      <c r="E3014" s="18"/>
      <c r="F3014" s="39"/>
      <c r="G3014" s="22"/>
      <c r="H3014" s="9"/>
    </row>
    <row r="3015" spans="1:8" x14ac:dyDescent="0.25">
      <c r="A3015" s="9"/>
      <c r="B3015" s="31"/>
      <c r="C3015" s="11"/>
      <c r="D3015" s="74"/>
      <c r="E3015" s="18"/>
      <c r="F3015" s="39"/>
      <c r="G3015" s="22"/>
      <c r="H3015" s="9"/>
    </row>
    <row r="3016" spans="1:8" x14ac:dyDescent="0.25">
      <c r="A3016" s="9"/>
      <c r="B3016" s="31"/>
      <c r="C3016" s="11"/>
      <c r="D3016" s="74"/>
      <c r="E3016" s="18"/>
      <c r="F3016" s="39"/>
      <c r="G3016" s="22"/>
      <c r="H3016" s="9"/>
    </row>
    <row r="3017" spans="1:8" x14ac:dyDescent="0.25">
      <c r="A3017" s="9"/>
      <c r="B3017" s="31"/>
      <c r="C3017" s="11"/>
      <c r="D3017" s="74"/>
      <c r="E3017" s="18"/>
      <c r="F3017" s="39"/>
      <c r="G3017" s="22"/>
      <c r="H3017" s="9"/>
    </row>
    <row r="3018" spans="1:8" x14ac:dyDescent="0.25">
      <c r="A3018" s="9"/>
      <c r="B3018" s="31"/>
      <c r="C3018" s="11"/>
      <c r="D3018" s="74"/>
      <c r="E3018" s="18"/>
      <c r="F3018" s="39"/>
      <c r="G3018" s="22"/>
      <c r="H3018" s="9"/>
    </row>
    <row r="3019" spans="1:8" x14ac:dyDescent="0.25">
      <c r="A3019" s="9"/>
      <c r="B3019" s="31"/>
      <c r="C3019" s="11"/>
      <c r="D3019" s="74"/>
      <c r="E3019" s="18"/>
      <c r="F3019" s="39"/>
      <c r="G3019" s="22"/>
      <c r="H3019" s="9"/>
    </row>
    <row r="3020" spans="1:8" x14ac:dyDescent="0.25">
      <c r="A3020" s="9"/>
      <c r="B3020" s="31"/>
      <c r="C3020" s="11"/>
      <c r="D3020" s="74"/>
      <c r="E3020" s="18"/>
      <c r="F3020" s="39"/>
      <c r="G3020" s="22"/>
      <c r="H3020" s="9"/>
    </row>
    <row r="3021" spans="1:8" x14ac:dyDescent="0.25">
      <c r="A3021" s="9"/>
      <c r="B3021" s="31"/>
      <c r="C3021" s="11"/>
      <c r="D3021" s="74"/>
      <c r="E3021" s="18"/>
      <c r="F3021" s="39"/>
      <c r="G3021" s="22"/>
      <c r="H3021" s="9"/>
    </row>
    <row r="3022" spans="1:8" x14ac:dyDescent="0.25">
      <c r="A3022" s="9"/>
      <c r="B3022" s="31"/>
      <c r="C3022" s="11"/>
      <c r="D3022" s="74"/>
      <c r="E3022" s="18"/>
      <c r="F3022" s="39"/>
      <c r="G3022" s="22"/>
      <c r="H3022" s="9"/>
    </row>
    <row r="3023" spans="1:8" x14ac:dyDescent="0.25">
      <c r="A3023" s="9"/>
      <c r="B3023" s="31"/>
      <c r="C3023" s="11"/>
      <c r="D3023" s="74"/>
      <c r="E3023" s="18"/>
      <c r="F3023" s="39"/>
      <c r="G3023" s="22"/>
      <c r="H3023" s="9"/>
    </row>
    <row r="3024" spans="1:8" x14ac:dyDescent="0.25">
      <c r="A3024" s="9"/>
      <c r="B3024" s="31"/>
      <c r="C3024" s="11"/>
      <c r="D3024" s="74"/>
      <c r="E3024" s="18"/>
      <c r="F3024" s="39"/>
      <c r="G3024" s="22"/>
      <c r="H3024" s="9"/>
    </row>
    <row r="3025" spans="1:8" x14ac:dyDescent="0.25">
      <c r="A3025" s="9"/>
      <c r="B3025" s="31"/>
      <c r="C3025" s="11"/>
      <c r="D3025" s="74"/>
      <c r="E3025" s="18"/>
      <c r="F3025" s="39"/>
      <c r="G3025" s="22"/>
      <c r="H3025" s="9"/>
    </row>
    <row r="3026" spans="1:8" x14ac:dyDescent="0.25">
      <c r="A3026" s="9"/>
      <c r="B3026" s="31"/>
      <c r="C3026" s="11"/>
      <c r="D3026" s="74"/>
      <c r="E3026" s="18"/>
      <c r="F3026" s="39"/>
      <c r="G3026" s="22"/>
      <c r="H3026" s="9"/>
    </row>
    <row r="3027" spans="1:8" x14ac:dyDescent="0.25">
      <c r="A3027" s="9"/>
      <c r="B3027" s="31"/>
      <c r="C3027" s="11"/>
      <c r="D3027" s="74"/>
      <c r="E3027" s="18"/>
      <c r="F3027" s="39"/>
      <c r="G3027" s="22"/>
      <c r="H3027" s="9"/>
    </row>
    <row r="3028" spans="1:8" x14ac:dyDescent="0.25">
      <c r="A3028" s="9"/>
      <c r="B3028" s="31"/>
      <c r="C3028" s="11"/>
      <c r="D3028" s="74"/>
      <c r="E3028" s="18"/>
      <c r="F3028" s="39"/>
      <c r="G3028" s="22"/>
      <c r="H3028" s="9"/>
    </row>
    <row r="3029" spans="1:8" x14ac:dyDescent="0.25">
      <c r="A3029" s="9"/>
      <c r="B3029" s="31"/>
      <c r="C3029" s="11"/>
      <c r="D3029" s="74"/>
      <c r="E3029" s="18"/>
      <c r="F3029" s="39"/>
      <c r="G3029" s="22"/>
      <c r="H3029" s="9"/>
    </row>
    <row r="3030" spans="1:8" x14ac:dyDescent="0.25">
      <c r="A3030" s="9"/>
      <c r="B3030" s="31"/>
      <c r="C3030" s="11"/>
      <c r="D3030" s="74"/>
      <c r="E3030" s="18"/>
      <c r="F3030" s="39"/>
      <c r="G3030" s="22"/>
      <c r="H3030" s="9"/>
    </row>
    <row r="3031" spans="1:8" x14ac:dyDescent="0.25">
      <c r="A3031" s="9"/>
      <c r="B3031" s="31"/>
      <c r="C3031" s="11"/>
      <c r="D3031" s="74"/>
      <c r="E3031" s="18"/>
      <c r="F3031" s="39"/>
      <c r="G3031" s="22"/>
      <c r="H3031" s="9"/>
    </row>
    <row r="3032" spans="1:8" x14ac:dyDescent="0.25">
      <c r="A3032" s="9"/>
      <c r="B3032" s="31"/>
      <c r="C3032" s="11"/>
      <c r="D3032" s="74"/>
      <c r="E3032" s="18"/>
      <c r="F3032" s="39"/>
      <c r="G3032" s="22"/>
      <c r="H3032" s="9"/>
    </row>
    <row r="3033" spans="1:8" x14ac:dyDescent="0.25">
      <c r="A3033" s="9"/>
      <c r="B3033" s="31"/>
      <c r="C3033" s="11"/>
      <c r="D3033" s="74"/>
      <c r="E3033" s="18"/>
      <c r="F3033" s="39"/>
      <c r="G3033" s="22"/>
      <c r="H3033" s="9"/>
    </row>
    <row r="3034" spans="1:8" x14ac:dyDescent="0.25">
      <c r="A3034" s="9"/>
      <c r="B3034" s="31"/>
      <c r="C3034" s="11"/>
      <c r="D3034" s="74"/>
      <c r="E3034" s="18"/>
      <c r="F3034" s="39"/>
      <c r="G3034" s="22"/>
      <c r="H3034" s="9"/>
    </row>
    <row r="3035" spans="1:8" x14ac:dyDescent="0.25">
      <c r="A3035" s="9"/>
      <c r="B3035" s="31"/>
      <c r="C3035" s="11"/>
      <c r="D3035" s="74"/>
      <c r="E3035" s="18"/>
      <c r="F3035" s="39"/>
      <c r="G3035" s="22"/>
      <c r="H3035" s="9"/>
    </row>
    <row r="3036" spans="1:8" x14ac:dyDescent="0.25">
      <c r="A3036" s="9"/>
      <c r="B3036" s="31"/>
      <c r="C3036" s="11"/>
      <c r="D3036" s="74"/>
      <c r="E3036" s="18"/>
      <c r="F3036" s="39"/>
      <c r="G3036" s="22"/>
      <c r="H3036" s="9"/>
    </row>
    <row r="3037" spans="1:8" x14ac:dyDescent="0.25">
      <c r="A3037" s="9"/>
      <c r="B3037" s="31"/>
      <c r="C3037" s="11"/>
      <c r="D3037" s="74"/>
      <c r="E3037" s="18"/>
      <c r="F3037" s="39"/>
      <c r="G3037" s="22"/>
      <c r="H3037" s="9"/>
    </row>
    <row r="3038" spans="1:8" x14ac:dyDescent="0.25">
      <c r="A3038" s="9"/>
      <c r="B3038" s="31"/>
      <c r="C3038" s="11"/>
      <c r="D3038" s="74"/>
      <c r="E3038" s="18"/>
      <c r="F3038" s="39"/>
      <c r="G3038" s="22"/>
      <c r="H3038" s="9"/>
    </row>
    <row r="3039" spans="1:8" x14ac:dyDescent="0.25">
      <c r="A3039" s="9"/>
      <c r="B3039" s="31"/>
      <c r="C3039" s="11"/>
      <c r="D3039" s="74"/>
      <c r="E3039" s="18"/>
      <c r="F3039" s="39"/>
      <c r="G3039" s="22"/>
      <c r="H3039" s="9"/>
    </row>
    <row r="3040" spans="1:8" x14ac:dyDescent="0.25">
      <c r="A3040" s="9"/>
      <c r="B3040" s="31"/>
      <c r="C3040" s="11"/>
      <c r="D3040" s="74"/>
      <c r="E3040" s="18"/>
      <c r="F3040" s="39"/>
      <c r="G3040" s="22"/>
      <c r="H3040" s="9"/>
    </row>
    <row r="3041" spans="1:8" x14ac:dyDescent="0.25">
      <c r="A3041" s="9"/>
      <c r="B3041" s="31"/>
      <c r="C3041" s="11"/>
      <c r="D3041" s="74"/>
      <c r="E3041" s="18"/>
      <c r="F3041" s="39"/>
      <c r="G3041" s="22"/>
      <c r="H3041" s="9"/>
    </row>
    <row r="3042" spans="1:8" x14ac:dyDescent="0.25">
      <c r="A3042" s="9"/>
      <c r="B3042" s="31"/>
      <c r="C3042" s="11"/>
      <c r="D3042" s="74"/>
      <c r="E3042" s="18"/>
      <c r="F3042" s="39"/>
      <c r="G3042" s="22"/>
      <c r="H3042" s="9"/>
    </row>
    <row r="3043" spans="1:8" x14ac:dyDescent="0.25">
      <c r="A3043" s="9"/>
      <c r="B3043" s="31"/>
      <c r="C3043" s="11"/>
      <c r="D3043" s="74"/>
      <c r="E3043" s="18"/>
      <c r="F3043" s="39"/>
      <c r="G3043" s="22"/>
      <c r="H3043" s="9"/>
    </row>
    <row r="3044" spans="1:8" x14ac:dyDescent="0.25">
      <c r="A3044" s="9"/>
      <c r="B3044" s="31"/>
      <c r="C3044" s="11"/>
      <c r="D3044" s="74"/>
      <c r="E3044" s="18"/>
      <c r="F3044" s="39"/>
      <c r="G3044" s="22"/>
      <c r="H3044" s="9"/>
    </row>
    <row r="3045" spans="1:8" x14ac:dyDescent="0.25">
      <c r="A3045" s="9"/>
      <c r="B3045" s="31"/>
      <c r="C3045" s="11"/>
      <c r="D3045" s="74"/>
      <c r="E3045" s="18"/>
      <c r="F3045" s="39"/>
      <c r="G3045" s="22"/>
      <c r="H3045" s="9"/>
    </row>
    <row r="3046" spans="1:8" x14ac:dyDescent="0.25">
      <c r="A3046" s="9"/>
      <c r="B3046" s="31"/>
      <c r="C3046" s="11"/>
      <c r="D3046" s="74"/>
      <c r="E3046" s="18"/>
      <c r="F3046" s="39"/>
      <c r="G3046" s="22"/>
      <c r="H3046" s="9"/>
    </row>
    <row r="3047" spans="1:8" x14ac:dyDescent="0.25">
      <c r="A3047" s="9"/>
      <c r="B3047" s="31"/>
      <c r="C3047" s="11"/>
      <c r="D3047" s="74"/>
      <c r="E3047" s="18"/>
      <c r="F3047" s="39"/>
      <c r="G3047" s="22"/>
      <c r="H3047" s="9"/>
    </row>
    <row r="3048" spans="1:8" x14ac:dyDescent="0.25">
      <c r="A3048" s="9"/>
      <c r="B3048" s="31"/>
      <c r="C3048" s="11"/>
      <c r="D3048" s="74"/>
      <c r="E3048" s="18"/>
      <c r="F3048" s="39"/>
      <c r="G3048" s="22"/>
      <c r="H3048" s="9"/>
    </row>
    <row r="3049" spans="1:8" x14ac:dyDescent="0.25">
      <c r="A3049" s="9"/>
      <c r="B3049" s="31"/>
      <c r="C3049" s="11"/>
      <c r="D3049" s="74"/>
      <c r="E3049" s="18"/>
      <c r="F3049" s="39"/>
      <c r="G3049" s="22"/>
      <c r="H3049" s="9"/>
    </row>
    <row r="3050" spans="1:8" x14ac:dyDescent="0.25">
      <c r="A3050" s="9"/>
      <c r="B3050" s="31"/>
      <c r="C3050" s="11"/>
      <c r="D3050" s="74"/>
      <c r="E3050" s="18"/>
      <c r="F3050" s="39"/>
      <c r="G3050" s="22"/>
      <c r="H3050" s="9"/>
    </row>
    <row r="3051" spans="1:8" x14ac:dyDescent="0.25">
      <c r="A3051" s="9"/>
      <c r="B3051" s="31"/>
      <c r="C3051" s="11"/>
      <c r="D3051" s="74"/>
      <c r="E3051" s="18"/>
      <c r="F3051" s="39"/>
      <c r="G3051" s="22"/>
      <c r="H3051" s="9"/>
    </row>
    <row r="3052" spans="1:8" x14ac:dyDescent="0.25">
      <c r="A3052" s="9"/>
      <c r="B3052" s="31"/>
      <c r="C3052" s="11"/>
      <c r="D3052" s="74"/>
      <c r="E3052" s="18"/>
      <c r="F3052" s="39"/>
      <c r="G3052" s="22"/>
      <c r="H3052" s="9"/>
    </row>
    <row r="3053" spans="1:8" x14ac:dyDescent="0.25">
      <c r="A3053" s="9"/>
      <c r="B3053" s="31"/>
      <c r="C3053" s="11"/>
      <c r="D3053" s="74"/>
      <c r="E3053" s="18"/>
      <c r="F3053" s="39"/>
      <c r="G3053" s="22"/>
      <c r="H3053" s="9"/>
    </row>
    <row r="3054" spans="1:8" x14ac:dyDescent="0.25">
      <c r="A3054" s="9"/>
      <c r="B3054" s="31"/>
      <c r="C3054" s="11"/>
      <c r="D3054" s="74"/>
      <c r="E3054" s="18"/>
      <c r="F3054" s="39"/>
      <c r="G3054" s="22"/>
      <c r="H3054" s="9"/>
    </row>
    <row r="3055" spans="1:8" x14ac:dyDescent="0.25">
      <c r="A3055" s="9"/>
      <c r="B3055" s="31"/>
      <c r="C3055" s="11"/>
      <c r="D3055" s="74"/>
      <c r="E3055" s="18"/>
      <c r="F3055" s="39"/>
      <c r="G3055" s="22"/>
      <c r="H3055" s="9"/>
    </row>
    <row r="3056" spans="1:8" x14ac:dyDescent="0.25">
      <c r="A3056" s="9"/>
      <c r="B3056" s="31"/>
      <c r="C3056" s="11"/>
      <c r="D3056" s="74"/>
      <c r="E3056" s="18"/>
      <c r="F3056" s="39"/>
      <c r="G3056" s="22"/>
      <c r="H3056" s="9"/>
    </row>
    <row r="3057" spans="1:8" x14ac:dyDescent="0.25">
      <c r="A3057" s="9"/>
      <c r="B3057" s="31"/>
      <c r="C3057" s="11"/>
      <c r="D3057" s="74"/>
      <c r="E3057" s="18"/>
      <c r="F3057" s="39"/>
      <c r="G3057" s="22"/>
      <c r="H3057" s="9"/>
    </row>
    <row r="3058" spans="1:8" x14ac:dyDescent="0.25">
      <c r="A3058" s="9"/>
      <c r="B3058" s="31"/>
      <c r="C3058" s="11"/>
      <c r="D3058" s="74"/>
      <c r="E3058" s="18"/>
      <c r="F3058" s="39"/>
      <c r="G3058" s="22"/>
      <c r="H3058" s="9"/>
    </row>
    <row r="3059" spans="1:8" x14ac:dyDescent="0.25">
      <c r="A3059" s="9"/>
      <c r="B3059" s="31"/>
      <c r="C3059" s="11"/>
      <c r="D3059" s="74"/>
      <c r="E3059" s="18"/>
      <c r="F3059" s="39"/>
      <c r="G3059" s="22"/>
      <c r="H3059" s="9"/>
    </row>
    <row r="3060" spans="1:8" x14ac:dyDescent="0.25">
      <c r="A3060" s="9"/>
      <c r="B3060" s="31"/>
      <c r="C3060" s="11"/>
      <c r="D3060" s="74"/>
      <c r="E3060" s="18"/>
      <c r="F3060" s="39"/>
      <c r="G3060" s="22"/>
      <c r="H3060" s="9"/>
    </row>
    <row r="3061" spans="1:8" x14ac:dyDescent="0.25">
      <c r="A3061" s="9"/>
      <c r="B3061" s="31"/>
      <c r="C3061" s="11"/>
      <c r="D3061" s="74"/>
      <c r="E3061" s="18"/>
      <c r="F3061" s="39"/>
      <c r="G3061" s="22"/>
      <c r="H3061" s="9"/>
    </row>
    <row r="3062" spans="1:8" x14ac:dyDescent="0.25">
      <c r="A3062" s="9"/>
      <c r="B3062" s="31"/>
      <c r="C3062" s="11"/>
      <c r="D3062" s="74"/>
      <c r="E3062" s="18"/>
      <c r="F3062" s="39"/>
      <c r="G3062" s="22"/>
      <c r="H3062" s="9"/>
    </row>
    <row r="3063" spans="1:8" x14ac:dyDescent="0.25">
      <c r="A3063" s="9"/>
      <c r="B3063" s="31"/>
      <c r="C3063" s="11"/>
      <c r="D3063" s="74"/>
      <c r="E3063" s="18"/>
      <c r="F3063" s="39"/>
      <c r="G3063" s="22"/>
      <c r="H3063" s="9"/>
    </row>
    <row r="3064" spans="1:8" x14ac:dyDescent="0.25">
      <c r="A3064" s="9"/>
      <c r="B3064" s="31"/>
      <c r="C3064" s="11"/>
      <c r="D3064" s="74"/>
      <c r="E3064" s="18"/>
      <c r="F3064" s="39"/>
      <c r="G3064" s="22"/>
      <c r="H3064" s="9"/>
    </row>
    <row r="3065" spans="1:8" x14ac:dyDescent="0.25">
      <c r="A3065" s="9"/>
      <c r="B3065" s="31"/>
      <c r="C3065" s="11"/>
      <c r="D3065" s="74"/>
      <c r="E3065" s="18"/>
      <c r="F3065" s="39"/>
      <c r="G3065" s="22"/>
      <c r="H3065" s="9"/>
    </row>
    <row r="3066" spans="1:8" x14ac:dyDescent="0.25">
      <c r="A3066" s="9"/>
      <c r="B3066" s="31"/>
      <c r="C3066" s="11"/>
      <c r="D3066" s="74"/>
      <c r="E3066" s="18"/>
      <c r="F3066" s="39"/>
      <c r="G3066" s="22"/>
      <c r="H3066" s="9"/>
    </row>
    <row r="3067" spans="1:8" x14ac:dyDescent="0.25">
      <c r="A3067" s="9"/>
      <c r="B3067" s="31"/>
      <c r="C3067" s="11"/>
      <c r="D3067" s="74"/>
      <c r="E3067" s="18"/>
      <c r="F3067" s="39"/>
      <c r="G3067" s="22"/>
      <c r="H3067" s="9"/>
    </row>
    <row r="3068" spans="1:8" x14ac:dyDescent="0.25">
      <c r="A3068" s="9"/>
      <c r="B3068" s="31"/>
      <c r="C3068" s="11"/>
      <c r="D3068" s="74"/>
      <c r="E3068" s="18"/>
      <c r="F3068" s="39"/>
      <c r="G3068" s="22"/>
      <c r="H3068" s="9"/>
    </row>
    <row r="3069" spans="1:8" x14ac:dyDescent="0.25">
      <c r="A3069" s="9"/>
      <c r="B3069" s="31"/>
      <c r="C3069" s="11"/>
      <c r="D3069" s="74"/>
      <c r="E3069" s="18"/>
      <c r="F3069" s="39"/>
      <c r="G3069" s="22"/>
      <c r="H3069" s="9"/>
    </row>
    <row r="3070" spans="1:8" x14ac:dyDescent="0.25">
      <c r="A3070" s="9"/>
      <c r="B3070" s="31"/>
      <c r="C3070" s="11"/>
      <c r="D3070" s="74"/>
      <c r="E3070" s="18"/>
      <c r="F3070" s="39"/>
      <c r="G3070" s="22"/>
      <c r="H3070" s="9"/>
    </row>
    <row r="3071" spans="1:8" x14ac:dyDescent="0.25">
      <c r="A3071" s="9"/>
      <c r="B3071" s="31"/>
      <c r="C3071" s="11"/>
      <c r="D3071" s="74"/>
      <c r="E3071" s="18"/>
      <c r="F3071" s="39"/>
      <c r="G3071" s="22"/>
      <c r="H3071" s="9"/>
    </row>
    <row r="3072" spans="1:8" x14ac:dyDescent="0.25">
      <c r="A3072" s="9"/>
      <c r="B3072" s="31"/>
      <c r="C3072" s="11"/>
      <c r="D3072" s="74"/>
      <c r="E3072" s="18"/>
      <c r="F3072" s="39"/>
      <c r="G3072" s="22"/>
      <c r="H3072" s="9"/>
    </row>
    <row r="3073" spans="1:8" x14ac:dyDescent="0.25">
      <c r="A3073" s="9"/>
      <c r="B3073" s="31"/>
      <c r="C3073" s="11"/>
      <c r="D3073" s="74"/>
      <c r="E3073" s="18"/>
      <c r="F3073" s="39"/>
      <c r="G3073" s="22"/>
      <c r="H3073" s="9"/>
    </row>
    <row r="3074" spans="1:8" x14ac:dyDescent="0.25">
      <c r="A3074" s="9"/>
      <c r="B3074" s="31"/>
      <c r="C3074" s="11"/>
      <c r="D3074" s="74"/>
      <c r="E3074" s="18"/>
      <c r="F3074" s="39"/>
      <c r="G3074" s="22"/>
      <c r="H3074" s="9"/>
    </row>
    <row r="3075" spans="1:8" x14ac:dyDescent="0.25">
      <c r="A3075" s="9"/>
      <c r="B3075" s="31"/>
      <c r="C3075" s="11"/>
      <c r="D3075" s="74"/>
      <c r="E3075" s="18"/>
      <c r="F3075" s="39"/>
      <c r="G3075" s="22"/>
      <c r="H3075" s="9"/>
    </row>
    <row r="3076" spans="1:8" x14ac:dyDescent="0.25">
      <c r="A3076" s="9"/>
      <c r="B3076" s="31"/>
      <c r="C3076" s="11"/>
      <c r="D3076" s="74"/>
      <c r="E3076" s="18"/>
      <c r="F3076" s="39"/>
      <c r="G3076" s="22"/>
      <c r="H3076" s="9"/>
    </row>
    <row r="3077" spans="1:8" x14ac:dyDescent="0.25">
      <c r="A3077" s="9"/>
      <c r="B3077" s="31"/>
      <c r="C3077" s="11"/>
      <c r="D3077" s="74"/>
      <c r="E3077" s="18"/>
      <c r="F3077" s="39"/>
      <c r="G3077" s="22"/>
      <c r="H3077" s="9"/>
    </row>
    <row r="3078" spans="1:8" x14ac:dyDescent="0.25">
      <c r="A3078" s="9"/>
      <c r="B3078" s="31"/>
      <c r="C3078" s="11"/>
      <c r="D3078" s="74"/>
      <c r="E3078" s="18"/>
      <c r="F3078" s="39"/>
      <c r="G3078" s="22"/>
      <c r="H3078" s="9"/>
    </row>
    <row r="3079" spans="1:8" x14ac:dyDescent="0.25">
      <c r="A3079" s="9"/>
      <c r="B3079" s="31"/>
      <c r="C3079" s="11"/>
      <c r="D3079" s="74"/>
      <c r="E3079" s="18"/>
      <c r="F3079" s="39"/>
      <c r="G3079" s="22"/>
      <c r="H3079" s="9"/>
    </row>
    <row r="3080" spans="1:8" x14ac:dyDescent="0.25">
      <c r="A3080" s="9"/>
      <c r="B3080" s="31"/>
      <c r="C3080" s="11"/>
      <c r="D3080" s="74"/>
      <c r="E3080" s="18"/>
      <c r="F3080" s="39"/>
      <c r="G3080" s="22"/>
      <c r="H3080" s="9"/>
    </row>
    <row r="3081" spans="1:8" x14ac:dyDescent="0.25">
      <c r="A3081" s="9"/>
      <c r="B3081" s="31"/>
      <c r="C3081" s="11"/>
      <c r="D3081" s="74"/>
      <c r="E3081" s="18"/>
      <c r="F3081" s="39"/>
      <c r="G3081" s="22"/>
      <c r="H3081" s="9"/>
    </row>
    <row r="3082" spans="1:8" x14ac:dyDescent="0.25">
      <c r="A3082" s="9"/>
      <c r="B3082" s="31"/>
      <c r="C3082" s="11"/>
      <c r="D3082" s="74"/>
      <c r="E3082" s="18"/>
      <c r="F3082" s="39"/>
      <c r="G3082" s="22"/>
      <c r="H3082" s="9"/>
    </row>
    <row r="3083" spans="1:8" x14ac:dyDescent="0.25">
      <c r="A3083" s="9"/>
      <c r="B3083" s="31"/>
      <c r="C3083" s="11"/>
      <c r="D3083" s="74"/>
      <c r="E3083" s="18"/>
      <c r="F3083" s="39"/>
      <c r="G3083" s="22"/>
      <c r="H3083" s="9"/>
    </row>
    <row r="3084" spans="1:8" x14ac:dyDescent="0.25">
      <c r="A3084" s="9"/>
      <c r="B3084" s="31"/>
      <c r="C3084" s="11"/>
      <c r="D3084" s="74"/>
      <c r="E3084" s="18"/>
      <c r="F3084" s="39"/>
      <c r="G3084" s="22"/>
      <c r="H3084" s="9"/>
    </row>
    <row r="3085" spans="1:8" x14ac:dyDescent="0.25">
      <c r="A3085" s="9"/>
      <c r="B3085" s="31"/>
      <c r="C3085" s="11"/>
      <c r="D3085" s="74"/>
      <c r="E3085" s="18"/>
      <c r="F3085" s="39"/>
      <c r="G3085" s="22"/>
      <c r="H3085" s="9"/>
    </row>
    <row r="3086" spans="1:8" x14ac:dyDescent="0.25">
      <c r="A3086" s="9"/>
      <c r="B3086" s="31"/>
      <c r="C3086" s="11"/>
      <c r="D3086" s="74"/>
      <c r="E3086" s="18"/>
      <c r="F3086" s="39"/>
      <c r="G3086" s="22"/>
      <c r="H3086" s="9"/>
    </row>
    <row r="3087" spans="1:8" x14ac:dyDescent="0.25">
      <c r="A3087" s="9"/>
      <c r="B3087" s="31"/>
      <c r="C3087" s="11"/>
      <c r="D3087" s="74"/>
      <c r="E3087" s="18"/>
      <c r="F3087" s="39"/>
      <c r="G3087" s="22"/>
      <c r="H3087" s="9"/>
    </row>
    <row r="3088" spans="1:8" x14ac:dyDescent="0.25">
      <c r="A3088" s="9"/>
      <c r="B3088" s="31"/>
      <c r="C3088" s="11"/>
      <c r="D3088" s="74"/>
      <c r="E3088" s="18"/>
      <c r="F3088" s="39"/>
      <c r="G3088" s="22"/>
      <c r="H3088" s="9"/>
    </row>
    <row r="3089" spans="1:8" x14ac:dyDescent="0.25">
      <c r="A3089" s="9"/>
      <c r="B3089" s="31"/>
      <c r="C3089" s="11"/>
      <c r="D3089" s="74"/>
      <c r="E3089" s="18"/>
      <c r="F3089" s="39"/>
      <c r="G3089" s="22"/>
      <c r="H3089" s="9"/>
    </row>
    <row r="3090" spans="1:8" x14ac:dyDescent="0.25">
      <c r="A3090" s="9"/>
      <c r="B3090" s="31"/>
      <c r="C3090" s="11"/>
      <c r="D3090" s="74"/>
      <c r="E3090" s="18"/>
      <c r="F3090" s="39"/>
      <c r="G3090" s="22"/>
      <c r="H3090" s="9"/>
    </row>
    <row r="3091" spans="1:8" x14ac:dyDescent="0.25">
      <c r="A3091" s="9"/>
      <c r="B3091" s="31"/>
      <c r="C3091" s="11"/>
      <c r="D3091" s="74"/>
      <c r="E3091" s="18"/>
      <c r="F3091" s="39"/>
      <c r="G3091" s="22"/>
      <c r="H3091" s="9"/>
    </row>
    <row r="3092" spans="1:8" x14ac:dyDescent="0.25">
      <c r="A3092" s="9"/>
      <c r="B3092" s="31"/>
      <c r="C3092" s="11"/>
      <c r="D3092" s="74"/>
      <c r="E3092" s="18"/>
      <c r="F3092" s="39"/>
      <c r="G3092" s="22"/>
      <c r="H3092" s="9"/>
    </row>
    <row r="3093" spans="1:8" x14ac:dyDescent="0.25">
      <c r="A3093" s="9"/>
      <c r="B3093" s="31"/>
      <c r="C3093" s="11"/>
      <c r="D3093" s="74"/>
      <c r="E3093" s="18"/>
      <c r="F3093" s="39"/>
      <c r="G3093" s="22"/>
      <c r="H3093" s="9"/>
    </row>
    <row r="3094" spans="1:8" x14ac:dyDescent="0.25">
      <c r="A3094" s="9"/>
      <c r="B3094" s="31"/>
      <c r="C3094" s="11"/>
      <c r="D3094" s="74"/>
      <c r="E3094" s="18"/>
      <c r="F3094" s="39"/>
      <c r="G3094" s="22"/>
      <c r="H3094" s="9"/>
    </row>
    <row r="3095" spans="1:8" x14ac:dyDescent="0.25">
      <c r="A3095" s="9"/>
      <c r="B3095" s="31"/>
      <c r="C3095" s="11"/>
      <c r="D3095" s="74"/>
      <c r="E3095" s="18"/>
      <c r="F3095" s="39"/>
      <c r="G3095" s="22"/>
      <c r="H3095" s="9"/>
    </row>
    <row r="3096" spans="1:8" x14ac:dyDescent="0.25">
      <c r="A3096" s="9"/>
      <c r="B3096" s="31"/>
      <c r="C3096" s="11"/>
      <c r="D3096" s="74"/>
      <c r="E3096" s="18"/>
      <c r="F3096" s="39"/>
      <c r="G3096" s="22"/>
      <c r="H3096" s="9"/>
    </row>
    <row r="3097" spans="1:8" x14ac:dyDescent="0.25">
      <c r="A3097" s="9"/>
      <c r="B3097" s="31"/>
      <c r="C3097" s="11"/>
      <c r="D3097" s="74"/>
      <c r="E3097" s="18"/>
      <c r="F3097" s="39"/>
      <c r="G3097" s="22"/>
      <c r="H3097" s="9"/>
    </row>
    <row r="3098" spans="1:8" x14ac:dyDescent="0.25">
      <c r="A3098" s="9"/>
      <c r="B3098" s="31"/>
      <c r="C3098" s="11"/>
      <c r="D3098" s="74"/>
      <c r="E3098" s="18"/>
      <c r="F3098" s="39"/>
      <c r="G3098" s="22"/>
      <c r="H3098" s="9"/>
    </row>
    <row r="3099" spans="1:8" x14ac:dyDescent="0.25">
      <c r="A3099" s="9"/>
      <c r="B3099" s="31"/>
      <c r="C3099" s="11"/>
      <c r="D3099" s="74"/>
      <c r="E3099" s="18"/>
      <c r="F3099" s="39"/>
      <c r="G3099" s="22"/>
      <c r="H3099" s="9"/>
    </row>
    <row r="3100" spans="1:8" x14ac:dyDescent="0.25">
      <c r="A3100" s="9"/>
      <c r="B3100" s="31"/>
      <c r="C3100" s="11"/>
      <c r="D3100" s="74"/>
      <c r="E3100" s="18"/>
      <c r="F3100" s="39"/>
      <c r="G3100" s="22"/>
      <c r="H3100" s="9"/>
    </row>
    <row r="3101" spans="1:8" x14ac:dyDescent="0.25">
      <c r="A3101" s="9"/>
      <c r="B3101" s="31"/>
      <c r="C3101" s="11"/>
      <c r="D3101" s="74"/>
      <c r="E3101" s="18"/>
      <c r="F3101" s="39"/>
      <c r="G3101" s="22"/>
      <c r="H3101" s="9"/>
    </row>
    <row r="3102" spans="1:8" x14ac:dyDescent="0.25">
      <c r="A3102" s="9"/>
      <c r="B3102" s="31"/>
      <c r="C3102" s="11"/>
      <c r="D3102" s="74"/>
      <c r="E3102" s="18"/>
      <c r="F3102" s="39"/>
      <c r="G3102" s="22"/>
      <c r="H3102" s="9"/>
    </row>
    <row r="3103" spans="1:8" x14ac:dyDescent="0.25">
      <c r="A3103" s="9"/>
      <c r="B3103" s="31"/>
      <c r="C3103" s="11"/>
      <c r="D3103" s="74"/>
      <c r="E3103" s="18"/>
      <c r="F3103" s="39"/>
      <c r="G3103" s="22"/>
      <c r="H3103" s="9"/>
    </row>
    <row r="3104" spans="1:8" x14ac:dyDescent="0.25">
      <c r="A3104" s="9"/>
      <c r="B3104" s="31"/>
      <c r="C3104" s="11"/>
      <c r="D3104" s="74"/>
      <c r="E3104" s="18"/>
      <c r="F3104" s="39"/>
      <c r="G3104" s="22"/>
      <c r="H3104" s="9"/>
    </row>
    <row r="3105" spans="1:8" x14ac:dyDescent="0.25">
      <c r="A3105" s="9"/>
      <c r="B3105" s="31"/>
      <c r="C3105" s="11"/>
      <c r="D3105" s="74"/>
      <c r="E3105" s="18"/>
      <c r="F3105" s="39"/>
      <c r="G3105" s="22"/>
      <c r="H3105" s="9"/>
    </row>
    <row r="3106" spans="1:8" x14ac:dyDescent="0.25">
      <c r="A3106" s="9"/>
      <c r="B3106" s="31"/>
      <c r="C3106" s="11"/>
      <c r="D3106" s="74"/>
      <c r="E3106" s="18"/>
      <c r="F3106" s="39"/>
      <c r="G3106" s="22"/>
      <c r="H3106" s="9"/>
    </row>
    <row r="3107" spans="1:8" x14ac:dyDescent="0.25">
      <c r="A3107" s="9"/>
      <c r="B3107" s="31"/>
      <c r="C3107" s="11"/>
      <c r="D3107" s="74"/>
      <c r="E3107" s="18"/>
      <c r="F3107" s="39"/>
      <c r="G3107" s="22"/>
      <c r="H3107" s="9"/>
    </row>
    <row r="3108" spans="1:8" x14ac:dyDescent="0.25">
      <c r="A3108" s="9"/>
      <c r="B3108" s="31"/>
      <c r="C3108" s="11"/>
      <c r="D3108" s="74"/>
      <c r="E3108" s="18"/>
      <c r="F3108" s="39"/>
      <c r="G3108" s="22"/>
      <c r="H3108" s="9"/>
    </row>
    <row r="3109" spans="1:8" x14ac:dyDescent="0.25">
      <c r="A3109" s="9"/>
      <c r="B3109" s="31"/>
      <c r="C3109" s="11"/>
      <c r="D3109" s="74"/>
      <c r="E3109" s="18"/>
      <c r="F3109" s="39"/>
      <c r="G3109" s="22"/>
      <c r="H3109" s="9"/>
    </row>
    <row r="3110" spans="1:8" x14ac:dyDescent="0.25">
      <c r="A3110" s="9"/>
      <c r="B3110" s="31"/>
      <c r="C3110" s="11"/>
      <c r="D3110" s="74"/>
      <c r="E3110" s="18"/>
      <c r="F3110" s="39"/>
      <c r="G3110" s="22"/>
      <c r="H3110" s="9"/>
    </row>
    <row r="3111" spans="1:8" x14ac:dyDescent="0.25">
      <c r="A3111" s="9"/>
      <c r="B3111" s="31"/>
      <c r="C3111" s="11"/>
      <c r="D3111" s="74"/>
      <c r="E3111" s="18"/>
      <c r="F3111" s="39"/>
      <c r="G3111" s="22"/>
      <c r="H3111" s="9"/>
    </row>
    <row r="3112" spans="1:8" x14ac:dyDescent="0.25">
      <c r="A3112" s="9"/>
      <c r="B3112" s="31"/>
      <c r="C3112" s="11"/>
      <c r="D3112" s="74"/>
      <c r="E3112" s="18"/>
      <c r="F3112" s="39"/>
      <c r="G3112" s="22"/>
      <c r="H3112" s="9"/>
    </row>
    <row r="3113" spans="1:8" x14ac:dyDescent="0.25">
      <c r="A3113" s="9"/>
      <c r="B3113" s="31"/>
      <c r="C3113" s="11"/>
      <c r="D3113" s="74"/>
      <c r="E3113" s="18"/>
      <c r="F3113" s="39"/>
      <c r="G3113" s="22"/>
      <c r="H3113" s="9"/>
    </row>
    <row r="3114" spans="1:8" x14ac:dyDescent="0.25">
      <c r="A3114" s="9"/>
      <c r="B3114" s="31"/>
      <c r="C3114" s="11"/>
      <c r="D3114" s="74"/>
      <c r="E3114" s="18"/>
      <c r="F3114" s="39"/>
      <c r="G3114" s="22"/>
      <c r="H3114" s="9"/>
    </row>
    <row r="3115" spans="1:8" x14ac:dyDescent="0.25">
      <c r="A3115" s="9"/>
      <c r="B3115" s="31"/>
      <c r="C3115" s="11"/>
      <c r="D3115" s="74"/>
      <c r="E3115" s="18"/>
      <c r="F3115" s="39"/>
      <c r="G3115" s="22"/>
      <c r="H3115" s="9"/>
    </row>
    <row r="3116" spans="1:8" x14ac:dyDescent="0.25">
      <c r="A3116" s="9"/>
      <c r="B3116" s="31"/>
      <c r="C3116" s="11"/>
      <c r="D3116" s="74"/>
      <c r="E3116" s="18"/>
      <c r="F3116" s="39"/>
      <c r="G3116" s="22"/>
      <c r="H3116" s="9"/>
    </row>
    <row r="3117" spans="1:8" x14ac:dyDescent="0.25">
      <c r="A3117" s="9"/>
      <c r="B3117" s="31"/>
      <c r="C3117" s="11"/>
      <c r="D3117" s="74"/>
      <c r="E3117" s="18"/>
      <c r="F3117" s="39"/>
      <c r="G3117" s="22"/>
      <c r="H3117" s="9"/>
    </row>
    <row r="3118" spans="1:8" x14ac:dyDescent="0.25">
      <c r="A3118" s="9"/>
      <c r="B3118" s="31"/>
      <c r="C3118" s="11"/>
      <c r="D3118" s="74"/>
      <c r="E3118" s="18"/>
      <c r="F3118" s="39"/>
      <c r="G3118" s="22"/>
      <c r="H3118" s="9"/>
    </row>
    <row r="3119" spans="1:8" x14ac:dyDescent="0.25">
      <c r="A3119" s="9"/>
      <c r="B3119" s="31"/>
      <c r="C3119" s="11"/>
      <c r="D3119" s="74"/>
      <c r="E3119" s="18"/>
      <c r="F3119" s="39"/>
      <c r="G3119" s="22"/>
      <c r="H3119" s="9"/>
    </row>
    <row r="3120" spans="1:8" x14ac:dyDescent="0.25">
      <c r="A3120" s="9"/>
      <c r="B3120" s="31"/>
      <c r="C3120" s="11"/>
      <c r="D3120" s="74"/>
      <c r="E3120" s="18"/>
      <c r="F3120" s="39"/>
      <c r="G3120" s="22"/>
      <c r="H3120" s="9"/>
    </row>
    <row r="3121" spans="1:8" x14ac:dyDescent="0.25">
      <c r="A3121" s="9"/>
      <c r="B3121" s="31"/>
      <c r="C3121" s="11"/>
      <c r="D3121" s="74"/>
      <c r="E3121" s="18"/>
      <c r="F3121" s="39"/>
      <c r="G3121" s="22"/>
      <c r="H3121" s="9"/>
    </row>
    <row r="3122" spans="1:8" x14ac:dyDescent="0.25">
      <c r="A3122" s="9"/>
      <c r="B3122" s="31"/>
      <c r="C3122" s="11"/>
      <c r="D3122" s="74"/>
      <c r="E3122" s="18"/>
      <c r="F3122" s="39"/>
      <c r="G3122" s="22"/>
      <c r="H3122" s="9"/>
    </row>
    <row r="3123" spans="1:8" x14ac:dyDescent="0.25">
      <c r="A3123" s="9"/>
      <c r="B3123" s="31"/>
      <c r="C3123" s="11"/>
      <c r="D3123" s="74"/>
      <c r="E3123" s="18"/>
      <c r="F3123" s="39"/>
      <c r="G3123" s="22"/>
      <c r="H3123" s="9"/>
    </row>
    <row r="3124" spans="1:8" x14ac:dyDescent="0.25">
      <c r="A3124" s="9"/>
      <c r="B3124" s="31"/>
      <c r="C3124" s="11"/>
      <c r="D3124" s="74"/>
      <c r="E3124" s="18"/>
      <c r="F3124" s="39"/>
      <c r="G3124" s="22"/>
      <c r="H3124" s="9"/>
    </row>
    <row r="3125" spans="1:8" x14ac:dyDescent="0.25">
      <c r="A3125" s="9"/>
      <c r="B3125" s="31"/>
      <c r="C3125" s="11"/>
      <c r="D3125" s="74"/>
      <c r="E3125" s="18"/>
      <c r="F3125" s="39"/>
      <c r="G3125" s="22"/>
      <c r="H3125" s="9"/>
    </row>
    <row r="3126" spans="1:8" x14ac:dyDescent="0.25">
      <c r="A3126" s="9"/>
      <c r="B3126" s="31"/>
      <c r="C3126" s="11"/>
      <c r="D3126" s="74"/>
      <c r="E3126" s="18"/>
      <c r="F3126" s="39"/>
      <c r="G3126" s="22"/>
      <c r="H3126" s="9"/>
    </row>
    <row r="3127" spans="1:8" x14ac:dyDescent="0.25">
      <c r="A3127" s="9"/>
      <c r="B3127" s="31"/>
      <c r="C3127" s="11"/>
      <c r="D3127" s="74"/>
      <c r="E3127" s="18"/>
      <c r="F3127" s="39"/>
      <c r="G3127" s="22"/>
      <c r="H3127" s="9"/>
    </row>
    <row r="3128" spans="1:8" x14ac:dyDescent="0.25">
      <c r="A3128" s="9"/>
      <c r="B3128" s="31"/>
      <c r="C3128" s="11"/>
      <c r="D3128" s="74"/>
      <c r="E3128" s="18"/>
      <c r="F3128" s="39"/>
      <c r="G3128" s="22"/>
      <c r="H3128" s="9"/>
    </row>
    <row r="3129" spans="1:8" x14ac:dyDescent="0.25">
      <c r="A3129" s="9"/>
      <c r="B3129" s="31"/>
      <c r="C3129" s="11"/>
      <c r="D3129" s="74"/>
      <c r="E3129" s="18"/>
      <c r="F3129" s="39"/>
      <c r="G3129" s="22"/>
      <c r="H3129" s="9"/>
    </row>
    <row r="3130" spans="1:8" x14ac:dyDescent="0.25">
      <c r="A3130" s="9"/>
      <c r="B3130" s="31"/>
      <c r="C3130" s="11"/>
      <c r="D3130" s="74"/>
      <c r="E3130" s="18"/>
      <c r="F3130" s="39"/>
      <c r="G3130" s="22"/>
      <c r="H3130" s="9"/>
    </row>
    <row r="3131" spans="1:8" x14ac:dyDescent="0.25">
      <c r="A3131" s="9"/>
      <c r="B3131" s="31"/>
      <c r="C3131" s="11"/>
      <c r="D3131" s="74"/>
      <c r="E3131" s="18"/>
      <c r="F3131" s="39"/>
      <c r="G3131" s="22"/>
      <c r="H3131" s="9"/>
    </row>
    <row r="3132" spans="1:8" x14ac:dyDescent="0.25">
      <c r="A3132" s="9"/>
      <c r="B3132" s="31"/>
      <c r="C3132" s="11"/>
      <c r="D3132" s="74"/>
      <c r="E3132" s="18"/>
      <c r="F3132" s="39"/>
      <c r="G3132" s="22"/>
      <c r="H3132" s="9"/>
    </row>
    <row r="3133" spans="1:8" x14ac:dyDescent="0.25">
      <c r="A3133" s="9"/>
      <c r="B3133" s="31"/>
      <c r="C3133" s="11"/>
      <c r="D3133" s="74"/>
      <c r="E3133" s="18"/>
      <c r="F3133" s="39"/>
      <c r="G3133" s="22"/>
      <c r="H3133" s="9"/>
    </row>
    <row r="3134" spans="1:8" x14ac:dyDescent="0.25">
      <c r="A3134" s="9"/>
      <c r="B3134" s="31"/>
      <c r="C3134" s="11"/>
      <c r="D3134" s="74"/>
      <c r="E3134" s="18"/>
      <c r="F3134" s="39"/>
      <c r="G3134" s="22"/>
      <c r="H3134" s="9"/>
    </row>
    <row r="3135" spans="1:8" x14ac:dyDescent="0.25">
      <c r="A3135" s="9"/>
      <c r="B3135" s="31"/>
      <c r="C3135" s="11"/>
      <c r="D3135" s="74"/>
      <c r="E3135" s="18"/>
      <c r="F3135" s="39"/>
      <c r="G3135" s="22"/>
      <c r="H3135" s="9"/>
    </row>
    <row r="3136" spans="1:8" x14ac:dyDescent="0.25">
      <c r="A3136" s="9"/>
      <c r="B3136" s="31"/>
      <c r="C3136" s="11"/>
      <c r="D3136" s="74"/>
      <c r="E3136" s="18"/>
      <c r="F3136" s="39"/>
      <c r="G3136" s="22"/>
      <c r="H3136" s="9"/>
    </row>
    <row r="3137" spans="1:8" x14ac:dyDescent="0.25">
      <c r="A3137" s="9"/>
      <c r="B3137" s="31"/>
      <c r="C3137" s="11"/>
      <c r="D3137" s="74"/>
      <c r="E3137" s="18"/>
      <c r="F3137" s="39"/>
      <c r="G3137" s="22"/>
      <c r="H3137" s="9"/>
    </row>
    <row r="3138" spans="1:8" x14ac:dyDescent="0.25">
      <c r="A3138" s="9"/>
      <c r="B3138" s="31"/>
      <c r="C3138" s="11"/>
      <c r="D3138" s="74"/>
      <c r="E3138" s="18"/>
      <c r="F3138" s="39"/>
      <c r="G3138" s="22"/>
      <c r="H3138" s="9"/>
    </row>
    <row r="3139" spans="1:8" x14ac:dyDescent="0.25">
      <c r="A3139" s="9"/>
      <c r="B3139" s="31"/>
      <c r="C3139" s="11"/>
      <c r="D3139" s="74"/>
      <c r="E3139" s="18"/>
      <c r="F3139" s="39"/>
      <c r="G3139" s="22"/>
      <c r="H3139" s="9"/>
    </row>
    <row r="3140" spans="1:8" x14ac:dyDescent="0.25">
      <c r="A3140" s="9"/>
      <c r="B3140" s="31"/>
      <c r="C3140" s="11"/>
      <c r="D3140" s="74"/>
      <c r="E3140" s="18"/>
      <c r="F3140" s="39"/>
      <c r="G3140" s="22"/>
      <c r="H3140" s="9"/>
    </row>
    <row r="3141" spans="1:8" x14ac:dyDescent="0.25">
      <c r="A3141" s="9"/>
      <c r="B3141" s="31"/>
      <c r="C3141" s="11"/>
      <c r="D3141" s="74"/>
      <c r="E3141" s="18"/>
      <c r="F3141" s="39"/>
      <c r="G3141" s="22"/>
      <c r="H3141" s="9"/>
    </row>
    <row r="3142" spans="1:8" x14ac:dyDescent="0.25">
      <c r="A3142" s="9"/>
      <c r="B3142" s="31"/>
      <c r="C3142" s="11"/>
      <c r="D3142" s="74"/>
      <c r="E3142" s="18"/>
      <c r="F3142" s="39"/>
      <c r="G3142" s="22"/>
      <c r="H3142" s="9"/>
    </row>
    <row r="3143" spans="1:8" x14ac:dyDescent="0.25">
      <c r="A3143" s="9"/>
      <c r="B3143" s="31"/>
      <c r="C3143" s="11"/>
      <c r="D3143" s="74"/>
      <c r="E3143" s="18"/>
      <c r="F3143" s="39"/>
      <c r="G3143" s="22"/>
      <c r="H3143" s="9"/>
    </row>
    <row r="3144" spans="1:8" x14ac:dyDescent="0.25">
      <c r="A3144" s="9"/>
      <c r="B3144" s="31"/>
      <c r="C3144" s="11"/>
      <c r="D3144" s="74"/>
      <c r="E3144" s="18"/>
      <c r="F3144" s="39"/>
      <c r="G3144" s="22"/>
      <c r="H3144" s="9"/>
    </row>
    <row r="3145" spans="1:8" x14ac:dyDescent="0.25">
      <c r="A3145" s="9"/>
      <c r="B3145" s="31"/>
      <c r="C3145" s="11"/>
      <c r="D3145" s="74"/>
      <c r="E3145" s="18"/>
      <c r="F3145" s="39"/>
      <c r="G3145" s="22"/>
      <c r="H3145" s="9"/>
    </row>
    <row r="3146" spans="1:8" x14ac:dyDescent="0.25">
      <c r="A3146" s="9"/>
      <c r="B3146" s="31"/>
      <c r="C3146" s="11"/>
      <c r="D3146" s="74"/>
      <c r="E3146" s="18"/>
      <c r="F3146" s="39"/>
      <c r="G3146" s="22"/>
      <c r="H3146" s="9"/>
    </row>
    <row r="3147" spans="1:8" x14ac:dyDescent="0.25">
      <c r="A3147" s="9"/>
      <c r="B3147" s="31"/>
      <c r="C3147" s="11"/>
      <c r="D3147" s="74"/>
      <c r="E3147" s="18"/>
      <c r="F3147" s="39"/>
      <c r="G3147" s="22"/>
      <c r="H3147" s="9"/>
    </row>
    <row r="3148" spans="1:8" x14ac:dyDescent="0.25">
      <c r="A3148" s="9"/>
      <c r="B3148" s="31"/>
      <c r="C3148" s="11"/>
      <c r="D3148" s="74"/>
      <c r="E3148" s="18"/>
      <c r="F3148" s="39"/>
      <c r="G3148" s="22"/>
      <c r="H3148" s="9"/>
    </row>
    <row r="3149" spans="1:8" x14ac:dyDescent="0.25">
      <c r="A3149" s="9"/>
      <c r="B3149" s="31"/>
      <c r="C3149" s="11"/>
      <c r="D3149" s="74"/>
      <c r="E3149" s="18"/>
      <c r="F3149" s="39"/>
      <c r="G3149" s="22"/>
      <c r="H3149" s="9"/>
    </row>
    <row r="3150" spans="1:8" x14ac:dyDescent="0.25">
      <c r="A3150" s="9"/>
      <c r="B3150" s="31"/>
      <c r="C3150" s="11"/>
      <c r="D3150" s="74"/>
      <c r="E3150" s="18"/>
      <c r="F3150" s="39"/>
      <c r="G3150" s="22"/>
      <c r="H3150" s="9"/>
    </row>
    <row r="3151" spans="1:8" x14ac:dyDescent="0.25">
      <c r="A3151" s="9"/>
      <c r="B3151" s="31"/>
      <c r="C3151" s="11"/>
      <c r="D3151" s="74"/>
      <c r="E3151" s="18"/>
      <c r="F3151" s="39"/>
      <c r="G3151" s="22"/>
      <c r="H3151" s="9"/>
    </row>
    <row r="3152" spans="1:8" x14ac:dyDescent="0.25">
      <c r="A3152" s="9"/>
      <c r="B3152" s="31"/>
      <c r="C3152" s="11"/>
      <c r="D3152" s="74"/>
      <c r="E3152" s="18"/>
      <c r="F3152" s="39"/>
      <c r="G3152" s="22"/>
      <c r="H3152" s="9"/>
    </row>
    <row r="3153" spans="1:8" x14ac:dyDescent="0.25">
      <c r="A3153" s="9"/>
      <c r="B3153" s="31"/>
      <c r="C3153" s="11"/>
      <c r="D3153" s="74"/>
      <c r="E3153" s="18"/>
      <c r="F3153" s="39"/>
      <c r="G3153" s="22"/>
      <c r="H3153" s="9"/>
    </row>
    <row r="3154" spans="1:8" x14ac:dyDescent="0.25">
      <c r="A3154" s="9"/>
      <c r="B3154" s="31"/>
      <c r="C3154" s="11"/>
      <c r="D3154" s="74"/>
      <c r="E3154" s="18"/>
      <c r="F3154" s="39"/>
      <c r="G3154" s="22"/>
      <c r="H3154" s="9"/>
    </row>
    <row r="3155" spans="1:8" x14ac:dyDescent="0.25">
      <c r="A3155" s="9"/>
      <c r="B3155" s="31"/>
      <c r="C3155" s="11"/>
      <c r="D3155" s="74"/>
      <c r="E3155" s="18"/>
      <c r="F3155" s="39"/>
      <c r="G3155" s="22"/>
      <c r="H3155" s="9"/>
    </row>
    <row r="3156" spans="1:8" x14ac:dyDescent="0.25">
      <c r="A3156" s="9"/>
      <c r="B3156" s="31"/>
      <c r="C3156" s="11"/>
      <c r="D3156" s="74"/>
      <c r="E3156" s="18"/>
      <c r="F3156" s="39"/>
      <c r="G3156" s="22"/>
      <c r="H3156" s="9"/>
    </row>
    <row r="3157" spans="1:8" x14ac:dyDescent="0.25">
      <c r="A3157" s="9"/>
      <c r="B3157" s="31"/>
      <c r="C3157" s="11"/>
      <c r="D3157" s="74"/>
      <c r="E3157" s="18"/>
      <c r="F3157" s="39"/>
      <c r="G3157" s="22"/>
      <c r="H3157" s="9"/>
    </row>
    <row r="3158" spans="1:8" x14ac:dyDescent="0.25">
      <c r="A3158" s="9"/>
      <c r="B3158" s="31"/>
      <c r="C3158" s="11"/>
      <c r="D3158" s="74"/>
      <c r="E3158" s="18"/>
      <c r="F3158" s="39"/>
      <c r="G3158" s="22"/>
      <c r="H3158" s="9"/>
    </row>
    <row r="3159" spans="1:8" x14ac:dyDescent="0.25">
      <c r="A3159" s="9"/>
      <c r="B3159" s="31"/>
      <c r="C3159" s="11"/>
      <c r="D3159" s="74"/>
      <c r="E3159" s="18"/>
      <c r="F3159" s="39"/>
      <c r="G3159" s="22"/>
      <c r="H3159" s="9"/>
    </row>
    <row r="3160" spans="1:8" x14ac:dyDescent="0.25">
      <c r="A3160" s="9"/>
      <c r="B3160" s="31"/>
      <c r="C3160" s="11"/>
      <c r="D3160" s="74"/>
      <c r="E3160" s="18"/>
      <c r="F3160" s="39"/>
      <c r="G3160" s="22"/>
      <c r="H3160" s="9"/>
    </row>
    <row r="3161" spans="1:8" x14ac:dyDescent="0.25">
      <c r="A3161" s="9"/>
      <c r="B3161" s="31"/>
      <c r="C3161" s="11"/>
      <c r="D3161" s="74"/>
      <c r="E3161" s="18"/>
      <c r="F3161" s="39"/>
      <c r="G3161" s="22"/>
      <c r="H3161" s="9"/>
    </row>
    <row r="3162" spans="1:8" x14ac:dyDescent="0.25">
      <c r="A3162" s="9"/>
      <c r="B3162" s="31"/>
      <c r="C3162" s="11"/>
      <c r="D3162" s="74"/>
      <c r="E3162" s="18"/>
      <c r="F3162" s="39"/>
      <c r="G3162" s="22"/>
      <c r="H3162" s="9"/>
    </row>
    <row r="3163" spans="1:8" x14ac:dyDescent="0.25">
      <c r="A3163" s="9"/>
      <c r="B3163" s="31"/>
      <c r="C3163" s="11"/>
      <c r="D3163" s="74"/>
      <c r="E3163" s="18"/>
      <c r="F3163" s="39"/>
      <c r="G3163" s="22"/>
      <c r="H3163" s="9"/>
    </row>
    <row r="3164" spans="1:8" x14ac:dyDescent="0.25">
      <c r="A3164" s="9"/>
      <c r="B3164" s="31"/>
      <c r="C3164" s="11"/>
      <c r="D3164" s="74"/>
      <c r="E3164" s="18"/>
      <c r="F3164" s="39"/>
      <c r="G3164" s="22"/>
      <c r="H3164" s="9"/>
    </row>
    <row r="3165" spans="1:8" x14ac:dyDescent="0.25">
      <c r="A3165" s="9"/>
      <c r="B3165" s="31"/>
      <c r="C3165" s="11"/>
      <c r="D3165" s="74"/>
      <c r="E3165" s="18"/>
      <c r="F3165" s="39"/>
      <c r="G3165" s="22"/>
      <c r="H3165" s="9"/>
    </row>
    <row r="3166" spans="1:8" x14ac:dyDescent="0.25">
      <c r="A3166" s="9"/>
      <c r="B3166" s="31"/>
      <c r="C3166" s="11"/>
      <c r="D3166" s="74"/>
      <c r="E3166" s="18"/>
      <c r="F3166" s="39"/>
      <c r="G3166" s="22"/>
      <c r="H3166" s="9"/>
    </row>
    <row r="3167" spans="1:8" x14ac:dyDescent="0.25">
      <c r="A3167" s="9"/>
      <c r="B3167" s="31"/>
      <c r="C3167" s="11"/>
      <c r="D3167" s="74"/>
      <c r="E3167" s="18"/>
      <c r="F3167" s="39"/>
      <c r="G3167" s="22"/>
      <c r="H3167" s="9"/>
    </row>
    <row r="3168" spans="1:8" x14ac:dyDescent="0.25">
      <c r="A3168" s="9"/>
      <c r="B3168" s="31"/>
      <c r="C3168" s="11"/>
      <c r="D3168" s="74"/>
      <c r="E3168" s="18"/>
      <c r="F3168" s="39"/>
      <c r="G3168" s="22"/>
      <c r="H3168" s="9"/>
    </row>
    <row r="3169" spans="1:8" x14ac:dyDescent="0.25">
      <c r="A3169" s="9"/>
      <c r="B3169" s="31"/>
      <c r="C3169" s="11"/>
      <c r="D3169" s="74"/>
      <c r="E3169" s="18"/>
      <c r="F3169" s="39"/>
      <c r="G3169" s="22"/>
      <c r="H3169" s="9"/>
    </row>
    <row r="3170" spans="1:8" x14ac:dyDescent="0.25">
      <c r="A3170" s="9"/>
      <c r="B3170" s="31"/>
      <c r="C3170" s="11"/>
      <c r="D3170" s="74"/>
      <c r="E3170" s="18"/>
      <c r="F3170" s="39"/>
      <c r="G3170" s="22"/>
      <c r="H3170" s="9"/>
    </row>
    <row r="3171" spans="1:8" x14ac:dyDescent="0.25">
      <c r="A3171" s="9"/>
      <c r="B3171" s="31"/>
      <c r="C3171" s="11"/>
      <c r="D3171" s="74"/>
      <c r="E3171" s="18"/>
      <c r="F3171" s="39"/>
      <c r="G3171" s="22"/>
      <c r="H3171" s="9"/>
    </row>
    <row r="3172" spans="1:8" x14ac:dyDescent="0.25">
      <c r="A3172" s="9"/>
      <c r="B3172" s="31"/>
      <c r="C3172" s="11"/>
      <c r="D3172" s="74"/>
      <c r="E3172" s="18"/>
      <c r="F3172" s="39"/>
      <c r="G3172" s="22"/>
      <c r="H3172" s="9"/>
    </row>
    <row r="3173" spans="1:8" x14ac:dyDescent="0.25">
      <c r="A3173" s="9"/>
      <c r="B3173" s="31"/>
      <c r="C3173" s="11"/>
      <c r="D3173" s="74"/>
      <c r="E3173" s="18"/>
      <c r="F3173" s="39"/>
      <c r="G3173" s="22"/>
      <c r="H3173" s="9"/>
    </row>
    <row r="3174" spans="1:8" x14ac:dyDescent="0.25">
      <c r="A3174" s="9"/>
      <c r="B3174" s="31"/>
      <c r="C3174" s="11"/>
      <c r="D3174" s="74"/>
      <c r="E3174" s="18"/>
      <c r="F3174" s="39"/>
      <c r="G3174" s="22"/>
      <c r="H3174" s="9"/>
    </row>
    <row r="3175" spans="1:8" x14ac:dyDescent="0.25">
      <c r="A3175" s="9"/>
      <c r="B3175" s="31"/>
      <c r="C3175" s="11"/>
      <c r="D3175" s="74"/>
      <c r="E3175" s="18"/>
      <c r="F3175" s="39"/>
      <c r="G3175" s="22"/>
      <c r="H3175" s="9"/>
    </row>
    <row r="3176" spans="1:8" x14ac:dyDescent="0.25">
      <c r="A3176" s="9"/>
      <c r="B3176" s="31"/>
      <c r="C3176" s="11"/>
      <c r="D3176" s="74"/>
      <c r="E3176" s="18"/>
      <c r="F3176" s="39"/>
      <c r="G3176" s="22"/>
      <c r="H3176" s="9"/>
    </row>
    <row r="3177" spans="1:8" x14ac:dyDescent="0.25">
      <c r="A3177" s="9"/>
      <c r="B3177" s="31"/>
      <c r="C3177" s="11"/>
      <c r="D3177" s="74"/>
      <c r="E3177" s="18"/>
      <c r="F3177" s="39"/>
      <c r="G3177" s="22"/>
      <c r="H3177" s="9"/>
    </row>
    <row r="3178" spans="1:8" x14ac:dyDescent="0.25">
      <c r="A3178" s="9"/>
      <c r="B3178" s="31"/>
      <c r="C3178" s="11"/>
      <c r="D3178" s="74"/>
      <c r="E3178" s="18"/>
      <c r="F3178" s="39"/>
      <c r="G3178" s="22"/>
      <c r="H3178" s="9"/>
    </row>
    <row r="3179" spans="1:8" x14ac:dyDescent="0.25">
      <c r="A3179" s="9"/>
      <c r="B3179" s="31"/>
      <c r="C3179" s="11"/>
      <c r="D3179" s="74"/>
      <c r="E3179" s="18"/>
      <c r="F3179" s="39"/>
      <c r="G3179" s="22"/>
      <c r="H3179" s="9"/>
    </row>
    <row r="3180" spans="1:8" x14ac:dyDescent="0.25">
      <c r="A3180" s="9"/>
      <c r="B3180" s="31"/>
      <c r="C3180" s="11"/>
      <c r="D3180" s="74"/>
      <c r="E3180" s="18"/>
      <c r="F3180" s="39"/>
      <c r="G3180" s="22"/>
      <c r="H3180" s="9"/>
    </row>
    <row r="3181" spans="1:8" x14ac:dyDescent="0.25">
      <c r="A3181" s="9"/>
      <c r="B3181" s="31"/>
      <c r="C3181" s="11"/>
      <c r="D3181" s="74"/>
      <c r="E3181" s="18"/>
      <c r="F3181" s="39"/>
      <c r="G3181" s="22"/>
      <c r="H3181" s="9"/>
    </row>
    <row r="3182" spans="1:8" x14ac:dyDescent="0.25">
      <c r="A3182" s="9"/>
      <c r="B3182" s="31"/>
      <c r="C3182" s="11"/>
      <c r="D3182" s="74"/>
      <c r="E3182" s="18"/>
      <c r="F3182" s="39"/>
      <c r="G3182" s="22"/>
      <c r="H3182" s="9"/>
    </row>
    <row r="3183" spans="1:8" x14ac:dyDescent="0.25">
      <c r="A3183" s="9"/>
      <c r="B3183" s="31"/>
      <c r="C3183" s="11"/>
      <c r="D3183" s="74"/>
      <c r="E3183" s="18"/>
      <c r="F3183" s="39"/>
      <c r="G3183" s="22"/>
      <c r="H3183" s="9"/>
    </row>
    <row r="3184" spans="1:8" x14ac:dyDescent="0.25">
      <c r="A3184" s="9"/>
      <c r="B3184" s="31"/>
      <c r="C3184" s="11"/>
      <c r="D3184" s="74"/>
      <c r="E3184" s="18"/>
      <c r="F3184" s="39"/>
      <c r="G3184" s="22"/>
      <c r="H3184" s="9"/>
    </row>
    <row r="3185" spans="1:8" x14ac:dyDescent="0.25">
      <c r="A3185" s="9"/>
      <c r="B3185" s="31"/>
      <c r="C3185" s="11"/>
      <c r="D3185" s="74"/>
      <c r="E3185" s="18"/>
      <c r="F3185" s="39"/>
      <c r="G3185" s="22"/>
      <c r="H3185" s="9"/>
    </row>
    <row r="3186" spans="1:8" x14ac:dyDescent="0.25">
      <c r="A3186" s="9"/>
      <c r="B3186" s="31"/>
      <c r="C3186" s="11"/>
      <c r="D3186" s="74"/>
      <c r="E3186" s="18"/>
      <c r="F3186" s="39"/>
      <c r="G3186" s="22"/>
      <c r="H3186" s="9"/>
    </row>
    <row r="3187" spans="1:8" x14ac:dyDescent="0.25">
      <c r="A3187" s="9"/>
      <c r="B3187" s="31"/>
      <c r="C3187" s="11"/>
      <c r="D3187" s="74"/>
      <c r="E3187" s="18"/>
      <c r="F3187" s="39"/>
      <c r="G3187" s="22"/>
      <c r="H3187" s="9"/>
    </row>
    <row r="3188" spans="1:8" x14ac:dyDescent="0.25">
      <c r="A3188" s="9"/>
      <c r="B3188" s="31"/>
      <c r="C3188" s="11"/>
      <c r="D3188" s="74"/>
      <c r="E3188" s="18"/>
      <c r="F3188" s="39"/>
      <c r="G3188" s="22"/>
      <c r="H3188" s="9"/>
    </row>
    <row r="3189" spans="1:8" x14ac:dyDescent="0.25">
      <c r="A3189" s="9"/>
      <c r="B3189" s="31"/>
      <c r="C3189" s="11"/>
      <c r="D3189" s="74"/>
      <c r="E3189" s="18"/>
      <c r="F3189" s="39"/>
      <c r="G3189" s="22"/>
      <c r="H3189" s="9"/>
    </row>
    <row r="3190" spans="1:8" x14ac:dyDescent="0.25">
      <c r="A3190" s="9"/>
      <c r="B3190" s="31"/>
      <c r="C3190" s="11"/>
      <c r="D3190" s="74"/>
      <c r="E3190" s="18"/>
      <c r="F3190" s="39"/>
      <c r="G3190" s="22"/>
      <c r="H3190" s="9"/>
    </row>
    <row r="3191" spans="1:8" x14ac:dyDescent="0.25">
      <c r="A3191" s="9"/>
      <c r="B3191" s="31"/>
      <c r="C3191" s="11"/>
      <c r="D3191" s="74"/>
      <c r="E3191" s="18"/>
      <c r="F3191" s="39"/>
      <c r="G3191" s="22"/>
      <c r="H3191" s="9"/>
    </row>
    <row r="3192" spans="1:8" x14ac:dyDescent="0.25">
      <c r="A3192" s="9"/>
      <c r="B3192" s="31"/>
      <c r="C3192" s="11"/>
      <c r="D3192" s="74"/>
      <c r="E3192" s="18"/>
      <c r="F3192" s="39"/>
      <c r="G3192" s="22"/>
      <c r="H3192" s="9"/>
    </row>
    <row r="3193" spans="1:8" x14ac:dyDescent="0.25">
      <c r="A3193" s="9"/>
      <c r="B3193" s="31"/>
      <c r="C3193" s="11"/>
      <c r="D3193" s="74"/>
      <c r="E3193" s="18"/>
      <c r="F3193" s="39"/>
      <c r="G3193" s="22"/>
      <c r="H3193" s="9"/>
    </row>
    <row r="3194" spans="1:8" x14ac:dyDescent="0.25">
      <c r="A3194" s="9"/>
      <c r="B3194" s="31"/>
      <c r="C3194" s="11"/>
      <c r="D3194" s="74"/>
      <c r="E3194" s="18"/>
      <c r="F3194" s="39"/>
      <c r="G3194" s="22"/>
      <c r="H3194" s="9"/>
    </row>
    <row r="3195" spans="1:8" x14ac:dyDescent="0.25">
      <c r="A3195" s="9"/>
      <c r="B3195" s="31"/>
      <c r="C3195" s="11"/>
      <c r="D3195" s="74"/>
      <c r="E3195" s="18"/>
      <c r="F3195" s="39"/>
      <c r="G3195" s="22"/>
      <c r="H3195" s="9"/>
    </row>
    <row r="3196" spans="1:8" x14ac:dyDescent="0.25">
      <c r="A3196" s="9"/>
      <c r="B3196" s="31"/>
      <c r="C3196" s="11"/>
      <c r="D3196" s="74"/>
      <c r="E3196" s="18"/>
      <c r="F3196" s="39"/>
      <c r="G3196" s="22"/>
      <c r="H3196" s="9"/>
    </row>
    <row r="3197" spans="1:8" x14ac:dyDescent="0.25">
      <c r="A3197" s="9"/>
      <c r="B3197" s="31"/>
      <c r="C3197" s="11"/>
      <c r="D3197" s="74"/>
      <c r="E3197" s="18"/>
      <c r="F3197" s="39"/>
      <c r="G3197" s="22"/>
      <c r="H3197" s="9"/>
    </row>
    <row r="3198" spans="1:8" x14ac:dyDescent="0.25">
      <c r="A3198" s="9"/>
      <c r="B3198" s="31"/>
      <c r="C3198" s="11"/>
      <c r="D3198" s="74"/>
      <c r="E3198" s="18"/>
      <c r="F3198" s="39"/>
      <c r="G3198" s="22"/>
      <c r="H3198" s="9"/>
    </row>
    <row r="3199" spans="1:8" x14ac:dyDescent="0.25">
      <c r="A3199" s="9"/>
      <c r="B3199" s="31"/>
      <c r="C3199" s="11"/>
      <c r="D3199" s="74"/>
      <c r="E3199" s="18"/>
      <c r="F3199" s="39"/>
      <c r="G3199" s="22"/>
      <c r="H3199" s="9"/>
    </row>
    <row r="3200" spans="1:8" x14ac:dyDescent="0.25">
      <c r="A3200" s="9"/>
      <c r="B3200" s="31"/>
      <c r="C3200" s="11"/>
      <c r="D3200" s="74"/>
      <c r="E3200" s="18"/>
      <c r="F3200" s="39"/>
      <c r="G3200" s="22"/>
      <c r="H3200" s="9"/>
    </row>
    <row r="3201" spans="1:8" x14ac:dyDescent="0.25">
      <c r="A3201" s="9"/>
      <c r="B3201" s="31"/>
      <c r="C3201" s="11"/>
      <c r="D3201" s="74"/>
      <c r="E3201" s="18"/>
      <c r="F3201" s="39"/>
      <c r="G3201" s="22"/>
      <c r="H3201" s="9"/>
    </row>
    <row r="3202" spans="1:8" x14ac:dyDescent="0.25">
      <c r="A3202" s="9"/>
      <c r="B3202" s="31"/>
      <c r="C3202" s="11"/>
      <c r="D3202" s="74"/>
      <c r="E3202" s="18"/>
      <c r="F3202" s="39"/>
      <c r="G3202" s="22"/>
      <c r="H3202" s="9"/>
    </row>
    <row r="3203" spans="1:8" x14ac:dyDescent="0.25">
      <c r="A3203" s="9"/>
      <c r="B3203" s="31"/>
      <c r="C3203" s="11"/>
      <c r="D3203" s="74"/>
      <c r="E3203" s="18"/>
      <c r="F3203" s="39"/>
      <c r="G3203" s="22"/>
      <c r="H3203" s="9"/>
    </row>
    <row r="3204" spans="1:8" x14ac:dyDescent="0.25">
      <c r="A3204" s="9"/>
      <c r="B3204" s="31"/>
      <c r="C3204" s="11"/>
      <c r="D3204" s="74"/>
      <c r="E3204" s="18"/>
      <c r="F3204" s="39"/>
      <c r="G3204" s="22"/>
      <c r="H3204" s="9"/>
    </row>
    <row r="3205" spans="1:8" x14ac:dyDescent="0.25">
      <c r="A3205" s="9"/>
      <c r="B3205" s="31"/>
      <c r="C3205" s="11"/>
      <c r="D3205" s="74"/>
      <c r="E3205" s="18"/>
      <c r="F3205" s="39"/>
      <c r="G3205" s="22"/>
      <c r="H3205" s="9"/>
    </row>
    <row r="3206" spans="1:8" x14ac:dyDescent="0.25">
      <c r="A3206" s="9"/>
      <c r="B3206" s="31"/>
      <c r="C3206" s="11"/>
      <c r="D3206" s="74"/>
      <c r="E3206" s="18"/>
      <c r="F3206" s="39"/>
      <c r="G3206" s="22"/>
      <c r="H3206" s="9"/>
    </row>
    <row r="3207" spans="1:8" x14ac:dyDescent="0.25">
      <c r="A3207" s="9"/>
      <c r="B3207" s="31"/>
      <c r="C3207" s="11"/>
      <c r="D3207" s="74"/>
      <c r="E3207" s="18"/>
      <c r="F3207" s="39"/>
      <c r="G3207" s="22"/>
      <c r="H3207" s="9"/>
    </row>
    <row r="3208" spans="1:8" x14ac:dyDescent="0.25">
      <c r="A3208" s="9"/>
      <c r="B3208" s="31"/>
      <c r="C3208" s="11"/>
      <c r="D3208" s="74"/>
      <c r="E3208" s="18"/>
      <c r="F3208" s="39"/>
      <c r="G3208" s="22"/>
      <c r="H3208" s="9"/>
    </row>
    <row r="3209" spans="1:8" x14ac:dyDescent="0.25">
      <c r="A3209" s="9"/>
      <c r="B3209" s="31"/>
      <c r="C3209" s="11"/>
      <c r="D3209" s="74"/>
      <c r="E3209" s="18"/>
      <c r="F3209" s="39"/>
      <c r="G3209" s="22"/>
      <c r="H3209" s="9"/>
    </row>
    <row r="3210" spans="1:8" x14ac:dyDescent="0.25">
      <c r="A3210" s="9"/>
      <c r="B3210" s="31"/>
      <c r="C3210" s="11"/>
      <c r="D3210" s="74"/>
      <c r="E3210" s="18"/>
      <c r="F3210" s="39"/>
      <c r="G3210" s="22"/>
      <c r="H3210" s="9"/>
    </row>
    <row r="3211" spans="1:8" x14ac:dyDescent="0.25">
      <c r="A3211" s="9"/>
      <c r="B3211" s="31"/>
      <c r="C3211" s="11"/>
      <c r="D3211" s="74"/>
      <c r="E3211" s="18"/>
      <c r="F3211" s="39"/>
      <c r="G3211" s="22"/>
      <c r="H3211" s="9"/>
    </row>
    <row r="3212" spans="1:8" x14ac:dyDescent="0.25">
      <c r="A3212" s="9"/>
      <c r="B3212" s="31"/>
      <c r="C3212" s="11"/>
      <c r="D3212" s="74"/>
      <c r="E3212" s="18"/>
      <c r="F3212" s="39"/>
      <c r="G3212" s="22"/>
      <c r="H3212" s="9"/>
    </row>
    <row r="3213" spans="1:8" x14ac:dyDescent="0.25">
      <c r="A3213" s="9"/>
      <c r="B3213" s="31"/>
      <c r="C3213" s="11"/>
      <c r="D3213" s="74"/>
      <c r="E3213" s="18"/>
      <c r="F3213" s="39"/>
      <c r="G3213" s="22"/>
      <c r="H3213" s="9"/>
    </row>
    <row r="3214" spans="1:8" x14ac:dyDescent="0.25">
      <c r="A3214" s="9"/>
      <c r="B3214" s="31"/>
      <c r="C3214" s="11"/>
      <c r="D3214" s="74"/>
      <c r="E3214" s="18"/>
      <c r="F3214" s="39"/>
      <c r="G3214" s="22"/>
      <c r="H3214" s="9"/>
    </row>
    <row r="3215" spans="1:8" x14ac:dyDescent="0.25">
      <c r="A3215" s="9"/>
      <c r="B3215" s="31"/>
      <c r="C3215" s="11"/>
      <c r="D3215" s="74"/>
      <c r="E3215" s="18"/>
      <c r="F3215" s="39"/>
      <c r="G3215" s="22"/>
      <c r="H3215" s="9"/>
    </row>
    <row r="3216" spans="1:8" x14ac:dyDescent="0.25">
      <c r="A3216" s="9"/>
      <c r="B3216" s="31"/>
      <c r="C3216" s="11"/>
      <c r="D3216" s="74"/>
      <c r="E3216" s="18"/>
      <c r="F3216" s="39"/>
      <c r="G3216" s="22"/>
      <c r="H3216" s="9"/>
    </row>
    <row r="3217" spans="1:8" x14ac:dyDescent="0.25">
      <c r="A3217" s="9"/>
      <c r="B3217" s="31"/>
      <c r="C3217" s="11"/>
      <c r="D3217" s="74"/>
      <c r="E3217" s="18"/>
      <c r="F3217" s="39"/>
      <c r="G3217" s="22"/>
      <c r="H3217" s="9"/>
    </row>
    <row r="3218" spans="1:8" x14ac:dyDescent="0.25">
      <c r="A3218" s="9"/>
      <c r="B3218" s="31"/>
      <c r="C3218" s="11"/>
      <c r="D3218" s="74"/>
      <c r="E3218" s="18"/>
      <c r="F3218" s="39"/>
      <c r="G3218" s="22"/>
      <c r="H3218" s="9"/>
    </row>
    <row r="3219" spans="1:8" x14ac:dyDescent="0.25">
      <c r="A3219" s="9"/>
      <c r="B3219" s="31"/>
      <c r="C3219" s="11"/>
      <c r="D3219" s="74"/>
      <c r="E3219" s="18"/>
      <c r="F3219" s="39"/>
      <c r="G3219" s="22"/>
      <c r="H3219" s="9"/>
    </row>
    <row r="3220" spans="1:8" x14ac:dyDescent="0.25">
      <c r="A3220" s="9"/>
      <c r="B3220" s="31"/>
      <c r="C3220" s="11"/>
      <c r="D3220" s="74"/>
      <c r="E3220" s="18"/>
      <c r="F3220" s="39"/>
      <c r="G3220" s="22"/>
      <c r="H3220" s="9"/>
    </row>
    <row r="3221" spans="1:8" x14ac:dyDescent="0.25">
      <c r="A3221" s="9"/>
      <c r="B3221" s="31"/>
      <c r="C3221" s="11"/>
      <c r="D3221" s="74"/>
      <c r="E3221" s="18"/>
      <c r="F3221" s="39"/>
      <c r="G3221" s="22"/>
      <c r="H3221" s="9"/>
    </row>
    <row r="3222" spans="1:8" x14ac:dyDescent="0.25">
      <c r="A3222" s="9"/>
      <c r="B3222" s="31"/>
      <c r="C3222" s="11"/>
      <c r="D3222" s="74"/>
      <c r="E3222" s="18"/>
      <c r="F3222" s="39"/>
      <c r="G3222" s="22"/>
      <c r="H3222" s="9"/>
    </row>
    <row r="3223" spans="1:8" x14ac:dyDescent="0.25">
      <c r="A3223" s="9"/>
      <c r="B3223" s="31"/>
      <c r="C3223" s="11"/>
      <c r="D3223" s="74"/>
      <c r="E3223" s="18"/>
      <c r="F3223" s="39"/>
      <c r="G3223" s="22"/>
      <c r="H3223" s="9"/>
    </row>
    <row r="3224" spans="1:8" x14ac:dyDescent="0.25">
      <c r="A3224" s="9"/>
      <c r="B3224" s="31"/>
      <c r="C3224" s="11"/>
      <c r="D3224" s="74"/>
      <c r="E3224" s="18"/>
      <c r="F3224" s="39"/>
      <c r="G3224" s="22"/>
      <c r="H3224" s="9"/>
    </row>
    <row r="3225" spans="1:8" x14ac:dyDescent="0.25">
      <c r="A3225" s="9"/>
      <c r="B3225" s="31"/>
      <c r="C3225" s="11"/>
      <c r="D3225" s="74"/>
      <c r="E3225" s="18"/>
      <c r="F3225" s="39"/>
      <c r="G3225" s="22"/>
      <c r="H3225" s="9"/>
    </row>
    <row r="3226" spans="1:8" x14ac:dyDescent="0.25">
      <c r="A3226" s="9"/>
      <c r="B3226" s="31"/>
      <c r="C3226" s="11"/>
      <c r="D3226" s="74"/>
      <c r="E3226" s="18"/>
      <c r="F3226" s="39"/>
      <c r="G3226" s="22"/>
      <c r="H3226" s="9"/>
    </row>
    <row r="3227" spans="1:8" x14ac:dyDescent="0.25">
      <c r="A3227" s="9"/>
      <c r="B3227" s="31"/>
      <c r="C3227" s="11"/>
      <c r="D3227" s="74"/>
      <c r="E3227" s="18"/>
      <c r="F3227" s="39"/>
      <c r="G3227" s="22"/>
      <c r="H3227" s="9"/>
    </row>
    <row r="3228" spans="1:8" x14ac:dyDescent="0.25">
      <c r="A3228" s="9"/>
      <c r="B3228" s="31"/>
      <c r="C3228" s="11"/>
      <c r="D3228" s="74"/>
      <c r="E3228" s="18"/>
      <c r="F3228" s="39"/>
      <c r="G3228" s="22"/>
      <c r="H3228" s="9"/>
    </row>
    <row r="3229" spans="1:8" x14ac:dyDescent="0.25">
      <c r="A3229" s="9"/>
      <c r="B3229" s="31"/>
      <c r="C3229" s="11"/>
      <c r="D3229" s="74"/>
      <c r="E3229" s="18"/>
      <c r="F3229" s="39"/>
      <c r="G3229" s="22"/>
      <c r="H3229" s="9"/>
    </row>
    <row r="3230" spans="1:8" x14ac:dyDescent="0.25">
      <c r="A3230" s="9"/>
      <c r="B3230" s="31"/>
      <c r="C3230" s="11"/>
      <c r="D3230" s="74"/>
      <c r="E3230" s="18"/>
      <c r="F3230" s="39"/>
      <c r="G3230" s="22"/>
      <c r="H3230" s="9"/>
    </row>
    <row r="3231" spans="1:8" x14ac:dyDescent="0.25">
      <c r="A3231" s="9"/>
      <c r="B3231" s="31"/>
      <c r="C3231" s="11"/>
      <c r="D3231" s="74"/>
      <c r="E3231" s="18"/>
      <c r="F3231" s="39"/>
      <c r="G3231" s="22"/>
      <c r="H3231" s="9"/>
    </row>
    <row r="3232" spans="1:8" x14ac:dyDescent="0.25">
      <c r="A3232" s="9"/>
      <c r="B3232" s="31"/>
      <c r="C3232" s="11"/>
      <c r="D3232" s="74"/>
      <c r="E3232" s="18"/>
      <c r="F3232" s="39"/>
      <c r="G3232" s="22"/>
      <c r="H3232" s="9"/>
    </row>
    <row r="3233" spans="1:8" x14ac:dyDescent="0.25">
      <c r="A3233" s="9"/>
      <c r="B3233" s="31"/>
      <c r="C3233" s="11"/>
      <c r="D3233" s="74"/>
      <c r="E3233" s="18"/>
      <c r="F3233" s="39"/>
      <c r="G3233" s="22"/>
      <c r="H3233" s="9"/>
    </row>
    <row r="3234" spans="1:8" x14ac:dyDescent="0.25">
      <c r="A3234" s="9"/>
      <c r="B3234" s="31"/>
      <c r="C3234" s="11"/>
      <c r="D3234" s="74"/>
      <c r="E3234" s="18"/>
      <c r="F3234" s="39"/>
      <c r="G3234" s="22"/>
      <c r="H3234" s="9"/>
    </row>
    <row r="3235" spans="1:8" x14ac:dyDescent="0.25">
      <c r="A3235" s="9"/>
      <c r="B3235" s="31"/>
      <c r="C3235" s="11"/>
      <c r="D3235" s="74"/>
      <c r="E3235" s="18"/>
      <c r="F3235" s="39"/>
      <c r="G3235" s="22"/>
      <c r="H3235" s="9"/>
    </row>
    <row r="3236" spans="1:8" x14ac:dyDescent="0.25">
      <c r="A3236" s="9"/>
      <c r="B3236" s="31"/>
      <c r="C3236" s="11"/>
      <c r="D3236" s="74"/>
      <c r="E3236" s="18"/>
      <c r="F3236" s="39"/>
      <c r="G3236" s="22"/>
      <c r="H3236" s="9"/>
    </row>
    <row r="3237" spans="1:8" x14ac:dyDescent="0.25">
      <c r="A3237" s="9"/>
      <c r="B3237" s="31"/>
      <c r="C3237" s="11"/>
      <c r="D3237" s="74"/>
      <c r="E3237" s="18"/>
      <c r="F3237" s="39"/>
      <c r="G3237" s="22"/>
      <c r="H3237" s="9"/>
    </row>
    <row r="3238" spans="1:8" x14ac:dyDescent="0.25">
      <c r="A3238" s="9"/>
      <c r="B3238" s="31"/>
      <c r="C3238" s="11"/>
      <c r="D3238" s="74"/>
      <c r="E3238" s="18"/>
      <c r="F3238" s="39"/>
      <c r="G3238" s="22"/>
      <c r="H3238" s="9"/>
    </row>
    <row r="3239" spans="1:8" x14ac:dyDescent="0.25">
      <c r="A3239" s="9"/>
      <c r="B3239" s="31"/>
      <c r="C3239" s="11"/>
      <c r="D3239" s="74"/>
      <c r="E3239" s="18"/>
      <c r="F3239" s="39"/>
      <c r="G3239" s="22"/>
      <c r="H3239" s="9"/>
    </row>
    <row r="3240" spans="1:8" x14ac:dyDescent="0.25">
      <c r="A3240" s="9"/>
      <c r="B3240" s="31"/>
      <c r="C3240" s="11"/>
      <c r="D3240" s="74"/>
      <c r="E3240" s="18"/>
      <c r="F3240" s="39"/>
      <c r="G3240" s="22"/>
      <c r="H3240" s="9"/>
    </row>
    <row r="3241" spans="1:8" x14ac:dyDescent="0.25">
      <c r="A3241" s="9"/>
      <c r="B3241" s="31"/>
      <c r="C3241" s="11"/>
      <c r="D3241" s="74"/>
      <c r="E3241" s="18"/>
      <c r="F3241" s="39"/>
      <c r="G3241" s="22"/>
      <c r="H3241" s="9"/>
    </row>
    <row r="3242" spans="1:8" x14ac:dyDescent="0.25">
      <c r="A3242" s="9"/>
      <c r="B3242" s="31"/>
      <c r="C3242" s="11"/>
      <c r="D3242" s="74"/>
      <c r="E3242" s="18"/>
      <c r="F3242" s="39"/>
      <c r="G3242" s="22"/>
      <c r="H3242" s="9"/>
    </row>
    <row r="3243" spans="1:8" x14ac:dyDescent="0.25">
      <c r="A3243" s="9"/>
      <c r="B3243" s="31"/>
      <c r="C3243" s="11"/>
      <c r="D3243" s="74"/>
      <c r="E3243" s="18"/>
      <c r="F3243" s="39"/>
      <c r="G3243" s="22"/>
      <c r="H3243" s="9"/>
    </row>
    <row r="3244" spans="1:8" x14ac:dyDescent="0.25">
      <c r="A3244" s="9"/>
      <c r="B3244" s="31"/>
      <c r="C3244" s="11"/>
      <c r="D3244" s="74"/>
      <c r="E3244" s="18"/>
      <c r="F3244" s="39"/>
      <c r="G3244" s="22"/>
      <c r="H3244" s="9"/>
    </row>
    <row r="3245" spans="1:8" x14ac:dyDescent="0.25">
      <c r="A3245" s="9"/>
      <c r="B3245" s="31"/>
      <c r="C3245" s="11"/>
      <c r="D3245" s="74"/>
      <c r="E3245" s="18"/>
      <c r="F3245" s="39"/>
      <c r="G3245" s="22"/>
      <c r="H3245" s="9"/>
    </row>
    <row r="3246" spans="1:8" x14ac:dyDescent="0.25">
      <c r="A3246" s="9"/>
      <c r="B3246" s="31"/>
      <c r="C3246" s="11"/>
      <c r="D3246" s="74"/>
      <c r="E3246" s="18"/>
      <c r="F3246" s="39"/>
      <c r="G3246" s="22"/>
      <c r="H3246" s="9"/>
    </row>
    <row r="3247" spans="1:8" x14ac:dyDescent="0.25">
      <c r="A3247" s="9"/>
      <c r="B3247" s="31"/>
      <c r="C3247" s="11"/>
      <c r="D3247" s="74"/>
      <c r="E3247" s="18"/>
      <c r="F3247" s="39"/>
      <c r="G3247" s="22"/>
      <c r="H3247" s="9"/>
    </row>
    <row r="3248" spans="1:8" x14ac:dyDescent="0.25">
      <c r="A3248" s="9"/>
      <c r="B3248" s="31"/>
      <c r="C3248" s="11"/>
      <c r="D3248" s="74"/>
      <c r="E3248" s="18"/>
      <c r="F3248" s="39"/>
      <c r="G3248" s="22"/>
      <c r="H3248" s="9"/>
    </row>
    <row r="3249" spans="1:8" x14ac:dyDescent="0.25">
      <c r="A3249" s="9"/>
      <c r="B3249" s="31"/>
      <c r="C3249" s="11"/>
      <c r="D3249" s="74"/>
      <c r="E3249" s="18"/>
      <c r="F3249" s="39"/>
      <c r="G3249" s="22"/>
      <c r="H3249" s="9"/>
    </row>
    <row r="3250" spans="1:8" x14ac:dyDescent="0.25">
      <c r="A3250" s="9"/>
      <c r="B3250" s="31"/>
      <c r="C3250" s="11"/>
      <c r="D3250" s="74"/>
      <c r="E3250" s="18"/>
      <c r="F3250" s="39"/>
      <c r="G3250" s="22"/>
      <c r="H3250" s="9"/>
    </row>
    <row r="3251" spans="1:8" x14ac:dyDescent="0.25">
      <c r="A3251" s="9"/>
      <c r="B3251" s="31"/>
      <c r="C3251" s="11"/>
      <c r="D3251" s="74"/>
      <c r="E3251" s="18"/>
      <c r="F3251" s="39"/>
      <c r="G3251" s="22"/>
      <c r="H3251" s="9"/>
    </row>
    <row r="3252" spans="1:8" x14ac:dyDescent="0.25">
      <c r="A3252" s="9"/>
      <c r="B3252" s="31"/>
      <c r="C3252" s="11"/>
      <c r="D3252" s="74"/>
      <c r="E3252" s="18"/>
      <c r="F3252" s="39"/>
      <c r="G3252" s="22"/>
      <c r="H3252" s="9"/>
    </row>
    <row r="3253" spans="1:8" x14ac:dyDescent="0.25">
      <c r="A3253" s="9"/>
      <c r="B3253" s="31"/>
      <c r="C3253" s="11"/>
      <c r="D3253" s="74"/>
      <c r="E3253" s="18"/>
      <c r="F3253" s="39"/>
      <c r="G3253" s="22"/>
      <c r="H3253" s="9"/>
    </row>
    <row r="3254" spans="1:8" x14ac:dyDescent="0.25">
      <c r="A3254" s="9"/>
      <c r="B3254" s="31"/>
      <c r="C3254" s="11"/>
      <c r="D3254" s="74"/>
      <c r="E3254" s="18"/>
      <c r="F3254" s="39"/>
      <c r="G3254" s="22"/>
      <c r="H3254" s="9"/>
    </row>
    <row r="3255" spans="1:8" x14ac:dyDescent="0.25">
      <c r="A3255" s="9"/>
      <c r="B3255" s="31"/>
      <c r="C3255" s="11"/>
      <c r="D3255" s="74"/>
      <c r="E3255" s="18"/>
      <c r="F3255" s="39"/>
      <c r="G3255" s="22"/>
      <c r="H3255" s="9"/>
    </row>
    <row r="3256" spans="1:8" x14ac:dyDescent="0.25">
      <c r="A3256" s="9"/>
      <c r="B3256" s="31"/>
      <c r="C3256" s="11"/>
      <c r="D3256" s="74"/>
      <c r="E3256" s="18"/>
      <c r="F3256" s="39"/>
      <c r="G3256" s="22"/>
      <c r="H3256" s="9"/>
    </row>
    <row r="3257" spans="1:8" x14ac:dyDescent="0.25">
      <c r="A3257" s="9"/>
      <c r="B3257" s="31"/>
      <c r="C3257" s="11"/>
      <c r="D3257" s="74"/>
      <c r="E3257" s="18"/>
      <c r="F3257" s="39"/>
      <c r="G3257" s="22"/>
      <c r="H3257" s="9"/>
    </row>
    <row r="3258" spans="1:8" x14ac:dyDescent="0.25">
      <c r="A3258" s="9"/>
      <c r="B3258" s="31"/>
      <c r="C3258" s="11"/>
      <c r="D3258" s="74"/>
      <c r="E3258" s="18"/>
      <c r="F3258" s="39"/>
      <c r="G3258" s="22"/>
      <c r="H3258" s="9"/>
    </row>
    <row r="3259" spans="1:8" x14ac:dyDescent="0.25">
      <c r="A3259" s="9"/>
      <c r="B3259" s="31"/>
      <c r="C3259" s="11"/>
      <c r="D3259" s="74"/>
      <c r="E3259" s="18"/>
      <c r="F3259" s="39"/>
      <c r="G3259" s="22"/>
      <c r="H3259" s="9"/>
    </row>
    <row r="3260" spans="1:8" x14ac:dyDescent="0.25">
      <c r="A3260" s="9"/>
      <c r="B3260" s="31"/>
      <c r="C3260" s="11"/>
      <c r="D3260" s="74"/>
      <c r="E3260" s="18"/>
      <c r="F3260" s="39"/>
      <c r="G3260" s="22"/>
      <c r="H3260" s="9"/>
    </row>
    <row r="3261" spans="1:8" x14ac:dyDescent="0.25">
      <c r="A3261" s="9"/>
      <c r="B3261" s="31"/>
      <c r="C3261" s="11"/>
      <c r="D3261" s="74"/>
      <c r="E3261" s="18"/>
      <c r="F3261" s="39"/>
      <c r="G3261" s="22"/>
      <c r="H3261" s="9"/>
    </row>
    <row r="3262" spans="1:8" x14ac:dyDescent="0.25">
      <c r="A3262" s="9"/>
      <c r="B3262" s="31"/>
      <c r="C3262" s="11"/>
      <c r="D3262" s="74"/>
      <c r="E3262" s="18"/>
      <c r="F3262" s="39"/>
      <c r="G3262" s="22"/>
      <c r="H3262" s="9"/>
    </row>
    <row r="3263" spans="1:8" x14ac:dyDescent="0.25">
      <c r="A3263" s="9"/>
      <c r="B3263" s="31"/>
      <c r="C3263" s="11"/>
      <c r="D3263" s="74"/>
      <c r="E3263" s="18"/>
      <c r="F3263" s="39"/>
      <c r="G3263" s="22"/>
      <c r="H3263" s="9"/>
    </row>
    <row r="3264" spans="1:8" x14ac:dyDescent="0.25">
      <c r="A3264" s="9"/>
      <c r="B3264" s="31"/>
      <c r="C3264" s="11"/>
      <c r="D3264" s="74"/>
      <c r="E3264" s="18"/>
      <c r="F3264" s="39"/>
      <c r="G3264" s="22"/>
      <c r="H3264" s="9"/>
    </row>
    <row r="3265" spans="1:8" x14ac:dyDescent="0.25">
      <c r="A3265" s="9"/>
      <c r="B3265" s="31"/>
      <c r="C3265" s="11"/>
      <c r="D3265" s="74"/>
      <c r="E3265" s="18"/>
      <c r="F3265" s="39"/>
      <c r="G3265" s="22"/>
      <c r="H3265" s="9"/>
    </row>
    <row r="3266" spans="1:8" x14ac:dyDescent="0.25">
      <c r="A3266" s="9"/>
      <c r="B3266" s="31"/>
      <c r="C3266" s="11"/>
      <c r="D3266" s="74"/>
      <c r="E3266" s="18"/>
      <c r="F3266" s="39"/>
      <c r="G3266" s="22"/>
      <c r="H3266" s="9"/>
    </row>
    <row r="3267" spans="1:8" x14ac:dyDescent="0.25">
      <c r="A3267" s="9"/>
      <c r="B3267" s="31"/>
      <c r="C3267" s="11"/>
      <c r="D3267" s="74"/>
      <c r="E3267" s="18"/>
      <c r="F3267" s="39"/>
      <c r="G3267" s="22"/>
      <c r="H3267" s="9"/>
    </row>
    <row r="3268" spans="1:8" x14ac:dyDescent="0.25">
      <c r="A3268" s="9"/>
      <c r="B3268" s="31"/>
      <c r="C3268" s="11"/>
      <c r="D3268" s="74"/>
      <c r="E3268" s="18"/>
      <c r="F3268" s="39"/>
      <c r="G3268" s="22"/>
      <c r="H3268" s="9"/>
    </row>
    <row r="3269" spans="1:8" x14ac:dyDescent="0.25">
      <c r="A3269" s="9"/>
      <c r="B3269" s="31"/>
      <c r="C3269" s="11"/>
      <c r="D3269" s="74"/>
      <c r="E3269" s="18"/>
      <c r="F3269" s="39"/>
      <c r="G3269" s="22"/>
      <c r="H3269" s="9"/>
    </row>
    <row r="3270" spans="1:8" x14ac:dyDescent="0.25">
      <c r="A3270" s="9"/>
      <c r="B3270" s="31"/>
      <c r="C3270" s="11"/>
      <c r="D3270" s="74"/>
      <c r="E3270" s="18"/>
      <c r="F3270" s="39"/>
      <c r="G3270" s="22"/>
      <c r="H3270" s="9"/>
    </row>
    <row r="3271" spans="1:8" x14ac:dyDescent="0.25">
      <c r="A3271" s="9"/>
      <c r="B3271" s="31"/>
      <c r="C3271" s="11"/>
      <c r="D3271" s="74"/>
      <c r="E3271" s="18"/>
      <c r="F3271" s="39"/>
      <c r="G3271" s="22"/>
      <c r="H3271" s="9"/>
    </row>
    <row r="3272" spans="1:8" x14ac:dyDescent="0.25">
      <c r="A3272" s="9"/>
      <c r="B3272" s="31"/>
      <c r="C3272" s="11"/>
      <c r="D3272" s="74"/>
      <c r="E3272" s="18"/>
      <c r="F3272" s="39"/>
      <c r="G3272" s="22"/>
      <c r="H3272" s="9"/>
    </row>
    <row r="3273" spans="1:8" x14ac:dyDescent="0.25">
      <c r="A3273" s="9"/>
      <c r="B3273" s="31"/>
      <c r="C3273" s="11"/>
      <c r="D3273" s="74"/>
      <c r="E3273" s="18"/>
      <c r="F3273" s="39"/>
      <c r="G3273" s="22"/>
      <c r="H3273" s="9"/>
    </row>
    <row r="3274" spans="1:8" x14ac:dyDescent="0.25">
      <c r="A3274" s="9"/>
      <c r="B3274" s="31"/>
      <c r="C3274" s="11"/>
      <c r="D3274" s="74"/>
      <c r="E3274" s="18"/>
      <c r="F3274" s="39"/>
      <c r="G3274" s="22"/>
      <c r="H3274" s="9"/>
    </row>
    <row r="3275" spans="1:8" x14ac:dyDescent="0.25">
      <c r="A3275" s="9"/>
      <c r="B3275" s="31"/>
      <c r="C3275" s="11"/>
      <c r="D3275" s="74"/>
      <c r="E3275" s="18"/>
      <c r="F3275" s="39"/>
      <c r="G3275" s="22"/>
      <c r="H3275" s="9"/>
    </row>
    <row r="3276" spans="1:8" x14ac:dyDescent="0.25">
      <c r="A3276" s="9"/>
      <c r="B3276" s="31"/>
      <c r="C3276" s="11"/>
      <c r="D3276" s="74"/>
      <c r="E3276" s="18"/>
      <c r="F3276" s="39"/>
      <c r="G3276" s="22"/>
      <c r="H3276" s="9"/>
    </row>
    <row r="3277" spans="1:8" x14ac:dyDescent="0.25">
      <c r="A3277" s="9"/>
      <c r="B3277" s="31"/>
      <c r="C3277" s="11"/>
      <c r="D3277" s="74"/>
      <c r="E3277" s="18"/>
      <c r="F3277" s="39"/>
      <c r="G3277" s="22"/>
      <c r="H3277" s="9"/>
    </row>
    <row r="3278" spans="1:8" x14ac:dyDescent="0.25">
      <c r="A3278" s="9"/>
      <c r="B3278" s="31"/>
      <c r="C3278" s="11"/>
      <c r="D3278" s="74"/>
      <c r="E3278" s="18"/>
      <c r="F3278" s="39"/>
      <c r="G3278" s="22"/>
      <c r="H3278" s="9"/>
    </row>
    <row r="3279" spans="1:8" x14ac:dyDescent="0.25">
      <c r="A3279" s="9"/>
      <c r="B3279" s="31"/>
      <c r="C3279" s="11"/>
      <c r="D3279" s="74"/>
      <c r="E3279" s="18"/>
      <c r="F3279" s="39"/>
      <c r="G3279" s="22"/>
      <c r="H3279" s="9"/>
    </row>
    <row r="3280" spans="1:8" x14ac:dyDescent="0.25">
      <c r="A3280" s="9"/>
      <c r="B3280" s="31"/>
      <c r="C3280" s="11"/>
      <c r="D3280" s="74"/>
      <c r="E3280" s="18"/>
      <c r="F3280" s="39"/>
      <c r="G3280" s="22"/>
      <c r="H3280" s="9"/>
    </row>
    <row r="3281" spans="1:8" x14ac:dyDescent="0.25">
      <c r="A3281" s="9"/>
      <c r="B3281" s="31"/>
      <c r="C3281" s="11"/>
      <c r="D3281" s="74"/>
      <c r="E3281" s="18"/>
      <c r="F3281" s="39"/>
      <c r="G3281" s="22"/>
      <c r="H3281" s="9"/>
    </row>
    <row r="3282" spans="1:8" x14ac:dyDescent="0.25">
      <c r="A3282" s="9"/>
      <c r="B3282" s="31"/>
      <c r="C3282" s="11"/>
      <c r="D3282" s="74"/>
      <c r="E3282" s="18"/>
      <c r="F3282" s="39"/>
      <c r="G3282" s="22"/>
      <c r="H3282" s="9"/>
    </row>
    <row r="3283" spans="1:8" x14ac:dyDescent="0.25">
      <c r="A3283" s="9"/>
      <c r="B3283" s="31"/>
      <c r="C3283" s="11"/>
      <c r="D3283" s="74"/>
      <c r="E3283" s="18"/>
      <c r="F3283" s="39"/>
      <c r="G3283" s="22"/>
      <c r="H3283" s="9"/>
    </row>
    <row r="3284" spans="1:8" x14ac:dyDescent="0.25">
      <c r="A3284" s="9"/>
      <c r="B3284" s="31"/>
      <c r="C3284" s="11"/>
      <c r="D3284" s="74"/>
      <c r="E3284" s="18"/>
      <c r="F3284" s="39"/>
      <c r="G3284" s="22"/>
      <c r="H3284" s="9"/>
    </row>
    <row r="3285" spans="1:8" x14ac:dyDescent="0.25">
      <c r="A3285" s="9"/>
      <c r="B3285" s="31"/>
      <c r="C3285" s="11"/>
      <c r="D3285" s="74"/>
      <c r="E3285" s="18"/>
      <c r="F3285" s="39"/>
      <c r="G3285" s="22"/>
      <c r="H3285" s="9"/>
    </row>
    <row r="3286" spans="1:8" x14ac:dyDescent="0.25">
      <c r="A3286" s="9"/>
      <c r="B3286" s="31"/>
      <c r="C3286" s="11"/>
      <c r="D3286" s="74"/>
      <c r="E3286" s="18"/>
      <c r="F3286" s="39"/>
      <c r="G3286" s="22"/>
      <c r="H3286" s="9"/>
    </row>
    <row r="3287" spans="1:8" x14ac:dyDescent="0.25">
      <c r="A3287" s="9"/>
      <c r="B3287" s="31"/>
      <c r="C3287" s="11"/>
      <c r="D3287" s="74"/>
      <c r="E3287" s="18"/>
      <c r="F3287" s="39"/>
      <c r="G3287" s="22"/>
      <c r="H3287" s="9"/>
    </row>
    <row r="3288" spans="1:8" x14ac:dyDescent="0.25">
      <c r="A3288" s="9"/>
      <c r="B3288" s="31"/>
      <c r="C3288" s="11"/>
      <c r="D3288" s="74"/>
      <c r="E3288" s="18"/>
      <c r="F3288" s="39"/>
      <c r="G3288" s="22"/>
      <c r="H3288" s="9"/>
    </row>
    <row r="3289" spans="1:8" x14ac:dyDescent="0.25">
      <c r="A3289" s="9"/>
      <c r="B3289" s="31"/>
      <c r="C3289" s="11"/>
      <c r="D3289" s="74"/>
      <c r="E3289" s="18"/>
      <c r="F3289" s="39"/>
      <c r="G3289" s="22"/>
      <c r="H3289" s="9"/>
    </row>
    <row r="3290" spans="1:8" x14ac:dyDescent="0.25">
      <c r="A3290" s="9"/>
      <c r="B3290" s="31"/>
      <c r="C3290" s="11"/>
      <c r="D3290" s="74"/>
      <c r="E3290" s="18"/>
      <c r="F3290" s="39"/>
      <c r="G3290" s="22"/>
      <c r="H3290" s="9"/>
    </row>
    <row r="3291" spans="1:8" x14ac:dyDescent="0.25">
      <c r="A3291" s="9"/>
      <c r="B3291" s="31"/>
      <c r="C3291" s="11"/>
      <c r="D3291" s="74"/>
      <c r="E3291" s="18"/>
      <c r="F3291" s="39"/>
      <c r="G3291" s="22"/>
      <c r="H3291" s="9"/>
    </row>
    <row r="3292" spans="1:8" x14ac:dyDescent="0.25">
      <c r="A3292" s="9"/>
      <c r="B3292" s="31"/>
      <c r="C3292" s="11"/>
      <c r="D3292" s="74"/>
      <c r="E3292" s="18"/>
      <c r="F3292" s="39"/>
      <c r="G3292" s="22"/>
      <c r="H3292" s="9"/>
    </row>
    <row r="3293" spans="1:8" x14ac:dyDescent="0.25">
      <c r="A3293" s="9"/>
      <c r="B3293" s="31"/>
      <c r="C3293" s="11"/>
      <c r="D3293" s="74"/>
      <c r="E3293" s="18"/>
      <c r="F3293" s="39"/>
      <c r="G3293" s="22"/>
      <c r="H3293" s="9"/>
    </row>
    <row r="3294" spans="1:8" x14ac:dyDescent="0.25">
      <c r="A3294" s="9"/>
      <c r="B3294" s="31"/>
      <c r="C3294" s="11"/>
      <c r="D3294" s="74"/>
      <c r="E3294" s="18"/>
      <c r="F3294" s="39"/>
      <c r="G3294" s="22"/>
      <c r="H3294" s="9"/>
    </row>
    <row r="3295" spans="1:8" x14ac:dyDescent="0.25">
      <c r="A3295" s="9"/>
      <c r="B3295" s="31"/>
      <c r="C3295" s="11"/>
      <c r="D3295" s="74"/>
      <c r="E3295" s="18"/>
      <c r="F3295" s="39"/>
      <c r="G3295" s="22"/>
      <c r="H3295" s="9"/>
    </row>
    <row r="3296" spans="1:8" x14ac:dyDescent="0.25">
      <c r="A3296" s="9"/>
      <c r="B3296" s="31"/>
      <c r="C3296" s="11"/>
      <c r="D3296" s="74"/>
      <c r="E3296" s="18"/>
      <c r="F3296" s="39"/>
      <c r="G3296" s="22"/>
      <c r="H3296" s="9"/>
    </row>
    <row r="3297" spans="1:8" x14ac:dyDescent="0.25">
      <c r="A3297" s="9"/>
      <c r="B3297" s="31"/>
      <c r="C3297" s="11"/>
      <c r="D3297" s="74"/>
      <c r="E3297" s="18"/>
      <c r="F3297" s="39"/>
      <c r="G3297" s="22"/>
      <c r="H3297" s="9"/>
    </row>
    <row r="3298" spans="1:8" x14ac:dyDescent="0.25">
      <c r="A3298" s="9"/>
      <c r="B3298" s="31"/>
      <c r="C3298" s="11"/>
      <c r="D3298" s="74"/>
      <c r="E3298" s="18"/>
      <c r="F3298" s="39"/>
      <c r="G3298" s="22"/>
      <c r="H3298" s="9"/>
    </row>
    <row r="3299" spans="1:8" x14ac:dyDescent="0.25">
      <c r="A3299" s="9"/>
      <c r="B3299" s="31"/>
      <c r="C3299" s="11"/>
      <c r="D3299" s="74"/>
      <c r="E3299" s="18"/>
      <c r="F3299" s="39"/>
      <c r="G3299" s="22"/>
      <c r="H3299" s="9"/>
    </row>
    <row r="3300" spans="1:8" x14ac:dyDescent="0.25">
      <c r="A3300" s="9"/>
      <c r="B3300" s="31"/>
      <c r="C3300" s="11"/>
      <c r="D3300" s="74"/>
      <c r="E3300" s="18"/>
      <c r="F3300" s="39"/>
      <c r="G3300" s="22"/>
      <c r="H3300" s="9"/>
    </row>
    <row r="3301" spans="1:8" x14ac:dyDescent="0.25">
      <c r="A3301" s="9"/>
      <c r="B3301" s="31"/>
      <c r="C3301" s="11"/>
      <c r="D3301" s="74"/>
      <c r="E3301" s="18"/>
      <c r="F3301" s="39"/>
      <c r="G3301" s="22"/>
      <c r="H3301" s="9"/>
    </row>
    <row r="3302" spans="1:8" x14ac:dyDescent="0.25">
      <c r="A3302" s="9"/>
      <c r="B3302" s="31"/>
      <c r="C3302" s="11"/>
      <c r="D3302" s="74"/>
      <c r="E3302" s="18"/>
      <c r="F3302" s="39"/>
      <c r="G3302" s="22"/>
      <c r="H3302" s="9"/>
    </row>
    <row r="3303" spans="1:8" x14ac:dyDescent="0.25">
      <c r="A3303" s="9"/>
      <c r="B3303" s="31"/>
      <c r="C3303" s="11"/>
      <c r="D3303" s="74"/>
      <c r="E3303" s="18"/>
      <c r="F3303" s="39"/>
      <c r="G3303" s="22"/>
      <c r="H3303" s="9"/>
    </row>
    <row r="3304" spans="1:8" x14ac:dyDescent="0.25">
      <c r="A3304" s="9"/>
      <c r="B3304" s="31"/>
      <c r="C3304" s="11"/>
      <c r="D3304" s="74"/>
      <c r="E3304" s="18"/>
      <c r="F3304" s="39"/>
      <c r="G3304" s="22"/>
      <c r="H3304" s="9"/>
    </row>
    <row r="3305" spans="1:8" x14ac:dyDescent="0.25">
      <c r="A3305" s="9"/>
      <c r="B3305" s="31"/>
      <c r="C3305" s="11"/>
      <c r="D3305" s="74"/>
      <c r="E3305" s="18"/>
      <c r="F3305" s="39"/>
      <c r="G3305" s="22"/>
      <c r="H3305" s="9"/>
    </row>
    <row r="3306" spans="1:8" x14ac:dyDescent="0.25">
      <c r="A3306" s="9"/>
      <c r="B3306" s="31"/>
      <c r="C3306" s="11"/>
      <c r="D3306" s="74"/>
      <c r="E3306" s="18"/>
      <c r="F3306" s="39"/>
      <c r="G3306" s="22"/>
      <c r="H3306" s="9"/>
    </row>
    <row r="3307" spans="1:8" x14ac:dyDescent="0.25">
      <c r="A3307" s="9"/>
      <c r="B3307" s="31"/>
      <c r="C3307" s="11"/>
      <c r="D3307" s="74"/>
      <c r="E3307" s="18"/>
      <c r="F3307" s="39"/>
      <c r="G3307" s="22"/>
      <c r="H3307" s="9"/>
    </row>
    <row r="3308" spans="1:8" x14ac:dyDescent="0.25">
      <c r="A3308" s="9"/>
      <c r="B3308" s="31"/>
      <c r="C3308" s="11"/>
      <c r="D3308" s="74"/>
      <c r="E3308" s="18"/>
      <c r="F3308" s="39"/>
      <c r="G3308" s="22"/>
      <c r="H3308" s="9"/>
    </row>
    <row r="3309" spans="1:8" x14ac:dyDescent="0.25">
      <c r="A3309" s="9"/>
      <c r="B3309" s="31"/>
      <c r="C3309" s="11"/>
      <c r="D3309" s="74"/>
      <c r="E3309" s="18"/>
      <c r="F3309" s="39"/>
      <c r="G3309" s="22"/>
      <c r="H3309" s="9"/>
    </row>
    <row r="3310" spans="1:8" x14ac:dyDescent="0.25">
      <c r="A3310" s="9"/>
      <c r="B3310" s="31"/>
      <c r="C3310" s="11"/>
      <c r="D3310" s="74"/>
      <c r="E3310" s="18"/>
      <c r="F3310" s="39"/>
      <c r="G3310" s="22"/>
      <c r="H3310" s="9"/>
    </row>
    <row r="3311" spans="1:8" x14ac:dyDescent="0.25">
      <c r="A3311" s="9"/>
      <c r="B3311" s="31"/>
      <c r="C3311" s="11"/>
      <c r="D3311" s="74"/>
      <c r="E3311" s="18"/>
      <c r="F3311" s="39"/>
      <c r="G3311" s="22"/>
      <c r="H3311" s="9"/>
    </row>
    <row r="3312" spans="1:8" x14ac:dyDescent="0.25">
      <c r="A3312" s="9"/>
      <c r="B3312" s="31"/>
      <c r="C3312" s="11"/>
      <c r="D3312" s="74"/>
      <c r="E3312" s="18"/>
      <c r="F3312" s="39"/>
      <c r="G3312" s="22"/>
      <c r="H3312" s="9"/>
    </row>
    <row r="3313" spans="1:8" x14ac:dyDescent="0.25">
      <c r="A3313" s="9"/>
      <c r="B3313" s="31"/>
      <c r="C3313" s="11"/>
      <c r="D3313" s="74"/>
      <c r="E3313" s="18"/>
      <c r="F3313" s="39"/>
      <c r="G3313" s="22"/>
      <c r="H3313" s="9"/>
    </row>
    <row r="3314" spans="1:8" x14ac:dyDescent="0.25">
      <c r="A3314" s="9"/>
      <c r="B3314" s="31"/>
      <c r="C3314" s="11"/>
      <c r="D3314" s="74"/>
      <c r="E3314" s="18"/>
      <c r="F3314" s="39"/>
      <c r="G3314" s="22"/>
      <c r="H3314" s="9"/>
    </row>
    <row r="3315" spans="1:8" x14ac:dyDescent="0.25">
      <c r="A3315" s="9"/>
      <c r="B3315" s="31"/>
      <c r="C3315" s="11"/>
      <c r="D3315" s="74"/>
      <c r="E3315" s="18"/>
      <c r="F3315" s="39"/>
      <c r="G3315" s="22"/>
      <c r="H3315" s="9"/>
    </row>
    <row r="3316" spans="1:8" x14ac:dyDescent="0.25">
      <c r="A3316" s="9"/>
      <c r="B3316" s="31"/>
      <c r="C3316" s="11"/>
      <c r="D3316" s="74"/>
      <c r="E3316" s="18"/>
      <c r="F3316" s="39"/>
      <c r="G3316" s="22"/>
      <c r="H3316" s="9"/>
    </row>
    <row r="3317" spans="1:8" x14ac:dyDescent="0.25">
      <c r="A3317" s="9"/>
      <c r="B3317" s="31"/>
      <c r="C3317" s="11"/>
      <c r="D3317" s="74"/>
      <c r="E3317" s="18"/>
      <c r="F3317" s="39"/>
      <c r="G3317" s="22"/>
      <c r="H3317" s="9"/>
    </row>
    <row r="3318" spans="1:8" x14ac:dyDescent="0.25">
      <c r="A3318" s="9"/>
      <c r="B3318" s="31"/>
      <c r="C3318" s="11"/>
      <c r="D3318" s="74"/>
      <c r="E3318" s="18"/>
      <c r="F3318" s="39"/>
      <c r="G3318" s="22"/>
      <c r="H3318" s="9"/>
    </row>
    <row r="3319" spans="1:8" x14ac:dyDescent="0.25">
      <c r="A3319" s="9"/>
      <c r="B3319" s="31"/>
      <c r="C3319" s="11"/>
      <c r="D3319" s="74"/>
      <c r="E3319" s="18"/>
      <c r="F3319" s="39"/>
      <c r="G3319" s="22"/>
      <c r="H3319" s="9"/>
    </row>
    <row r="3320" spans="1:8" x14ac:dyDescent="0.25">
      <c r="A3320" s="9"/>
      <c r="B3320" s="31"/>
      <c r="C3320" s="11"/>
      <c r="D3320" s="74"/>
      <c r="E3320" s="18"/>
      <c r="F3320" s="39"/>
      <c r="G3320" s="22"/>
      <c r="H3320" s="9"/>
    </row>
    <row r="3321" spans="1:8" x14ac:dyDescent="0.25">
      <c r="A3321" s="9"/>
      <c r="B3321" s="31"/>
      <c r="C3321" s="11"/>
      <c r="D3321" s="74"/>
      <c r="E3321" s="18"/>
      <c r="F3321" s="39"/>
      <c r="G3321" s="22"/>
      <c r="H3321" s="9"/>
    </row>
    <row r="3322" spans="1:8" x14ac:dyDescent="0.25">
      <c r="A3322" s="9"/>
      <c r="B3322" s="31"/>
      <c r="C3322" s="11"/>
      <c r="D3322" s="74"/>
      <c r="E3322" s="18"/>
      <c r="F3322" s="39"/>
      <c r="G3322" s="22"/>
      <c r="H3322" s="9"/>
    </row>
    <row r="3323" spans="1:8" x14ac:dyDescent="0.25">
      <c r="A3323" s="9"/>
      <c r="B3323" s="31"/>
      <c r="C3323" s="11"/>
      <c r="D3323" s="74"/>
      <c r="E3323" s="18"/>
      <c r="F3323" s="39"/>
      <c r="G3323" s="22"/>
      <c r="H3323" s="9"/>
    </row>
    <row r="3324" spans="1:8" x14ac:dyDescent="0.25">
      <c r="A3324" s="9"/>
      <c r="B3324" s="31"/>
      <c r="C3324" s="11"/>
      <c r="D3324" s="74"/>
      <c r="E3324" s="18"/>
      <c r="F3324" s="39"/>
      <c r="G3324" s="22"/>
      <c r="H3324" s="9"/>
    </row>
    <row r="3325" spans="1:8" x14ac:dyDescent="0.25">
      <c r="A3325" s="9"/>
      <c r="B3325" s="31"/>
      <c r="C3325" s="11"/>
      <c r="D3325" s="74"/>
      <c r="E3325" s="18"/>
      <c r="F3325" s="39"/>
      <c r="G3325" s="22"/>
      <c r="H3325" s="9"/>
    </row>
    <row r="3326" spans="1:8" x14ac:dyDescent="0.25">
      <c r="A3326" s="9"/>
      <c r="B3326" s="31"/>
      <c r="C3326" s="11"/>
      <c r="D3326" s="74"/>
      <c r="E3326" s="18"/>
      <c r="F3326" s="39"/>
      <c r="G3326" s="22"/>
      <c r="H3326" s="9"/>
    </row>
    <row r="3327" spans="1:8" x14ac:dyDescent="0.25">
      <c r="A3327" s="9"/>
      <c r="B3327" s="31"/>
      <c r="C3327" s="11"/>
      <c r="D3327" s="74"/>
      <c r="E3327" s="18"/>
      <c r="F3327" s="39"/>
      <c r="G3327" s="22"/>
      <c r="H3327" s="9"/>
    </row>
    <row r="3328" spans="1:8" x14ac:dyDescent="0.25">
      <c r="A3328" s="9"/>
      <c r="B3328" s="31"/>
      <c r="C3328" s="11"/>
      <c r="D3328" s="74"/>
      <c r="E3328" s="18"/>
      <c r="F3328" s="39"/>
      <c r="G3328" s="22"/>
      <c r="H3328" s="9"/>
    </row>
    <row r="3329" spans="1:8" x14ac:dyDescent="0.25">
      <c r="A3329" s="9"/>
      <c r="B3329" s="31"/>
      <c r="C3329" s="11"/>
      <c r="D3329" s="74"/>
      <c r="E3329" s="18"/>
      <c r="F3329" s="39"/>
      <c r="G3329" s="22"/>
      <c r="H3329" s="9"/>
    </row>
    <row r="3330" spans="1:8" x14ac:dyDescent="0.25">
      <c r="A3330" s="9"/>
      <c r="B3330" s="31"/>
      <c r="C3330" s="11"/>
      <c r="D3330" s="74"/>
      <c r="E3330" s="18"/>
      <c r="F3330" s="39"/>
      <c r="G3330" s="22"/>
      <c r="H3330" s="9"/>
    </row>
    <row r="3331" spans="1:8" x14ac:dyDescent="0.25">
      <c r="A3331" s="9"/>
      <c r="B3331" s="31"/>
      <c r="C3331" s="11"/>
      <c r="D3331" s="74"/>
      <c r="E3331" s="18"/>
      <c r="F3331" s="39"/>
      <c r="G3331" s="22"/>
      <c r="H3331" s="9"/>
    </row>
    <row r="3332" spans="1:8" x14ac:dyDescent="0.25">
      <c r="A3332" s="9"/>
      <c r="B3332" s="31"/>
      <c r="C3332" s="11"/>
      <c r="D3332" s="74"/>
      <c r="E3332" s="18"/>
      <c r="F3332" s="39"/>
      <c r="G3332" s="22"/>
      <c r="H3332" s="9"/>
    </row>
    <row r="3333" spans="1:8" x14ac:dyDescent="0.25">
      <c r="A3333" s="9"/>
      <c r="B3333" s="31"/>
      <c r="C3333" s="11"/>
      <c r="D3333" s="74"/>
      <c r="E3333" s="18"/>
      <c r="F3333" s="39"/>
      <c r="G3333" s="22"/>
      <c r="H3333" s="9"/>
    </row>
    <row r="3334" spans="1:8" x14ac:dyDescent="0.25">
      <c r="A3334" s="9"/>
      <c r="B3334" s="31"/>
      <c r="C3334" s="11"/>
      <c r="D3334" s="74"/>
      <c r="E3334" s="18"/>
      <c r="F3334" s="39"/>
      <c r="G3334" s="22"/>
      <c r="H3334" s="9"/>
    </row>
    <row r="3335" spans="1:8" x14ac:dyDescent="0.25">
      <c r="A3335" s="9"/>
      <c r="B3335" s="31"/>
      <c r="C3335" s="11"/>
      <c r="D3335" s="74"/>
      <c r="E3335" s="18"/>
      <c r="F3335" s="39"/>
      <c r="G3335" s="22"/>
      <c r="H3335" s="9"/>
    </row>
    <row r="3336" spans="1:8" x14ac:dyDescent="0.25">
      <c r="A3336" s="9"/>
      <c r="B3336" s="31"/>
      <c r="C3336" s="11"/>
      <c r="D3336" s="74"/>
      <c r="E3336" s="18"/>
      <c r="F3336" s="39"/>
      <c r="G3336" s="22"/>
      <c r="H3336" s="9"/>
    </row>
    <row r="3337" spans="1:8" x14ac:dyDescent="0.25">
      <c r="A3337" s="9"/>
      <c r="B3337" s="31"/>
      <c r="C3337" s="11"/>
      <c r="D3337" s="74"/>
      <c r="E3337" s="18"/>
      <c r="F3337" s="39"/>
      <c r="G3337" s="22"/>
      <c r="H3337" s="9"/>
    </row>
    <row r="3338" spans="1:8" x14ac:dyDescent="0.25">
      <c r="A3338" s="9"/>
      <c r="B3338" s="31"/>
      <c r="C3338" s="11"/>
      <c r="D3338" s="74"/>
      <c r="E3338" s="18"/>
      <c r="F3338" s="39"/>
      <c r="G3338" s="22"/>
      <c r="H3338" s="9"/>
    </row>
    <row r="3339" spans="1:8" x14ac:dyDescent="0.25">
      <c r="A3339" s="9"/>
      <c r="B3339" s="31"/>
      <c r="C3339" s="11"/>
      <c r="D3339" s="74"/>
      <c r="E3339" s="18"/>
      <c r="F3339" s="39"/>
      <c r="G3339" s="22"/>
      <c r="H3339" s="9"/>
    </row>
    <row r="3340" spans="1:8" x14ac:dyDescent="0.25">
      <c r="A3340" s="9"/>
      <c r="B3340" s="31"/>
      <c r="C3340" s="11"/>
      <c r="D3340" s="74"/>
      <c r="E3340" s="18"/>
      <c r="F3340" s="39"/>
      <c r="G3340" s="22"/>
      <c r="H3340" s="9"/>
    </row>
    <row r="3341" spans="1:8" x14ac:dyDescent="0.25">
      <c r="A3341" s="9"/>
      <c r="B3341" s="31"/>
      <c r="C3341" s="11"/>
      <c r="D3341" s="74"/>
      <c r="E3341" s="18"/>
      <c r="F3341" s="39"/>
      <c r="G3341" s="22"/>
      <c r="H3341" s="9"/>
    </row>
    <row r="3342" spans="1:8" x14ac:dyDescent="0.25">
      <c r="A3342" s="9"/>
      <c r="B3342" s="31"/>
      <c r="C3342" s="11"/>
      <c r="D3342" s="74"/>
      <c r="E3342" s="18"/>
      <c r="F3342" s="39"/>
      <c r="G3342" s="22"/>
      <c r="H3342" s="9"/>
    </row>
    <row r="3343" spans="1:8" x14ac:dyDescent="0.25">
      <c r="A3343" s="9"/>
      <c r="B3343" s="31"/>
      <c r="C3343" s="11"/>
      <c r="D3343" s="74"/>
      <c r="E3343" s="18"/>
      <c r="F3343" s="39"/>
      <c r="G3343" s="22"/>
      <c r="H3343" s="9"/>
    </row>
    <row r="3344" spans="1:8" x14ac:dyDescent="0.25">
      <c r="A3344" s="9"/>
      <c r="B3344" s="31"/>
      <c r="C3344" s="11"/>
      <c r="D3344" s="74"/>
      <c r="E3344" s="18"/>
      <c r="F3344" s="39"/>
      <c r="G3344" s="22"/>
      <c r="H3344" s="9"/>
    </row>
    <row r="3345" spans="1:8" x14ac:dyDescent="0.25">
      <c r="A3345" s="9"/>
      <c r="B3345" s="31"/>
      <c r="C3345" s="11"/>
      <c r="D3345" s="74"/>
      <c r="E3345" s="18"/>
      <c r="F3345" s="39"/>
      <c r="G3345" s="22"/>
      <c r="H3345" s="9"/>
    </row>
    <row r="3346" spans="1:8" x14ac:dyDescent="0.25">
      <c r="A3346" s="9"/>
      <c r="B3346" s="31"/>
      <c r="C3346" s="11"/>
      <c r="D3346" s="74"/>
      <c r="E3346" s="18"/>
      <c r="F3346" s="39"/>
      <c r="G3346" s="22"/>
      <c r="H3346" s="9"/>
    </row>
    <row r="3347" spans="1:8" x14ac:dyDescent="0.25">
      <c r="A3347" s="9"/>
      <c r="B3347" s="31"/>
      <c r="C3347" s="11"/>
      <c r="D3347" s="74"/>
      <c r="E3347" s="18"/>
      <c r="F3347" s="39"/>
      <c r="G3347" s="22"/>
      <c r="H3347" s="9"/>
    </row>
    <row r="3348" spans="1:8" x14ac:dyDescent="0.25">
      <c r="A3348" s="9"/>
      <c r="B3348" s="31"/>
      <c r="C3348" s="11"/>
      <c r="D3348" s="74"/>
      <c r="E3348" s="18"/>
      <c r="F3348" s="39"/>
      <c r="G3348" s="22"/>
      <c r="H3348" s="9"/>
    </row>
    <row r="3349" spans="1:8" x14ac:dyDescent="0.25">
      <c r="A3349" s="9"/>
      <c r="B3349" s="31"/>
      <c r="C3349" s="11"/>
      <c r="D3349" s="74"/>
      <c r="E3349" s="18"/>
      <c r="F3349" s="39"/>
      <c r="G3349" s="22"/>
      <c r="H3349" s="9"/>
    </row>
    <row r="3350" spans="1:8" x14ac:dyDescent="0.25">
      <c r="A3350" s="9"/>
      <c r="B3350" s="31"/>
      <c r="C3350" s="11"/>
      <c r="D3350" s="74"/>
      <c r="E3350" s="18"/>
      <c r="F3350" s="39"/>
      <c r="G3350" s="22"/>
      <c r="H3350" s="9"/>
    </row>
    <row r="3351" spans="1:8" x14ac:dyDescent="0.25">
      <c r="A3351" s="9"/>
      <c r="B3351" s="31"/>
      <c r="C3351" s="11"/>
      <c r="D3351" s="74"/>
      <c r="E3351" s="18"/>
      <c r="F3351" s="39"/>
      <c r="G3351" s="22"/>
      <c r="H3351" s="9"/>
    </row>
    <row r="3352" spans="1:8" x14ac:dyDescent="0.25">
      <c r="A3352" s="9"/>
      <c r="B3352" s="31"/>
      <c r="C3352" s="11"/>
      <c r="D3352" s="74"/>
      <c r="E3352" s="18"/>
      <c r="F3352" s="39"/>
      <c r="G3352" s="22"/>
      <c r="H3352" s="9"/>
    </row>
    <row r="3353" spans="1:8" x14ac:dyDescent="0.25">
      <c r="A3353" s="9"/>
      <c r="B3353" s="31"/>
      <c r="C3353" s="11"/>
      <c r="D3353" s="74"/>
      <c r="E3353" s="18"/>
      <c r="F3353" s="39"/>
      <c r="G3353" s="22"/>
      <c r="H3353" s="9"/>
    </row>
    <row r="3354" spans="1:8" x14ac:dyDescent="0.25">
      <c r="A3354" s="9"/>
      <c r="B3354" s="31"/>
      <c r="C3354" s="11"/>
      <c r="D3354" s="74"/>
      <c r="E3354" s="18"/>
      <c r="F3354" s="39"/>
      <c r="G3354" s="22"/>
      <c r="H3354" s="9"/>
    </row>
    <row r="3355" spans="1:8" x14ac:dyDescent="0.25">
      <c r="A3355" s="9"/>
      <c r="B3355" s="31"/>
      <c r="C3355" s="11"/>
      <c r="D3355" s="74"/>
      <c r="E3355" s="18"/>
      <c r="F3355" s="39"/>
      <c r="G3355" s="22"/>
      <c r="H3355" s="9"/>
    </row>
    <row r="3356" spans="1:8" x14ac:dyDescent="0.25">
      <c r="A3356" s="9"/>
      <c r="B3356" s="31"/>
      <c r="C3356" s="11"/>
      <c r="D3356" s="74"/>
      <c r="E3356" s="18"/>
      <c r="F3356" s="39"/>
      <c r="G3356" s="22"/>
      <c r="H3356" s="9"/>
    </row>
    <row r="3357" spans="1:8" x14ac:dyDescent="0.25">
      <c r="A3357" s="9"/>
      <c r="B3357" s="31"/>
      <c r="C3357" s="11"/>
      <c r="D3357" s="74"/>
      <c r="E3357" s="18"/>
      <c r="F3357" s="39"/>
      <c r="G3357" s="22"/>
      <c r="H3357" s="9"/>
    </row>
    <row r="3358" spans="1:8" x14ac:dyDescent="0.25">
      <c r="A3358" s="9"/>
      <c r="B3358" s="31"/>
      <c r="C3358" s="11"/>
      <c r="D3358" s="74"/>
      <c r="E3358" s="18"/>
      <c r="F3358" s="39"/>
      <c r="G3358" s="22"/>
      <c r="H3358" s="9"/>
    </row>
    <row r="3359" spans="1:8" x14ac:dyDescent="0.25">
      <c r="A3359" s="9"/>
      <c r="B3359" s="31"/>
      <c r="C3359" s="11"/>
      <c r="D3359" s="74"/>
      <c r="E3359" s="18"/>
      <c r="F3359" s="39"/>
      <c r="G3359" s="22"/>
      <c r="H3359" s="9"/>
    </row>
    <row r="3360" spans="1:8" x14ac:dyDescent="0.25">
      <c r="A3360" s="9"/>
      <c r="B3360" s="31"/>
      <c r="C3360" s="11"/>
      <c r="D3360" s="74"/>
      <c r="E3360" s="18"/>
      <c r="F3360" s="39"/>
      <c r="G3360" s="22"/>
      <c r="H3360" s="9"/>
    </row>
    <row r="3361" spans="1:8" x14ac:dyDescent="0.25">
      <c r="A3361" s="9"/>
      <c r="B3361" s="31"/>
      <c r="C3361" s="11"/>
      <c r="D3361" s="74"/>
      <c r="E3361" s="18"/>
      <c r="F3361" s="39"/>
      <c r="G3361" s="22"/>
      <c r="H3361" s="9"/>
    </row>
    <row r="3362" spans="1:8" x14ac:dyDescent="0.25">
      <c r="A3362" s="9"/>
      <c r="B3362" s="31"/>
      <c r="C3362" s="11"/>
      <c r="D3362" s="74"/>
      <c r="E3362" s="18"/>
      <c r="F3362" s="39"/>
      <c r="G3362" s="22"/>
      <c r="H3362" s="9"/>
    </row>
    <row r="3363" spans="1:8" x14ac:dyDescent="0.25">
      <c r="A3363" s="9"/>
      <c r="B3363" s="31"/>
      <c r="C3363" s="11"/>
      <c r="D3363" s="74"/>
      <c r="E3363" s="18"/>
      <c r="F3363" s="39"/>
      <c r="G3363" s="22"/>
      <c r="H3363" s="9"/>
    </row>
    <row r="3364" spans="1:8" x14ac:dyDescent="0.25">
      <c r="A3364" s="9"/>
      <c r="B3364" s="31"/>
      <c r="C3364" s="11"/>
      <c r="D3364" s="74"/>
      <c r="E3364" s="18"/>
      <c r="F3364" s="39"/>
      <c r="G3364" s="22"/>
      <c r="H3364" s="9"/>
    </row>
    <row r="3365" spans="1:8" x14ac:dyDescent="0.25">
      <c r="A3365" s="9"/>
      <c r="B3365" s="31"/>
      <c r="C3365" s="11"/>
      <c r="D3365" s="74"/>
      <c r="E3365" s="18"/>
      <c r="F3365" s="39"/>
      <c r="G3365" s="22"/>
      <c r="H3365" s="9"/>
    </row>
    <row r="3366" spans="1:8" x14ac:dyDescent="0.25">
      <c r="A3366" s="9"/>
      <c r="B3366" s="31"/>
      <c r="C3366" s="11"/>
      <c r="D3366" s="74"/>
      <c r="E3366" s="18"/>
      <c r="F3366" s="39"/>
      <c r="G3366" s="22"/>
      <c r="H3366" s="9"/>
    </row>
    <row r="3367" spans="1:8" x14ac:dyDescent="0.25">
      <c r="A3367" s="9"/>
      <c r="B3367" s="31"/>
      <c r="C3367" s="11"/>
      <c r="D3367" s="74"/>
      <c r="E3367" s="18"/>
      <c r="F3367" s="39"/>
      <c r="G3367" s="22"/>
      <c r="H3367" s="9"/>
    </row>
    <row r="3368" spans="1:8" x14ac:dyDescent="0.25">
      <c r="A3368" s="9"/>
      <c r="B3368" s="31"/>
      <c r="C3368" s="11"/>
      <c r="D3368" s="74"/>
      <c r="E3368" s="18"/>
      <c r="F3368" s="39"/>
      <c r="G3368" s="22"/>
      <c r="H3368" s="9"/>
    </row>
    <row r="3369" spans="1:8" x14ac:dyDescent="0.25">
      <c r="A3369" s="9"/>
      <c r="B3369" s="31"/>
      <c r="C3369" s="11"/>
      <c r="D3369" s="74"/>
      <c r="E3369" s="18"/>
      <c r="F3369" s="39"/>
      <c r="G3369" s="22"/>
      <c r="H3369" s="9"/>
    </row>
    <row r="3370" spans="1:8" x14ac:dyDescent="0.25">
      <c r="A3370" s="9"/>
      <c r="B3370" s="31"/>
      <c r="C3370" s="11"/>
      <c r="D3370" s="74"/>
      <c r="E3370" s="18"/>
      <c r="F3370" s="39"/>
      <c r="G3370" s="22"/>
      <c r="H3370" s="9"/>
    </row>
    <row r="3371" spans="1:8" x14ac:dyDescent="0.25">
      <c r="A3371" s="9"/>
      <c r="B3371" s="31"/>
      <c r="C3371" s="11"/>
      <c r="D3371" s="74"/>
      <c r="E3371" s="18"/>
      <c r="F3371" s="39"/>
      <c r="G3371" s="22"/>
      <c r="H3371" s="9"/>
    </row>
    <row r="3372" spans="1:8" x14ac:dyDescent="0.25">
      <c r="A3372" s="9"/>
      <c r="B3372" s="31"/>
      <c r="C3372" s="11"/>
      <c r="D3372" s="74"/>
      <c r="E3372" s="18"/>
      <c r="F3372" s="39"/>
      <c r="G3372" s="22"/>
      <c r="H3372" s="9"/>
    </row>
    <row r="3373" spans="1:8" x14ac:dyDescent="0.25">
      <c r="A3373" s="9"/>
      <c r="B3373" s="31"/>
      <c r="C3373" s="11"/>
      <c r="D3373" s="74"/>
      <c r="E3373" s="18"/>
      <c r="F3373" s="39"/>
      <c r="G3373" s="22"/>
      <c r="H3373" s="9"/>
    </row>
    <row r="3374" spans="1:8" x14ac:dyDescent="0.25">
      <c r="A3374" s="9"/>
      <c r="B3374" s="31"/>
      <c r="C3374" s="11"/>
      <c r="D3374" s="74"/>
      <c r="E3374" s="18"/>
      <c r="F3374" s="39"/>
      <c r="G3374" s="22"/>
      <c r="H3374" s="9"/>
    </row>
    <row r="3375" spans="1:8" x14ac:dyDescent="0.25">
      <c r="A3375" s="9"/>
      <c r="B3375" s="31"/>
      <c r="C3375" s="11"/>
      <c r="D3375" s="74"/>
      <c r="E3375" s="18"/>
      <c r="F3375" s="39"/>
      <c r="G3375" s="22"/>
      <c r="H3375" s="9"/>
    </row>
    <row r="3376" spans="1:8" x14ac:dyDescent="0.25">
      <c r="A3376" s="9"/>
      <c r="B3376" s="31"/>
      <c r="C3376" s="11"/>
      <c r="D3376" s="74"/>
      <c r="E3376" s="18"/>
      <c r="F3376" s="39"/>
      <c r="G3376" s="22"/>
      <c r="H3376" s="9"/>
    </row>
    <row r="3377" spans="1:8" x14ac:dyDescent="0.25">
      <c r="A3377" s="9"/>
      <c r="B3377" s="31"/>
      <c r="C3377" s="11"/>
      <c r="D3377" s="74"/>
      <c r="E3377" s="18"/>
      <c r="F3377" s="39"/>
      <c r="G3377" s="22"/>
      <c r="H3377" s="9"/>
    </row>
    <row r="3378" spans="1:8" x14ac:dyDescent="0.25">
      <c r="A3378" s="9"/>
      <c r="B3378" s="31"/>
      <c r="C3378" s="11"/>
      <c r="D3378" s="74"/>
      <c r="E3378" s="18"/>
      <c r="F3378" s="39"/>
      <c r="G3378" s="22"/>
      <c r="H3378" s="9"/>
    </row>
    <row r="3379" spans="1:8" x14ac:dyDescent="0.25">
      <c r="A3379" s="9"/>
      <c r="B3379" s="31"/>
      <c r="C3379" s="11"/>
      <c r="D3379" s="74"/>
      <c r="E3379" s="18"/>
      <c r="F3379" s="39"/>
      <c r="G3379" s="22"/>
      <c r="H3379" s="9"/>
    </row>
    <row r="3380" spans="1:8" x14ac:dyDescent="0.25">
      <c r="A3380" s="9"/>
      <c r="B3380" s="31"/>
      <c r="C3380" s="11"/>
      <c r="D3380" s="74"/>
      <c r="E3380" s="18"/>
      <c r="F3380" s="39"/>
      <c r="G3380" s="22"/>
      <c r="H3380" s="9"/>
    </row>
    <row r="3381" spans="1:8" x14ac:dyDescent="0.25">
      <c r="A3381" s="9"/>
      <c r="B3381" s="31"/>
      <c r="C3381" s="11"/>
      <c r="D3381" s="74"/>
      <c r="E3381" s="18"/>
      <c r="F3381" s="39"/>
      <c r="G3381" s="22"/>
      <c r="H3381" s="9"/>
    </row>
    <row r="3382" spans="1:8" x14ac:dyDescent="0.25">
      <c r="A3382" s="9"/>
      <c r="B3382" s="31"/>
      <c r="C3382" s="11"/>
      <c r="D3382" s="74"/>
      <c r="E3382" s="18"/>
      <c r="F3382" s="39"/>
      <c r="G3382" s="22"/>
      <c r="H3382" s="9"/>
    </row>
    <row r="3383" spans="1:8" x14ac:dyDescent="0.25">
      <c r="A3383" s="9"/>
      <c r="B3383" s="31"/>
      <c r="C3383" s="11"/>
      <c r="D3383" s="74"/>
      <c r="E3383" s="18"/>
      <c r="F3383" s="39"/>
      <c r="G3383" s="22"/>
      <c r="H3383" s="9"/>
    </row>
    <row r="3384" spans="1:8" x14ac:dyDescent="0.25">
      <c r="A3384" s="9"/>
      <c r="B3384" s="31"/>
      <c r="C3384" s="11"/>
      <c r="D3384" s="74"/>
      <c r="E3384" s="18"/>
      <c r="F3384" s="39"/>
      <c r="G3384" s="22"/>
      <c r="H3384" s="9"/>
    </row>
    <row r="3385" spans="1:8" x14ac:dyDescent="0.25">
      <c r="A3385" s="9"/>
      <c r="B3385" s="31"/>
      <c r="C3385" s="11"/>
      <c r="D3385" s="74"/>
      <c r="E3385" s="18"/>
      <c r="F3385" s="39"/>
      <c r="G3385" s="22"/>
      <c r="H3385" s="9"/>
    </row>
    <row r="3386" spans="1:8" x14ac:dyDescent="0.25">
      <c r="A3386" s="9"/>
      <c r="B3386" s="31"/>
      <c r="C3386" s="11"/>
      <c r="D3386" s="74"/>
      <c r="E3386" s="18"/>
      <c r="F3386" s="39"/>
      <c r="G3386" s="22"/>
      <c r="H3386" s="9"/>
    </row>
    <row r="3387" spans="1:8" x14ac:dyDescent="0.25">
      <c r="A3387" s="9"/>
      <c r="B3387" s="31"/>
      <c r="C3387" s="11"/>
      <c r="D3387" s="74"/>
      <c r="E3387" s="18"/>
      <c r="F3387" s="39"/>
      <c r="G3387" s="22"/>
      <c r="H3387" s="9"/>
    </row>
    <row r="3388" spans="1:8" x14ac:dyDescent="0.25">
      <c r="A3388" s="9"/>
      <c r="B3388" s="31"/>
      <c r="C3388" s="11"/>
      <c r="D3388" s="74"/>
      <c r="E3388" s="18"/>
      <c r="F3388" s="39"/>
      <c r="G3388" s="22"/>
      <c r="H3388" s="9"/>
    </row>
    <row r="3389" spans="1:8" x14ac:dyDescent="0.25">
      <c r="A3389" s="9"/>
      <c r="B3389" s="31"/>
      <c r="C3389" s="11"/>
      <c r="D3389" s="74"/>
      <c r="E3389" s="18"/>
      <c r="F3389" s="39"/>
      <c r="G3389" s="22"/>
      <c r="H3389" s="9"/>
    </row>
    <row r="3390" spans="1:8" x14ac:dyDescent="0.25">
      <c r="A3390" s="9"/>
      <c r="B3390" s="31"/>
      <c r="C3390" s="11"/>
      <c r="D3390" s="74"/>
      <c r="E3390" s="18"/>
      <c r="F3390" s="39"/>
      <c r="G3390" s="22"/>
      <c r="H3390" s="9"/>
    </row>
    <row r="3391" spans="1:8" x14ac:dyDescent="0.25">
      <c r="A3391" s="9"/>
      <c r="B3391" s="31"/>
      <c r="C3391" s="11"/>
      <c r="D3391" s="74"/>
      <c r="E3391" s="18"/>
      <c r="F3391" s="39"/>
      <c r="G3391" s="22"/>
      <c r="H3391" s="9"/>
    </row>
    <row r="3392" spans="1:8" x14ac:dyDescent="0.25">
      <c r="A3392" s="9"/>
      <c r="B3392" s="31"/>
      <c r="C3392" s="11"/>
      <c r="D3392" s="74"/>
      <c r="E3392" s="18"/>
      <c r="F3392" s="39"/>
      <c r="G3392" s="22"/>
      <c r="H3392" s="9"/>
    </row>
    <row r="3393" spans="1:8" x14ac:dyDescent="0.25">
      <c r="A3393" s="9"/>
      <c r="B3393" s="31"/>
      <c r="C3393" s="11"/>
      <c r="D3393" s="74"/>
      <c r="E3393" s="18"/>
      <c r="F3393" s="39"/>
      <c r="G3393" s="22"/>
      <c r="H3393" s="9"/>
    </row>
    <row r="3394" spans="1:8" x14ac:dyDescent="0.25">
      <c r="A3394" s="9"/>
      <c r="B3394" s="31"/>
      <c r="C3394" s="11"/>
      <c r="D3394" s="74"/>
      <c r="E3394" s="18"/>
      <c r="F3394" s="39"/>
      <c r="G3394" s="22"/>
      <c r="H3394" s="9"/>
    </row>
    <row r="3395" spans="1:8" x14ac:dyDescent="0.25">
      <c r="A3395" s="9"/>
      <c r="B3395" s="31"/>
      <c r="C3395" s="11"/>
      <c r="D3395" s="74"/>
      <c r="E3395" s="18"/>
      <c r="F3395" s="39"/>
      <c r="G3395" s="22"/>
      <c r="H3395" s="9"/>
    </row>
    <row r="3396" spans="1:8" x14ac:dyDescent="0.25">
      <c r="A3396" s="9"/>
      <c r="B3396" s="31"/>
      <c r="C3396" s="11"/>
      <c r="D3396" s="74"/>
      <c r="E3396" s="18"/>
      <c r="F3396" s="39"/>
      <c r="G3396" s="22"/>
      <c r="H3396" s="9"/>
    </row>
    <row r="3397" spans="1:8" x14ac:dyDescent="0.25">
      <c r="A3397" s="9"/>
      <c r="B3397" s="31"/>
      <c r="C3397" s="11"/>
      <c r="D3397" s="74"/>
      <c r="E3397" s="18"/>
      <c r="F3397" s="39"/>
      <c r="G3397" s="22"/>
      <c r="H3397" s="9"/>
    </row>
    <row r="3398" spans="1:8" x14ac:dyDescent="0.25">
      <c r="A3398" s="9"/>
      <c r="B3398" s="31"/>
      <c r="C3398" s="11"/>
      <c r="D3398" s="74"/>
      <c r="E3398" s="18"/>
      <c r="F3398" s="39"/>
      <c r="G3398" s="22"/>
      <c r="H3398" s="9"/>
    </row>
    <row r="3399" spans="1:8" x14ac:dyDescent="0.25">
      <c r="A3399" s="9"/>
      <c r="B3399" s="31"/>
      <c r="C3399" s="11"/>
      <c r="D3399" s="74"/>
      <c r="E3399" s="18"/>
      <c r="F3399" s="39"/>
      <c r="G3399" s="22"/>
      <c r="H3399" s="9"/>
    </row>
    <row r="3400" spans="1:8" x14ac:dyDescent="0.25">
      <c r="A3400" s="9"/>
      <c r="B3400" s="31"/>
      <c r="C3400" s="11"/>
      <c r="D3400" s="74"/>
      <c r="E3400" s="18"/>
      <c r="F3400" s="39"/>
      <c r="G3400" s="22"/>
      <c r="H3400" s="9"/>
    </row>
    <row r="3401" spans="1:8" x14ac:dyDescent="0.25">
      <c r="A3401" s="9"/>
      <c r="B3401" s="31"/>
      <c r="C3401" s="11"/>
      <c r="D3401" s="74"/>
      <c r="E3401" s="18"/>
      <c r="F3401" s="39"/>
      <c r="G3401" s="22"/>
      <c r="H3401" s="9"/>
    </row>
    <row r="3402" spans="1:8" x14ac:dyDescent="0.25">
      <c r="A3402" s="9"/>
      <c r="B3402" s="31"/>
      <c r="C3402" s="11"/>
      <c r="D3402" s="74"/>
      <c r="E3402" s="18"/>
      <c r="F3402" s="39"/>
      <c r="G3402" s="22"/>
      <c r="H3402" s="9"/>
    </row>
    <row r="3403" spans="1:8" x14ac:dyDescent="0.25">
      <c r="A3403" s="9"/>
      <c r="B3403" s="31"/>
      <c r="C3403" s="11"/>
      <c r="D3403" s="74"/>
      <c r="E3403" s="18"/>
      <c r="F3403" s="39"/>
      <c r="G3403" s="22"/>
      <c r="H3403" s="9"/>
    </row>
    <row r="3404" spans="1:8" x14ac:dyDescent="0.25">
      <c r="A3404" s="9"/>
      <c r="B3404" s="31"/>
      <c r="C3404" s="11"/>
      <c r="D3404" s="74"/>
      <c r="E3404" s="18"/>
      <c r="F3404" s="39"/>
      <c r="G3404" s="22"/>
      <c r="H3404" s="9"/>
    </row>
    <row r="3405" spans="1:8" x14ac:dyDescent="0.25">
      <c r="A3405" s="9"/>
      <c r="B3405" s="31"/>
      <c r="C3405" s="11"/>
      <c r="D3405" s="74"/>
      <c r="E3405" s="18"/>
      <c r="F3405" s="39"/>
      <c r="G3405" s="22"/>
      <c r="H3405" s="9"/>
    </row>
    <row r="3406" spans="1:8" x14ac:dyDescent="0.25">
      <c r="A3406" s="9"/>
      <c r="B3406" s="31"/>
      <c r="C3406" s="11"/>
      <c r="D3406" s="74"/>
      <c r="E3406" s="18"/>
      <c r="F3406" s="39"/>
      <c r="G3406" s="22"/>
      <c r="H3406" s="9"/>
    </row>
    <row r="3407" spans="1:8" x14ac:dyDescent="0.25">
      <c r="A3407" s="9"/>
      <c r="B3407" s="31"/>
      <c r="C3407" s="11"/>
      <c r="D3407" s="74"/>
      <c r="E3407" s="18"/>
      <c r="F3407" s="39"/>
      <c r="G3407" s="22"/>
      <c r="H3407" s="9"/>
    </row>
    <row r="3408" spans="1:8" x14ac:dyDescent="0.25">
      <c r="A3408" s="9"/>
      <c r="B3408" s="31"/>
      <c r="C3408" s="11"/>
      <c r="D3408" s="74"/>
      <c r="E3408" s="18"/>
      <c r="F3408" s="39"/>
      <c r="G3408" s="22"/>
      <c r="H3408" s="9"/>
    </row>
    <row r="3409" spans="1:8" x14ac:dyDescent="0.25">
      <c r="A3409" s="9"/>
      <c r="B3409" s="31"/>
      <c r="C3409" s="11"/>
      <c r="D3409" s="74"/>
      <c r="E3409" s="18"/>
      <c r="F3409" s="39"/>
      <c r="G3409" s="22"/>
      <c r="H3409" s="9"/>
    </row>
    <row r="3410" spans="1:8" x14ac:dyDescent="0.25">
      <c r="A3410" s="9"/>
      <c r="B3410" s="31"/>
      <c r="C3410" s="11"/>
      <c r="D3410" s="74"/>
      <c r="E3410" s="18"/>
      <c r="F3410" s="39"/>
      <c r="G3410" s="22"/>
      <c r="H3410" s="9"/>
    </row>
    <row r="3411" spans="1:8" x14ac:dyDescent="0.25">
      <c r="A3411" s="9"/>
      <c r="B3411" s="31"/>
      <c r="C3411" s="11"/>
      <c r="D3411" s="74"/>
      <c r="E3411" s="18"/>
      <c r="F3411" s="39"/>
      <c r="G3411" s="22"/>
      <c r="H3411" s="9"/>
    </row>
    <row r="3412" spans="1:8" x14ac:dyDescent="0.25">
      <c r="A3412" s="9"/>
      <c r="B3412" s="31"/>
      <c r="C3412" s="11"/>
      <c r="D3412" s="74"/>
      <c r="E3412" s="18"/>
      <c r="F3412" s="39"/>
      <c r="G3412" s="22"/>
      <c r="H3412" s="9"/>
    </row>
    <row r="3413" spans="1:8" x14ac:dyDescent="0.25">
      <c r="A3413" s="9"/>
      <c r="B3413" s="31"/>
      <c r="C3413" s="11"/>
      <c r="D3413" s="74"/>
      <c r="E3413" s="18"/>
      <c r="F3413" s="39"/>
      <c r="G3413" s="22"/>
      <c r="H3413" s="9"/>
    </row>
    <row r="3414" spans="1:8" x14ac:dyDescent="0.25">
      <c r="A3414" s="9"/>
      <c r="B3414" s="31"/>
      <c r="C3414" s="11"/>
      <c r="D3414" s="74"/>
      <c r="E3414" s="18"/>
      <c r="F3414" s="39"/>
      <c r="G3414" s="22"/>
      <c r="H3414" s="9"/>
    </row>
    <row r="3415" spans="1:8" x14ac:dyDescent="0.25">
      <c r="A3415" s="9"/>
      <c r="B3415" s="31"/>
      <c r="C3415" s="11"/>
      <c r="D3415" s="74"/>
      <c r="E3415" s="18"/>
      <c r="F3415" s="39"/>
      <c r="G3415" s="22"/>
      <c r="H3415" s="9"/>
    </row>
    <row r="3416" spans="1:8" x14ac:dyDescent="0.25">
      <c r="A3416" s="9"/>
      <c r="B3416" s="31"/>
      <c r="C3416" s="11"/>
      <c r="D3416" s="74"/>
      <c r="E3416" s="18"/>
      <c r="F3416" s="39"/>
      <c r="G3416" s="22"/>
      <c r="H3416" s="9"/>
    </row>
    <row r="3417" spans="1:8" x14ac:dyDescent="0.25">
      <c r="A3417" s="9"/>
      <c r="B3417" s="31"/>
      <c r="C3417" s="11"/>
      <c r="D3417" s="74"/>
      <c r="E3417" s="18"/>
      <c r="F3417" s="39"/>
      <c r="G3417" s="22"/>
      <c r="H3417" s="9"/>
    </row>
    <row r="3418" spans="1:8" x14ac:dyDescent="0.25">
      <c r="A3418" s="9"/>
      <c r="B3418" s="31"/>
      <c r="C3418" s="11"/>
      <c r="D3418" s="74"/>
      <c r="E3418" s="18"/>
      <c r="F3418" s="39"/>
      <c r="G3418" s="22"/>
      <c r="H3418" s="9"/>
    </row>
    <row r="3419" spans="1:8" x14ac:dyDescent="0.25">
      <c r="A3419" s="9"/>
      <c r="B3419" s="31"/>
      <c r="C3419" s="11"/>
      <c r="D3419" s="74"/>
      <c r="E3419" s="18"/>
      <c r="F3419" s="39"/>
      <c r="G3419" s="22"/>
      <c r="H3419" s="9"/>
    </row>
    <row r="3420" spans="1:8" x14ac:dyDescent="0.25">
      <c r="A3420" s="9"/>
      <c r="B3420" s="31"/>
      <c r="C3420" s="11"/>
      <c r="D3420" s="74"/>
      <c r="E3420" s="18"/>
      <c r="F3420" s="39"/>
      <c r="G3420" s="22"/>
      <c r="H3420" s="9"/>
    </row>
    <row r="3421" spans="1:8" x14ac:dyDescent="0.25">
      <c r="A3421" s="9"/>
      <c r="B3421" s="31"/>
      <c r="C3421" s="11"/>
      <c r="D3421" s="74"/>
      <c r="E3421" s="18"/>
      <c r="F3421" s="39"/>
      <c r="G3421" s="22"/>
      <c r="H3421" s="9"/>
    </row>
    <row r="3422" spans="1:8" x14ac:dyDescent="0.25">
      <c r="A3422" s="9"/>
      <c r="B3422" s="31"/>
      <c r="C3422" s="11"/>
      <c r="D3422" s="74"/>
      <c r="E3422" s="18"/>
      <c r="F3422" s="39"/>
      <c r="G3422" s="22"/>
      <c r="H3422" s="9"/>
    </row>
    <row r="3423" spans="1:8" x14ac:dyDescent="0.25">
      <c r="A3423" s="9"/>
      <c r="B3423" s="31"/>
      <c r="C3423" s="11"/>
      <c r="D3423" s="74"/>
      <c r="E3423" s="18"/>
      <c r="F3423" s="39"/>
      <c r="G3423" s="22"/>
      <c r="H3423" s="9"/>
    </row>
    <row r="3424" spans="1:8" x14ac:dyDescent="0.25">
      <c r="A3424" s="9"/>
      <c r="B3424" s="31"/>
      <c r="C3424" s="11"/>
      <c r="D3424" s="74"/>
      <c r="E3424" s="18"/>
      <c r="F3424" s="39"/>
      <c r="G3424" s="22"/>
      <c r="H3424" s="9"/>
    </row>
    <row r="3425" spans="1:8" x14ac:dyDescent="0.25">
      <c r="A3425" s="9"/>
      <c r="B3425" s="31"/>
      <c r="C3425" s="11"/>
      <c r="D3425" s="74"/>
      <c r="E3425" s="18"/>
      <c r="F3425" s="39"/>
      <c r="G3425" s="22"/>
      <c r="H3425" s="9"/>
    </row>
    <row r="3426" spans="1:8" x14ac:dyDescent="0.25">
      <c r="A3426" s="9"/>
      <c r="B3426" s="31"/>
      <c r="C3426" s="11"/>
      <c r="D3426" s="74"/>
      <c r="E3426" s="18"/>
      <c r="F3426" s="39"/>
      <c r="G3426" s="22"/>
      <c r="H3426" s="9"/>
    </row>
    <row r="3427" spans="1:8" x14ac:dyDescent="0.25">
      <c r="A3427" s="9"/>
      <c r="B3427" s="31"/>
      <c r="C3427" s="11"/>
      <c r="D3427" s="74"/>
      <c r="E3427" s="18"/>
      <c r="F3427" s="39"/>
      <c r="G3427" s="22"/>
      <c r="H3427" s="9"/>
    </row>
    <row r="3428" spans="1:8" x14ac:dyDescent="0.25">
      <c r="A3428" s="9"/>
      <c r="B3428" s="31"/>
      <c r="C3428" s="11"/>
      <c r="D3428" s="74"/>
      <c r="E3428" s="18"/>
      <c r="F3428" s="39"/>
      <c r="G3428" s="22"/>
      <c r="H3428" s="9"/>
    </row>
    <row r="3429" spans="1:8" x14ac:dyDescent="0.25">
      <c r="A3429" s="9"/>
      <c r="B3429" s="31"/>
      <c r="C3429" s="11"/>
      <c r="D3429" s="74"/>
      <c r="E3429" s="18"/>
      <c r="F3429" s="39"/>
      <c r="G3429" s="22"/>
      <c r="H3429" s="9"/>
    </row>
    <row r="3430" spans="1:8" x14ac:dyDescent="0.25">
      <c r="A3430" s="9"/>
      <c r="B3430" s="31"/>
      <c r="C3430" s="11"/>
      <c r="D3430" s="74"/>
      <c r="E3430" s="18"/>
      <c r="F3430" s="39"/>
      <c r="G3430" s="22"/>
      <c r="H3430" s="9"/>
    </row>
    <row r="3431" spans="1:8" x14ac:dyDescent="0.25">
      <c r="A3431" s="9"/>
      <c r="B3431" s="31"/>
      <c r="C3431" s="11"/>
      <c r="D3431" s="74"/>
      <c r="E3431" s="18"/>
      <c r="F3431" s="39"/>
      <c r="G3431" s="22"/>
      <c r="H3431" s="9"/>
    </row>
    <row r="3432" spans="1:8" x14ac:dyDescent="0.25">
      <c r="A3432" s="9"/>
      <c r="B3432" s="31"/>
      <c r="C3432" s="11"/>
      <c r="D3432" s="74"/>
      <c r="E3432" s="18"/>
      <c r="F3432" s="39"/>
      <c r="G3432" s="22"/>
      <c r="H3432" s="9"/>
    </row>
    <row r="3433" spans="1:8" x14ac:dyDescent="0.25">
      <c r="A3433" s="9"/>
      <c r="B3433" s="31"/>
      <c r="C3433" s="11"/>
      <c r="D3433" s="74"/>
      <c r="E3433" s="18"/>
      <c r="F3433" s="39"/>
      <c r="G3433" s="22"/>
      <c r="H3433" s="9"/>
    </row>
    <row r="3434" spans="1:8" x14ac:dyDescent="0.25">
      <c r="A3434" s="9"/>
      <c r="B3434" s="31"/>
      <c r="C3434" s="11"/>
      <c r="D3434" s="74"/>
      <c r="E3434" s="18"/>
      <c r="F3434" s="39"/>
      <c r="G3434" s="22"/>
      <c r="H3434" s="9"/>
    </row>
    <row r="3435" spans="1:8" x14ac:dyDescent="0.25">
      <c r="A3435" s="9"/>
      <c r="B3435" s="31"/>
      <c r="C3435" s="11"/>
      <c r="D3435" s="74"/>
      <c r="E3435" s="18"/>
      <c r="F3435" s="39"/>
      <c r="G3435" s="22"/>
      <c r="H3435" s="9"/>
    </row>
    <row r="3436" spans="1:8" x14ac:dyDescent="0.25">
      <c r="A3436" s="9"/>
      <c r="B3436" s="31"/>
      <c r="C3436" s="11"/>
      <c r="D3436" s="74"/>
      <c r="E3436" s="18"/>
      <c r="F3436" s="39"/>
      <c r="G3436" s="22"/>
      <c r="H3436" s="9"/>
    </row>
    <row r="3437" spans="1:8" x14ac:dyDescent="0.25">
      <c r="A3437" s="9"/>
      <c r="B3437" s="31"/>
      <c r="C3437" s="11"/>
      <c r="D3437" s="74"/>
      <c r="E3437" s="18"/>
      <c r="F3437" s="39"/>
      <c r="G3437" s="22"/>
      <c r="H3437" s="9"/>
    </row>
    <row r="3438" spans="1:8" x14ac:dyDescent="0.25">
      <c r="A3438" s="9"/>
      <c r="B3438" s="31"/>
      <c r="C3438" s="11"/>
      <c r="D3438" s="74"/>
      <c r="E3438" s="18"/>
      <c r="F3438" s="39"/>
      <c r="G3438" s="22"/>
      <c r="H3438" s="9"/>
    </row>
    <row r="3439" spans="1:8" x14ac:dyDescent="0.25">
      <c r="A3439" s="9"/>
      <c r="B3439" s="31"/>
      <c r="C3439" s="11"/>
      <c r="D3439" s="74"/>
      <c r="E3439" s="18"/>
      <c r="F3439" s="39"/>
      <c r="G3439" s="22"/>
      <c r="H3439" s="9"/>
    </row>
    <row r="3440" spans="1:8" x14ac:dyDescent="0.25">
      <c r="A3440" s="9"/>
      <c r="B3440" s="31"/>
      <c r="C3440" s="11"/>
      <c r="D3440" s="74"/>
      <c r="E3440" s="18"/>
      <c r="F3440" s="39"/>
      <c r="G3440" s="22"/>
      <c r="H3440" s="9"/>
    </row>
    <row r="3441" spans="1:8" x14ac:dyDescent="0.25">
      <c r="A3441" s="9"/>
      <c r="B3441" s="31"/>
      <c r="C3441" s="11"/>
      <c r="D3441" s="74"/>
      <c r="E3441" s="18"/>
      <c r="F3441" s="39"/>
      <c r="G3441" s="22"/>
      <c r="H3441" s="9"/>
    </row>
    <row r="3442" spans="1:8" x14ac:dyDescent="0.25">
      <c r="A3442" s="9"/>
      <c r="B3442" s="31"/>
      <c r="C3442" s="11"/>
      <c r="D3442" s="74"/>
      <c r="E3442" s="18"/>
      <c r="F3442" s="39"/>
      <c r="G3442" s="22"/>
      <c r="H3442" s="9"/>
    </row>
    <row r="3443" spans="1:8" x14ac:dyDescent="0.25">
      <c r="A3443" s="9"/>
      <c r="B3443" s="31"/>
      <c r="C3443" s="11"/>
      <c r="D3443" s="74"/>
      <c r="E3443" s="18"/>
      <c r="F3443" s="39"/>
      <c r="G3443" s="22"/>
      <c r="H3443" s="9"/>
    </row>
    <row r="3444" spans="1:8" x14ac:dyDescent="0.25">
      <c r="A3444" s="9"/>
      <c r="B3444" s="31"/>
      <c r="C3444" s="11"/>
      <c r="D3444" s="74"/>
      <c r="E3444" s="18"/>
      <c r="F3444" s="39"/>
      <c r="G3444" s="22"/>
      <c r="H3444" s="9"/>
    </row>
    <row r="3445" spans="1:8" x14ac:dyDescent="0.25">
      <c r="A3445" s="9"/>
      <c r="B3445" s="31"/>
      <c r="C3445" s="11"/>
      <c r="D3445" s="74"/>
      <c r="E3445" s="18"/>
      <c r="F3445" s="39"/>
      <c r="G3445" s="22"/>
      <c r="H3445" s="9"/>
    </row>
    <row r="3446" spans="1:8" x14ac:dyDescent="0.25">
      <c r="A3446" s="9"/>
      <c r="B3446" s="31"/>
      <c r="C3446" s="11"/>
      <c r="D3446" s="74"/>
      <c r="E3446" s="18"/>
      <c r="F3446" s="39"/>
      <c r="G3446" s="22"/>
      <c r="H3446" s="9"/>
    </row>
    <row r="3447" spans="1:8" x14ac:dyDescent="0.25">
      <c r="A3447" s="9"/>
      <c r="B3447" s="31"/>
      <c r="C3447" s="11"/>
      <c r="D3447" s="74"/>
      <c r="E3447" s="18"/>
      <c r="F3447" s="39"/>
      <c r="G3447" s="22"/>
      <c r="H3447" s="9"/>
    </row>
    <row r="3448" spans="1:8" x14ac:dyDescent="0.25">
      <c r="A3448" s="9"/>
      <c r="B3448" s="31"/>
      <c r="C3448" s="11"/>
      <c r="D3448" s="74"/>
      <c r="E3448" s="18"/>
      <c r="F3448" s="39"/>
      <c r="G3448" s="22"/>
      <c r="H3448" s="9"/>
    </row>
    <row r="3449" spans="1:8" x14ac:dyDescent="0.25">
      <c r="A3449" s="9"/>
      <c r="B3449" s="31"/>
      <c r="C3449" s="11"/>
      <c r="D3449" s="74"/>
      <c r="E3449" s="18"/>
      <c r="F3449" s="39"/>
      <c r="G3449" s="22"/>
      <c r="H3449" s="9"/>
    </row>
    <row r="3450" spans="1:8" x14ac:dyDescent="0.25">
      <c r="A3450" s="9"/>
      <c r="B3450" s="31"/>
      <c r="C3450" s="11"/>
      <c r="D3450" s="74"/>
      <c r="E3450" s="18"/>
      <c r="F3450" s="39"/>
      <c r="G3450" s="22"/>
      <c r="H3450" s="9"/>
    </row>
    <row r="3451" spans="1:8" x14ac:dyDescent="0.25">
      <c r="A3451" s="9"/>
      <c r="B3451" s="31"/>
      <c r="C3451" s="11"/>
      <c r="D3451" s="74"/>
      <c r="E3451" s="18"/>
      <c r="F3451" s="39"/>
      <c r="G3451" s="22"/>
      <c r="H3451" s="9"/>
    </row>
    <row r="3452" spans="1:8" x14ac:dyDescent="0.25">
      <c r="A3452" s="9"/>
      <c r="B3452" s="31"/>
      <c r="C3452" s="11"/>
      <c r="D3452" s="74"/>
      <c r="E3452" s="18"/>
      <c r="F3452" s="39"/>
      <c r="G3452" s="22"/>
      <c r="H3452" s="9"/>
    </row>
    <row r="3453" spans="1:8" x14ac:dyDescent="0.25">
      <c r="A3453" s="9"/>
      <c r="B3453" s="31"/>
      <c r="C3453" s="11"/>
      <c r="D3453" s="74"/>
      <c r="E3453" s="18"/>
      <c r="F3453" s="39"/>
      <c r="G3453" s="22"/>
      <c r="H3453" s="9"/>
    </row>
    <row r="3454" spans="1:8" x14ac:dyDescent="0.25">
      <c r="A3454" s="9"/>
      <c r="B3454" s="31"/>
      <c r="C3454" s="11"/>
      <c r="D3454" s="74"/>
      <c r="E3454" s="18"/>
      <c r="F3454" s="39"/>
      <c r="G3454" s="22"/>
      <c r="H3454" s="9"/>
    </row>
    <row r="3455" spans="1:8" x14ac:dyDescent="0.25">
      <c r="A3455" s="9"/>
      <c r="B3455" s="31"/>
      <c r="C3455" s="11"/>
      <c r="D3455" s="74"/>
      <c r="E3455" s="18"/>
      <c r="F3455" s="39"/>
      <c r="G3455" s="22"/>
      <c r="H3455" s="9"/>
    </row>
    <row r="3456" spans="1:8" x14ac:dyDescent="0.25">
      <c r="A3456" s="9"/>
      <c r="B3456" s="31"/>
      <c r="C3456" s="11"/>
      <c r="D3456" s="74"/>
      <c r="E3456" s="18"/>
      <c r="F3456" s="39"/>
      <c r="G3456" s="22"/>
      <c r="H3456" s="9"/>
    </row>
    <row r="3457" spans="1:8" x14ac:dyDescent="0.25">
      <c r="A3457" s="9"/>
      <c r="B3457" s="31"/>
      <c r="C3457" s="11"/>
      <c r="D3457" s="74"/>
      <c r="E3457" s="18"/>
      <c r="F3457" s="39"/>
      <c r="G3457" s="22"/>
      <c r="H3457" s="9"/>
    </row>
    <row r="3458" spans="1:8" x14ac:dyDescent="0.25">
      <c r="A3458" s="9"/>
      <c r="B3458" s="31"/>
      <c r="C3458" s="11"/>
      <c r="D3458" s="74"/>
      <c r="E3458" s="18"/>
      <c r="F3458" s="39"/>
      <c r="G3458" s="22"/>
      <c r="H3458" s="9"/>
    </row>
    <row r="3459" spans="1:8" x14ac:dyDescent="0.25">
      <c r="A3459" s="9"/>
      <c r="B3459" s="31"/>
      <c r="C3459" s="11"/>
      <c r="D3459" s="74"/>
      <c r="E3459" s="18"/>
      <c r="F3459" s="39"/>
      <c r="G3459" s="22"/>
      <c r="H3459" s="9"/>
    </row>
    <row r="3460" spans="1:8" x14ac:dyDescent="0.25">
      <c r="A3460" s="9"/>
      <c r="B3460" s="31"/>
      <c r="C3460" s="11"/>
      <c r="D3460" s="74"/>
      <c r="E3460" s="18"/>
      <c r="F3460" s="39"/>
      <c r="G3460" s="22"/>
      <c r="H3460" s="9"/>
    </row>
    <row r="3461" spans="1:8" x14ac:dyDescent="0.25">
      <c r="A3461" s="9"/>
      <c r="B3461" s="31"/>
      <c r="C3461" s="11"/>
      <c r="D3461" s="74"/>
      <c r="E3461" s="18"/>
      <c r="F3461" s="39"/>
      <c r="G3461" s="22"/>
      <c r="H3461" s="9"/>
    </row>
    <row r="3462" spans="1:8" x14ac:dyDescent="0.25">
      <c r="A3462" s="9"/>
      <c r="B3462" s="31"/>
      <c r="C3462" s="11"/>
      <c r="D3462" s="74"/>
      <c r="E3462" s="18"/>
      <c r="F3462" s="39"/>
      <c r="G3462" s="22"/>
      <c r="H3462" s="9"/>
    </row>
    <row r="3463" spans="1:8" x14ac:dyDescent="0.25">
      <c r="A3463" s="9"/>
      <c r="B3463" s="31"/>
      <c r="C3463" s="11"/>
      <c r="D3463" s="74"/>
      <c r="E3463" s="18"/>
      <c r="F3463" s="39"/>
      <c r="G3463" s="22"/>
      <c r="H3463" s="9"/>
    </row>
    <row r="3464" spans="1:8" x14ac:dyDescent="0.25">
      <c r="A3464" s="9"/>
      <c r="B3464" s="31"/>
      <c r="C3464" s="11"/>
      <c r="D3464" s="74"/>
      <c r="E3464" s="18"/>
      <c r="F3464" s="39"/>
      <c r="G3464" s="22"/>
      <c r="H3464" s="9"/>
    </row>
    <row r="3465" spans="1:8" x14ac:dyDescent="0.25">
      <c r="A3465" s="9"/>
      <c r="B3465" s="31"/>
      <c r="C3465" s="11"/>
      <c r="D3465" s="74"/>
      <c r="E3465" s="18"/>
      <c r="F3465" s="39"/>
      <c r="G3465" s="22"/>
      <c r="H3465" s="9"/>
    </row>
    <row r="3466" spans="1:8" x14ac:dyDescent="0.25">
      <c r="A3466" s="9"/>
      <c r="B3466" s="31"/>
      <c r="C3466" s="11"/>
      <c r="D3466" s="74"/>
      <c r="E3466" s="18"/>
      <c r="F3466" s="39"/>
      <c r="G3466" s="22"/>
      <c r="H3466" s="9"/>
    </row>
    <row r="3467" spans="1:8" x14ac:dyDescent="0.25">
      <c r="A3467" s="9"/>
      <c r="B3467" s="31"/>
      <c r="C3467" s="11"/>
      <c r="D3467" s="74"/>
      <c r="E3467" s="18"/>
      <c r="F3467" s="39"/>
      <c r="G3467" s="22"/>
      <c r="H3467" s="9"/>
    </row>
    <row r="3468" spans="1:8" x14ac:dyDescent="0.25">
      <c r="A3468" s="9"/>
      <c r="B3468" s="31"/>
      <c r="C3468" s="11"/>
      <c r="D3468" s="74"/>
      <c r="E3468" s="18"/>
      <c r="F3468" s="39"/>
      <c r="G3468" s="22"/>
      <c r="H3468" s="9"/>
    </row>
    <row r="3469" spans="1:8" x14ac:dyDescent="0.25">
      <c r="A3469" s="9"/>
      <c r="B3469" s="31"/>
      <c r="C3469" s="11"/>
      <c r="D3469" s="74"/>
      <c r="E3469" s="18"/>
      <c r="F3469" s="39"/>
      <c r="G3469" s="22"/>
      <c r="H3469" s="9"/>
    </row>
    <row r="3470" spans="1:8" x14ac:dyDescent="0.25">
      <c r="A3470" s="9"/>
      <c r="B3470" s="31"/>
      <c r="C3470" s="11"/>
      <c r="D3470" s="74"/>
      <c r="E3470" s="18"/>
      <c r="F3470" s="39"/>
      <c r="G3470" s="22"/>
      <c r="H3470" s="9"/>
    </row>
    <row r="3471" spans="1:8" x14ac:dyDescent="0.25">
      <c r="A3471" s="9"/>
      <c r="B3471" s="31"/>
      <c r="C3471" s="11"/>
      <c r="D3471" s="74"/>
      <c r="E3471" s="18"/>
      <c r="F3471" s="39"/>
      <c r="G3471" s="22"/>
      <c r="H3471" s="9"/>
    </row>
    <row r="3472" spans="1:8" x14ac:dyDescent="0.25">
      <c r="A3472" s="9"/>
      <c r="B3472" s="31"/>
      <c r="C3472" s="11"/>
      <c r="D3472" s="74"/>
      <c r="E3472" s="18"/>
      <c r="F3472" s="39"/>
      <c r="G3472" s="22"/>
      <c r="H3472" s="9"/>
    </row>
    <row r="3473" spans="1:8" x14ac:dyDescent="0.25">
      <c r="A3473" s="9"/>
      <c r="B3473" s="31"/>
      <c r="C3473" s="11"/>
      <c r="D3473" s="74"/>
      <c r="E3473" s="18"/>
      <c r="F3473" s="39"/>
      <c r="G3473" s="22"/>
      <c r="H3473" s="9"/>
    </row>
    <row r="3474" spans="1:8" x14ac:dyDescent="0.25">
      <c r="A3474" s="9"/>
      <c r="B3474" s="31"/>
      <c r="C3474" s="11"/>
      <c r="D3474" s="74"/>
      <c r="E3474" s="18"/>
      <c r="F3474" s="39"/>
      <c r="G3474" s="22"/>
      <c r="H3474" s="9"/>
    </row>
    <row r="3475" spans="1:8" x14ac:dyDescent="0.25">
      <c r="A3475" s="9"/>
      <c r="B3475" s="31"/>
      <c r="C3475" s="11"/>
      <c r="D3475" s="74"/>
      <c r="E3475" s="18"/>
      <c r="F3475" s="39"/>
      <c r="G3475" s="22"/>
      <c r="H3475" s="9"/>
    </row>
    <row r="3476" spans="1:8" x14ac:dyDescent="0.25">
      <c r="A3476" s="9"/>
      <c r="B3476" s="31"/>
      <c r="C3476" s="11"/>
      <c r="D3476" s="74"/>
      <c r="E3476" s="18"/>
      <c r="F3476" s="39"/>
      <c r="G3476" s="22"/>
      <c r="H3476" s="9"/>
    </row>
    <row r="3477" spans="1:8" x14ac:dyDescent="0.25">
      <c r="A3477" s="9"/>
      <c r="B3477" s="31"/>
      <c r="C3477" s="11"/>
      <c r="D3477" s="74"/>
      <c r="E3477" s="18"/>
      <c r="F3477" s="39"/>
      <c r="G3477" s="22"/>
      <c r="H3477" s="9"/>
    </row>
    <row r="3478" spans="1:8" x14ac:dyDescent="0.25">
      <c r="A3478" s="9"/>
      <c r="B3478" s="31"/>
      <c r="C3478" s="11"/>
      <c r="D3478" s="74"/>
      <c r="E3478" s="18"/>
      <c r="F3478" s="39"/>
      <c r="G3478" s="22"/>
      <c r="H3478" s="9"/>
    </row>
    <row r="3479" spans="1:8" x14ac:dyDescent="0.25">
      <c r="A3479" s="9"/>
      <c r="B3479" s="31"/>
      <c r="C3479" s="11"/>
      <c r="D3479" s="74"/>
      <c r="E3479" s="18"/>
      <c r="F3479" s="39"/>
      <c r="G3479" s="22"/>
      <c r="H3479" s="9"/>
    </row>
    <row r="3480" spans="1:8" x14ac:dyDescent="0.25">
      <c r="A3480" s="9"/>
      <c r="B3480" s="31"/>
      <c r="C3480" s="11"/>
      <c r="D3480" s="74"/>
      <c r="E3480" s="18"/>
      <c r="F3480" s="39"/>
      <c r="G3480" s="22"/>
      <c r="H3480" s="9"/>
    </row>
    <row r="3481" spans="1:8" x14ac:dyDescent="0.25">
      <c r="A3481" s="9"/>
      <c r="B3481" s="31"/>
      <c r="C3481" s="11"/>
      <c r="D3481" s="74"/>
      <c r="E3481" s="18"/>
      <c r="F3481" s="39"/>
      <c r="G3481" s="22"/>
      <c r="H3481" s="9"/>
    </row>
    <row r="3482" spans="1:8" x14ac:dyDescent="0.25">
      <c r="A3482" s="9"/>
      <c r="B3482" s="31"/>
      <c r="C3482" s="11"/>
      <c r="D3482" s="74"/>
      <c r="E3482" s="18"/>
      <c r="F3482" s="39"/>
      <c r="G3482" s="22"/>
      <c r="H3482" s="9"/>
    </row>
    <row r="3483" spans="1:8" x14ac:dyDescent="0.25">
      <c r="A3483" s="9"/>
      <c r="B3483" s="31"/>
      <c r="C3483" s="11"/>
      <c r="D3483" s="74"/>
      <c r="E3483" s="18"/>
      <c r="F3483" s="39"/>
      <c r="G3483" s="22"/>
      <c r="H3483" s="9"/>
    </row>
    <row r="3484" spans="1:8" x14ac:dyDescent="0.25">
      <c r="A3484" s="9"/>
      <c r="B3484" s="31"/>
      <c r="C3484" s="11"/>
      <c r="D3484" s="74"/>
      <c r="E3484" s="18"/>
      <c r="F3484" s="39"/>
      <c r="G3484" s="22"/>
      <c r="H3484" s="9"/>
    </row>
    <row r="3485" spans="1:8" x14ac:dyDescent="0.25">
      <c r="A3485" s="9"/>
      <c r="B3485" s="31"/>
      <c r="C3485" s="11"/>
      <c r="D3485" s="74"/>
      <c r="E3485" s="18"/>
      <c r="F3485" s="39"/>
      <c r="G3485" s="22"/>
      <c r="H3485" s="9"/>
    </row>
    <row r="3486" spans="1:8" x14ac:dyDescent="0.25">
      <c r="A3486" s="9"/>
      <c r="B3486" s="31"/>
      <c r="C3486" s="11"/>
      <c r="D3486" s="74"/>
      <c r="E3486" s="18"/>
      <c r="F3486" s="39"/>
      <c r="G3486" s="22"/>
      <c r="H3486" s="9"/>
    </row>
    <row r="3487" spans="1:8" x14ac:dyDescent="0.25">
      <c r="A3487" s="9"/>
      <c r="B3487" s="31"/>
      <c r="C3487" s="11"/>
      <c r="D3487" s="74"/>
      <c r="E3487" s="18"/>
      <c r="F3487" s="39"/>
      <c r="G3487" s="22"/>
      <c r="H3487" s="9"/>
    </row>
    <row r="3488" spans="1:8" x14ac:dyDescent="0.25">
      <c r="A3488" s="9"/>
      <c r="B3488" s="31"/>
      <c r="C3488" s="11"/>
      <c r="D3488" s="74"/>
      <c r="E3488" s="18"/>
      <c r="F3488" s="39"/>
      <c r="G3488" s="22"/>
      <c r="H3488" s="9"/>
    </row>
    <row r="3489" spans="1:8" x14ac:dyDescent="0.25">
      <c r="A3489" s="9"/>
      <c r="B3489" s="31"/>
      <c r="C3489" s="11"/>
      <c r="D3489" s="74"/>
      <c r="E3489" s="18"/>
      <c r="F3489" s="39"/>
      <c r="G3489" s="22"/>
      <c r="H3489" s="9"/>
    </row>
    <row r="3490" spans="1:8" x14ac:dyDescent="0.25">
      <c r="A3490" s="9"/>
      <c r="B3490" s="31"/>
      <c r="C3490" s="11"/>
      <c r="D3490" s="74"/>
      <c r="E3490" s="18"/>
      <c r="F3490" s="39"/>
      <c r="G3490" s="22"/>
      <c r="H3490" s="9"/>
    </row>
    <row r="3491" spans="1:8" x14ac:dyDescent="0.25">
      <c r="A3491" s="9"/>
      <c r="B3491" s="31"/>
      <c r="C3491" s="11"/>
      <c r="D3491" s="74"/>
      <c r="E3491" s="18"/>
      <c r="F3491" s="39"/>
      <c r="G3491" s="22"/>
      <c r="H3491" s="9"/>
    </row>
    <row r="3492" spans="1:8" x14ac:dyDescent="0.25">
      <c r="A3492" s="9"/>
      <c r="B3492" s="31"/>
      <c r="C3492" s="11"/>
      <c r="D3492" s="74"/>
      <c r="E3492" s="18"/>
      <c r="F3492" s="39"/>
      <c r="G3492" s="22"/>
      <c r="H3492" s="9"/>
    </row>
    <row r="3493" spans="1:8" x14ac:dyDescent="0.25">
      <c r="A3493" s="9"/>
      <c r="B3493" s="31"/>
      <c r="C3493" s="11"/>
      <c r="D3493" s="74"/>
      <c r="E3493" s="18"/>
      <c r="F3493" s="39"/>
      <c r="G3493" s="22"/>
      <c r="H3493" s="9"/>
    </row>
    <row r="3494" spans="1:8" x14ac:dyDescent="0.25">
      <c r="A3494" s="9"/>
      <c r="B3494" s="31"/>
      <c r="C3494" s="11"/>
      <c r="D3494" s="74"/>
      <c r="E3494" s="18"/>
      <c r="F3494" s="39"/>
      <c r="G3494" s="22"/>
      <c r="H3494" s="9"/>
    </row>
    <row r="3495" spans="1:8" x14ac:dyDescent="0.25">
      <c r="A3495" s="9"/>
      <c r="B3495" s="31"/>
      <c r="C3495" s="11"/>
      <c r="D3495" s="74"/>
      <c r="E3495" s="18"/>
      <c r="F3495" s="39"/>
      <c r="G3495" s="22"/>
      <c r="H3495" s="9"/>
    </row>
    <row r="3496" spans="1:8" x14ac:dyDescent="0.25">
      <c r="A3496" s="9"/>
      <c r="B3496" s="31"/>
      <c r="C3496" s="11"/>
      <c r="D3496" s="74"/>
      <c r="E3496" s="18"/>
      <c r="F3496" s="39"/>
      <c r="G3496" s="22"/>
      <c r="H3496" s="9"/>
    </row>
    <row r="3497" spans="1:8" x14ac:dyDescent="0.25">
      <c r="A3497" s="9"/>
      <c r="B3497" s="31"/>
      <c r="C3497" s="11"/>
      <c r="D3497" s="74"/>
      <c r="E3497" s="18"/>
      <c r="F3497" s="39"/>
      <c r="G3497" s="22"/>
      <c r="H3497" s="9"/>
    </row>
    <row r="3498" spans="1:8" x14ac:dyDescent="0.25">
      <c r="A3498" s="9"/>
      <c r="B3498" s="31"/>
      <c r="C3498" s="11"/>
      <c r="D3498" s="74"/>
      <c r="E3498" s="18"/>
      <c r="F3498" s="39"/>
      <c r="G3498" s="22"/>
      <c r="H3498" s="9"/>
    </row>
    <row r="3499" spans="1:8" x14ac:dyDescent="0.25">
      <c r="A3499" s="9"/>
      <c r="B3499" s="31"/>
      <c r="C3499" s="11"/>
      <c r="D3499" s="74"/>
      <c r="E3499" s="18"/>
      <c r="F3499" s="39"/>
      <c r="G3499" s="22"/>
      <c r="H3499" s="9"/>
    </row>
    <row r="3500" spans="1:8" x14ac:dyDescent="0.25">
      <c r="A3500" s="9"/>
      <c r="B3500" s="31"/>
      <c r="C3500" s="11"/>
      <c r="D3500" s="74"/>
      <c r="E3500" s="18"/>
      <c r="F3500" s="39"/>
      <c r="G3500" s="22"/>
      <c r="H3500" s="9"/>
    </row>
    <row r="3501" spans="1:8" x14ac:dyDescent="0.25">
      <c r="A3501" s="9"/>
      <c r="B3501" s="31"/>
      <c r="C3501" s="11"/>
      <c r="D3501" s="74"/>
      <c r="E3501" s="18"/>
      <c r="F3501" s="39"/>
      <c r="G3501" s="22"/>
      <c r="H3501" s="9"/>
    </row>
    <row r="3502" spans="1:8" x14ac:dyDescent="0.25">
      <c r="A3502" s="9"/>
      <c r="B3502" s="31"/>
      <c r="C3502" s="11"/>
      <c r="D3502" s="74"/>
      <c r="E3502" s="18"/>
      <c r="F3502" s="39"/>
      <c r="G3502" s="22"/>
      <c r="H3502" s="9"/>
    </row>
    <row r="3503" spans="1:8" x14ac:dyDescent="0.25">
      <c r="A3503" s="9"/>
      <c r="B3503" s="31"/>
      <c r="C3503" s="11"/>
      <c r="D3503" s="74"/>
      <c r="E3503" s="18"/>
      <c r="F3503" s="39"/>
      <c r="G3503" s="22"/>
      <c r="H3503" s="9"/>
    </row>
    <row r="3504" spans="1:8" x14ac:dyDescent="0.25">
      <c r="A3504" s="9"/>
      <c r="B3504" s="31"/>
      <c r="C3504" s="11"/>
      <c r="D3504" s="74"/>
      <c r="E3504" s="18"/>
      <c r="F3504" s="39"/>
      <c r="G3504" s="22"/>
      <c r="H3504" s="9"/>
    </row>
    <row r="3505" spans="1:8" x14ac:dyDescent="0.25">
      <c r="A3505" s="9"/>
      <c r="B3505" s="31"/>
      <c r="C3505" s="11"/>
      <c r="D3505" s="74"/>
      <c r="E3505" s="18"/>
      <c r="F3505" s="39"/>
      <c r="G3505" s="22"/>
      <c r="H3505" s="9"/>
    </row>
    <row r="3506" spans="1:8" x14ac:dyDescent="0.25">
      <c r="A3506" s="9"/>
      <c r="B3506" s="31"/>
      <c r="C3506" s="11"/>
      <c r="D3506" s="74"/>
      <c r="E3506" s="18"/>
      <c r="F3506" s="39"/>
      <c r="G3506" s="22"/>
      <c r="H3506" s="9"/>
    </row>
    <row r="3507" spans="1:8" x14ac:dyDescent="0.25">
      <c r="A3507" s="9"/>
      <c r="B3507" s="31"/>
      <c r="C3507" s="11"/>
      <c r="D3507" s="74"/>
      <c r="E3507" s="18"/>
      <c r="F3507" s="39"/>
      <c r="G3507" s="22"/>
      <c r="H3507" s="9"/>
    </row>
    <row r="3508" spans="1:8" x14ac:dyDescent="0.25">
      <c r="A3508" s="9"/>
      <c r="B3508" s="31"/>
      <c r="C3508" s="11"/>
      <c r="D3508" s="74"/>
      <c r="E3508" s="18"/>
      <c r="F3508" s="39"/>
      <c r="G3508" s="22"/>
      <c r="H3508" s="9"/>
    </row>
    <row r="3509" spans="1:8" x14ac:dyDescent="0.25">
      <c r="A3509" s="9"/>
      <c r="B3509" s="31"/>
      <c r="C3509" s="11"/>
      <c r="D3509" s="74"/>
      <c r="E3509" s="18"/>
      <c r="F3509" s="39"/>
      <c r="G3509" s="22"/>
      <c r="H3509" s="9"/>
    </row>
    <row r="3510" spans="1:8" x14ac:dyDescent="0.25">
      <c r="A3510" s="9"/>
      <c r="B3510" s="31"/>
      <c r="C3510" s="11"/>
      <c r="D3510" s="74"/>
      <c r="E3510" s="18"/>
      <c r="F3510" s="39"/>
      <c r="G3510" s="22"/>
      <c r="H3510" s="9"/>
    </row>
    <row r="3511" spans="1:8" x14ac:dyDescent="0.25">
      <c r="A3511" s="9"/>
      <c r="B3511" s="31"/>
      <c r="C3511" s="11"/>
      <c r="D3511" s="74"/>
      <c r="E3511" s="18"/>
      <c r="F3511" s="39"/>
      <c r="G3511" s="22"/>
      <c r="H3511" s="9"/>
    </row>
    <row r="3512" spans="1:8" x14ac:dyDescent="0.25">
      <c r="A3512" s="9"/>
      <c r="B3512" s="31"/>
      <c r="C3512" s="11"/>
      <c r="D3512" s="74"/>
      <c r="E3512" s="18"/>
      <c r="F3512" s="39"/>
      <c r="G3512" s="22"/>
      <c r="H3512" s="9"/>
    </row>
    <row r="3513" spans="1:8" x14ac:dyDescent="0.25">
      <c r="A3513" s="9"/>
      <c r="B3513" s="31"/>
      <c r="C3513" s="11"/>
      <c r="D3513" s="74"/>
      <c r="E3513" s="18"/>
      <c r="F3513" s="39"/>
      <c r="G3513" s="22"/>
      <c r="H3513" s="9"/>
    </row>
    <row r="3514" spans="1:8" x14ac:dyDescent="0.25">
      <c r="A3514" s="9"/>
      <c r="B3514" s="31"/>
      <c r="C3514" s="11"/>
      <c r="D3514" s="74"/>
      <c r="E3514" s="18"/>
      <c r="F3514" s="39"/>
      <c r="G3514" s="22"/>
      <c r="H3514" s="9"/>
    </row>
    <row r="3515" spans="1:8" x14ac:dyDescent="0.25">
      <c r="A3515" s="9"/>
      <c r="B3515" s="31"/>
      <c r="C3515" s="11"/>
      <c r="D3515" s="74"/>
      <c r="E3515" s="18"/>
      <c r="F3515" s="39"/>
      <c r="G3515" s="22"/>
      <c r="H3515" s="9"/>
    </row>
    <row r="3516" spans="1:8" x14ac:dyDescent="0.25">
      <c r="A3516" s="9"/>
      <c r="B3516" s="31"/>
      <c r="C3516" s="11"/>
      <c r="D3516" s="74"/>
      <c r="E3516" s="18"/>
      <c r="F3516" s="39"/>
      <c r="G3516" s="22"/>
      <c r="H3516" s="9"/>
    </row>
    <row r="3517" spans="1:8" x14ac:dyDescent="0.25">
      <c r="A3517" s="9"/>
      <c r="B3517" s="31"/>
      <c r="C3517" s="11"/>
      <c r="D3517" s="74"/>
      <c r="E3517" s="18"/>
      <c r="F3517" s="39"/>
      <c r="G3517" s="22"/>
      <c r="H3517" s="9"/>
    </row>
    <row r="3518" spans="1:8" x14ac:dyDescent="0.25">
      <c r="A3518" s="9"/>
      <c r="B3518" s="31"/>
      <c r="C3518" s="11"/>
      <c r="D3518" s="74"/>
      <c r="E3518" s="18"/>
      <c r="F3518" s="39"/>
      <c r="G3518" s="22"/>
      <c r="H3518" s="9"/>
    </row>
    <row r="3519" spans="1:8" x14ac:dyDescent="0.25">
      <c r="A3519" s="9"/>
      <c r="B3519" s="31"/>
      <c r="C3519" s="11"/>
      <c r="D3519" s="74"/>
      <c r="E3519" s="18"/>
      <c r="F3519" s="39"/>
      <c r="G3519" s="22"/>
      <c r="H3519" s="9"/>
    </row>
    <row r="3520" spans="1:8" x14ac:dyDescent="0.25">
      <c r="A3520" s="9"/>
      <c r="B3520" s="31"/>
      <c r="C3520" s="11"/>
      <c r="D3520" s="74"/>
      <c r="E3520" s="18"/>
      <c r="F3520" s="39"/>
      <c r="G3520" s="22"/>
      <c r="H3520" s="9"/>
    </row>
    <row r="3521" spans="1:8" x14ac:dyDescent="0.25">
      <c r="A3521" s="9"/>
      <c r="B3521" s="31"/>
      <c r="C3521" s="11"/>
      <c r="D3521" s="74"/>
      <c r="E3521" s="18"/>
      <c r="F3521" s="39"/>
      <c r="G3521" s="22"/>
      <c r="H3521" s="9"/>
    </row>
    <row r="3522" spans="1:8" x14ac:dyDescent="0.25">
      <c r="A3522" s="9"/>
      <c r="B3522" s="31"/>
      <c r="C3522" s="11"/>
      <c r="D3522" s="74"/>
      <c r="E3522" s="18"/>
      <c r="F3522" s="39"/>
      <c r="G3522" s="22"/>
      <c r="H3522" s="9"/>
    </row>
    <row r="3523" spans="1:8" x14ac:dyDescent="0.25">
      <c r="A3523" s="9"/>
      <c r="B3523" s="31"/>
      <c r="C3523" s="11"/>
      <c r="D3523" s="74"/>
      <c r="E3523" s="18"/>
      <c r="F3523" s="39"/>
      <c r="G3523" s="22"/>
      <c r="H3523" s="9"/>
    </row>
    <row r="3524" spans="1:8" x14ac:dyDescent="0.25">
      <c r="A3524" s="9"/>
      <c r="B3524" s="31"/>
      <c r="C3524" s="11"/>
      <c r="D3524" s="74"/>
      <c r="E3524" s="18"/>
      <c r="F3524" s="39"/>
      <c r="G3524" s="22"/>
      <c r="H3524" s="9"/>
    </row>
    <row r="3525" spans="1:8" x14ac:dyDescent="0.25">
      <c r="A3525" s="9"/>
      <c r="B3525" s="31"/>
      <c r="C3525" s="11"/>
      <c r="D3525" s="74"/>
      <c r="E3525" s="18"/>
      <c r="F3525" s="39"/>
      <c r="G3525" s="22"/>
      <c r="H3525" s="9"/>
    </row>
    <row r="3526" spans="1:8" x14ac:dyDescent="0.25">
      <c r="A3526" s="9"/>
      <c r="B3526" s="31"/>
      <c r="C3526" s="11"/>
      <c r="D3526" s="74"/>
      <c r="E3526" s="18"/>
      <c r="F3526" s="39"/>
      <c r="G3526" s="22"/>
      <c r="H3526" s="9"/>
    </row>
    <row r="3527" spans="1:8" x14ac:dyDescent="0.25">
      <c r="A3527" s="9"/>
      <c r="B3527" s="31"/>
      <c r="C3527" s="11"/>
      <c r="D3527" s="74"/>
      <c r="E3527" s="18"/>
      <c r="F3527" s="39"/>
      <c r="G3527" s="22"/>
      <c r="H3527" s="9"/>
    </row>
    <row r="3528" spans="1:8" x14ac:dyDescent="0.25">
      <c r="A3528" s="9"/>
      <c r="B3528" s="31"/>
      <c r="C3528" s="11"/>
      <c r="D3528" s="74"/>
      <c r="E3528" s="18"/>
      <c r="F3528" s="39"/>
      <c r="G3528" s="22"/>
      <c r="H3528" s="9"/>
    </row>
    <row r="3529" spans="1:8" x14ac:dyDescent="0.25">
      <c r="A3529" s="9"/>
      <c r="B3529" s="31"/>
      <c r="C3529" s="11"/>
      <c r="D3529" s="74"/>
      <c r="E3529" s="18"/>
      <c r="F3529" s="39"/>
      <c r="G3529" s="22"/>
      <c r="H3529" s="9"/>
    </row>
    <row r="3530" spans="1:8" x14ac:dyDescent="0.25">
      <c r="A3530" s="9"/>
      <c r="B3530" s="31"/>
      <c r="C3530" s="11"/>
      <c r="D3530" s="74"/>
      <c r="E3530" s="18"/>
      <c r="F3530" s="39"/>
      <c r="G3530" s="22"/>
      <c r="H3530" s="9"/>
    </row>
    <row r="3531" spans="1:8" x14ac:dyDescent="0.25">
      <c r="A3531" s="9"/>
      <c r="B3531" s="31"/>
      <c r="C3531" s="11"/>
      <c r="D3531" s="74"/>
      <c r="E3531" s="18"/>
      <c r="F3531" s="39"/>
      <c r="G3531" s="22"/>
      <c r="H3531" s="9"/>
    </row>
    <row r="3532" spans="1:8" x14ac:dyDescent="0.25">
      <c r="A3532" s="9"/>
      <c r="B3532" s="31"/>
      <c r="C3532" s="11"/>
      <c r="D3532" s="74"/>
      <c r="E3532" s="18"/>
      <c r="F3532" s="39"/>
      <c r="G3532" s="22"/>
      <c r="H3532" s="9"/>
    </row>
    <row r="3533" spans="1:8" x14ac:dyDescent="0.25">
      <c r="A3533" s="9"/>
      <c r="B3533" s="31"/>
      <c r="C3533" s="11"/>
      <c r="D3533" s="74"/>
      <c r="E3533" s="18"/>
      <c r="F3533" s="39"/>
      <c r="G3533" s="22"/>
      <c r="H3533" s="9"/>
    </row>
    <row r="3534" spans="1:8" x14ac:dyDescent="0.25">
      <c r="A3534" s="9"/>
      <c r="B3534" s="31"/>
      <c r="C3534" s="11"/>
      <c r="D3534" s="74"/>
      <c r="E3534" s="18"/>
      <c r="F3534" s="39"/>
      <c r="G3534" s="22"/>
      <c r="H3534" s="9"/>
    </row>
    <row r="3535" spans="1:8" x14ac:dyDescent="0.25">
      <c r="A3535" s="9"/>
      <c r="B3535" s="31"/>
      <c r="C3535" s="11"/>
      <c r="D3535" s="74"/>
      <c r="E3535" s="18"/>
      <c r="F3535" s="39"/>
      <c r="G3535" s="22"/>
      <c r="H3535" s="9"/>
    </row>
    <row r="3536" spans="1:8" x14ac:dyDescent="0.25">
      <c r="A3536" s="9"/>
      <c r="B3536" s="31"/>
      <c r="C3536" s="11"/>
      <c r="D3536" s="74"/>
      <c r="E3536" s="18"/>
      <c r="F3536" s="39"/>
      <c r="G3536" s="22"/>
      <c r="H3536" s="9"/>
    </row>
    <row r="3537" spans="1:8" x14ac:dyDescent="0.25">
      <c r="A3537" s="9"/>
      <c r="B3537" s="31"/>
      <c r="C3537" s="11"/>
      <c r="D3537" s="74"/>
      <c r="E3537" s="18"/>
      <c r="F3537" s="39"/>
      <c r="G3537" s="22"/>
      <c r="H3537" s="9"/>
    </row>
    <row r="3538" spans="1:8" x14ac:dyDescent="0.25">
      <c r="A3538" s="9"/>
      <c r="B3538" s="31"/>
      <c r="C3538" s="11"/>
      <c r="D3538" s="74"/>
      <c r="E3538" s="18"/>
      <c r="F3538" s="39"/>
      <c r="G3538" s="22"/>
      <c r="H3538" s="9"/>
    </row>
    <row r="3539" spans="1:8" x14ac:dyDescent="0.25">
      <c r="A3539" s="9"/>
      <c r="B3539" s="31"/>
      <c r="C3539" s="11"/>
      <c r="D3539" s="74"/>
      <c r="E3539" s="18"/>
      <c r="F3539" s="39"/>
      <c r="G3539" s="22"/>
      <c r="H3539" s="9"/>
    </row>
    <row r="3540" spans="1:8" x14ac:dyDescent="0.25">
      <c r="A3540" s="9"/>
      <c r="B3540" s="31"/>
      <c r="C3540" s="11"/>
      <c r="D3540" s="74"/>
      <c r="E3540" s="18"/>
      <c r="F3540" s="39"/>
      <c r="G3540" s="22"/>
      <c r="H3540" s="9"/>
    </row>
    <row r="3541" spans="1:8" x14ac:dyDescent="0.25">
      <c r="A3541" s="9"/>
      <c r="B3541" s="31"/>
      <c r="C3541" s="11"/>
      <c r="D3541" s="74"/>
      <c r="E3541" s="18"/>
      <c r="F3541" s="39"/>
      <c r="G3541" s="22"/>
      <c r="H3541" s="9"/>
    </row>
    <row r="3542" spans="1:8" x14ac:dyDescent="0.25">
      <c r="A3542" s="9"/>
      <c r="B3542" s="31"/>
      <c r="C3542" s="11"/>
      <c r="D3542" s="74"/>
      <c r="E3542" s="18"/>
      <c r="F3542" s="39"/>
      <c r="G3542" s="22"/>
      <c r="H3542" s="9"/>
    </row>
    <row r="3543" spans="1:8" x14ac:dyDescent="0.25">
      <c r="A3543" s="9"/>
      <c r="B3543" s="31"/>
      <c r="C3543" s="11"/>
      <c r="D3543" s="74"/>
      <c r="E3543" s="18"/>
      <c r="F3543" s="39"/>
      <c r="G3543" s="22"/>
      <c r="H3543" s="9"/>
    </row>
    <row r="3544" spans="1:8" x14ac:dyDescent="0.25">
      <c r="A3544" s="9"/>
      <c r="B3544" s="31"/>
      <c r="C3544" s="11"/>
      <c r="D3544" s="74"/>
      <c r="E3544" s="18"/>
      <c r="F3544" s="39"/>
      <c r="G3544" s="22"/>
      <c r="H3544" s="9"/>
    </row>
    <row r="3545" spans="1:8" x14ac:dyDescent="0.25">
      <c r="A3545" s="9"/>
      <c r="B3545" s="31"/>
      <c r="C3545" s="11"/>
      <c r="D3545" s="74"/>
      <c r="E3545" s="18"/>
      <c r="F3545" s="39"/>
      <c r="G3545" s="22"/>
      <c r="H3545" s="9"/>
    </row>
    <row r="3546" spans="1:8" x14ac:dyDescent="0.25">
      <c r="A3546" s="9"/>
      <c r="B3546" s="31"/>
      <c r="C3546" s="11"/>
      <c r="D3546" s="74"/>
      <c r="E3546" s="18"/>
      <c r="F3546" s="39"/>
      <c r="G3546" s="22"/>
      <c r="H3546" s="9"/>
    </row>
    <row r="3547" spans="1:8" x14ac:dyDescent="0.25">
      <c r="A3547" s="9"/>
      <c r="B3547" s="31"/>
      <c r="C3547" s="11"/>
      <c r="D3547" s="74"/>
      <c r="E3547" s="18"/>
      <c r="F3547" s="39"/>
      <c r="G3547" s="22"/>
      <c r="H3547" s="9"/>
    </row>
    <row r="3548" spans="1:8" x14ac:dyDescent="0.25">
      <c r="A3548" s="9"/>
      <c r="B3548" s="31"/>
      <c r="C3548" s="11"/>
      <c r="D3548" s="74"/>
      <c r="E3548" s="18"/>
      <c r="F3548" s="39"/>
      <c r="G3548" s="22"/>
      <c r="H3548" s="9"/>
    </row>
    <row r="3549" spans="1:8" x14ac:dyDescent="0.25">
      <c r="A3549" s="9"/>
      <c r="B3549" s="31"/>
      <c r="C3549" s="11"/>
      <c r="D3549" s="74"/>
      <c r="E3549" s="18"/>
      <c r="F3549" s="39"/>
      <c r="G3549" s="22"/>
      <c r="H3549" s="9"/>
    </row>
    <row r="3550" spans="1:8" x14ac:dyDescent="0.25">
      <c r="A3550" s="9"/>
      <c r="B3550" s="31"/>
      <c r="C3550" s="11"/>
      <c r="D3550" s="74"/>
      <c r="E3550" s="18"/>
      <c r="F3550" s="39"/>
      <c r="G3550" s="22"/>
      <c r="H3550" s="9"/>
    </row>
    <row r="3551" spans="1:8" x14ac:dyDescent="0.25">
      <c r="A3551" s="9"/>
      <c r="B3551" s="31"/>
      <c r="C3551" s="11"/>
      <c r="D3551" s="74"/>
      <c r="E3551" s="18"/>
      <c r="F3551" s="39"/>
      <c r="G3551" s="22"/>
      <c r="H3551" s="9"/>
    </row>
    <row r="3552" spans="1:8" x14ac:dyDescent="0.25">
      <c r="A3552" s="9"/>
      <c r="B3552" s="31"/>
      <c r="C3552" s="11"/>
      <c r="D3552" s="74"/>
      <c r="E3552" s="18"/>
      <c r="F3552" s="39"/>
      <c r="G3552" s="22"/>
      <c r="H3552" s="9"/>
    </row>
    <row r="3553" spans="1:8" x14ac:dyDescent="0.25">
      <c r="A3553" s="9"/>
      <c r="B3553" s="31"/>
      <c r="C3553" s="11"/>
      <c r="D3553" s="74"/>
      <c r="E3553" s="18"/>
      <c r="F3553" s="39"/>
      <c r="G3553" s="22"/>
      <c r="H3553" s="9"/>
    </row>
    <row r="3554" spans="1:8" x14ac:dyDescent="0.25">
      <c r="A3554" s="9"/>
      <c r="B3554" s="31"/>
      <c r="C3554" s="11"/>
      <c r="D3554" s="74"/>
      <c r="E3554" s="18"/>
      <c r="F3554" s="39"/>
      <c r="G3554" s="22"/>
      <c r="H3554" s="9"/>
    </row>
    <row r="3555" spans="1:8" x14ac:dyDescent="0.25">
      <c r="A3555" s="9"/>
      <c r="B3555" s="31"/>
      <c r="C3555" s="11"/>
      <c r="D3555" s="74"/>
      <c r="E3555" s="18"/>
      <c r="F3555" s="39"/>
      <c r="G3555" s="22"/>
      <c r="H3555" s="9"/>
    </row>
    <row r="3556" spans="1:8" x14ac:dyDescent="0.25">
      <c r="A3556" s="9"/>
      <c r="B3556" s="31"/>
      <c r="C3556" s="11"/>
      <c r="D3556" s="74"/>
      <c r="E3556" s="18"/>
      <c r="F3556" s="39"/>
      <c r="G3556" s="22"/>
      <c r="H3556" s="9"/>
    </row>
    <row r="3557" spans="1:8" x14ac:dyDescent="0.25">
      <c r="A3557" s="9"/>
      <c r="B3557" s="31"/>
      <c r="C3557" s="11"/>
      <c r="D3557" s="74"/>
      <c r="E3557" s="18"/>
      <c r="F3557" s="39"/>
      <c r="G3557" s="22"/>
      <c r="H3557" s="9"/>
    </row>
    <row r="3558" spans="1:8" x14ac:dyDescent="0.25">
      <c r="A3558" s="9"/>
      <c r="B3558" s="31"/>
      <c r="C3558" s="11"/>
      <c r="D3558" s="74"/>
      <c r="E3558" s="18"/>
      <c r="F3558" s="39"/>
      <c r="G3558" s="22"/>
      <c r="H3558" s="9"/>
    </row>
    <row r="3559" spans="1:8" x14ac:dyDescent="0.25">
      <c r="A3559" s="9"/>
      <c r="B3559" s="31"/>
      <c r="C3559" s="11"/>
      <c r="D3559" s="74"/>
      <c r="E3559" s="18"/>
      <c r="F3559" s="39"/>
      <c r="G3559" s="22"/>
      <c r="H3559" s="9"/>
    </row>
    <row r="3560" spans="1:8" x14ac:dyDescent="0.25">
      <c r="A3560" s="9"/>
      <c r="B3560" s="31"/>
      <c r="C3560" s="11"/>
      <c r="D3560" s="74"/>
      <c r="E3560" s="18"/>
      <c r="F3560" s="39"/>
      <c r="G3560" s="22"/>
      <c r="H3560" s="9"/>
    </row>
    <row r="3561" spans="1:8" x14ac:dyDescent="0.25">
      <c r="A3561" s="9"/>
      <c r="B3561" s="31"/>
      <c r="C3561" s="11"/>
      <c r="D3561" s="74"/>
      <c r="E3561" s="18"/>
      <c r="F3561" s="39"/>
      <c r="G3561" s="22"/>
      <c r="H3561" s="9"/>
    </row>
    <row r="3562" spans="1:8" x14ac:dyDescent="0.25">
      <c r="A3562" s="9"/>
      <c r="B3562" s="31"/>
      <c r="C3562" s="11"/>
      <c r="D3562" s="74"/>
      <c r="E3562" s="18"/>
      <c r="F3562" s="39"/>
      <c r="G3562" s="22"/>
      <c r="H3562" s="9"/>
    </row>
    <row r="3563" spans="1:8" x14ac:dyDescent="0.25">
      <c r="A3563" s="9"/>
      <c r="B3563" s="31"/>
      <c r="C3563" s="11"/>
      <c r="D3563" s="74"/>
      <c r="E3563" s="18"/>
      <c r="F3563" s="39"/>
      <c r="G3563" s="22"/>
      <c r="H3563" s="9"/>
    </row>
    <row r="3564" spans="1:8" x14ac:dyDescent="0.25">
      <c r="A3564" s="9"/>
      <c r="B3564" s="31"/>
      <c r="C3564" s="11"/>
      <c r="D3564" s="74"/>
      <c r="E3564" s="18"/>
      <c r="F3564" s="39"/>
      <c r="G3564" s="22"/>
      <c r="H3564" s="9"/>
    </row>
    <row r="3565" spans="1:8" x14ac:dyDescent="0.25">
      <c r="A3565" s="9"/>
      <c r="B3565" s="31"/>
      <c r="C3565" s="11"/>
      <c r="D3565" s="74"/>
      <c r="E3565" s="18"/>
      <c r="F3565" s="39"/>
      <c r="G3565" s="22"/>
      <c r="H3565" s="9"/>
    </row>
    <row r="3566" spans="1:8" x14ac:dyDescent="0.25">
      <c r="A3566" s="9"/>
      <c r="B3566" s="31"/>
      <c r="C3566" s="11"/>
      <c r="D3566" s="74"/>
      <c r="E3566" s="18"/>
      <c r="F3566" s="39"/>
      <c r="G3566" s="22"/>
      <c r="H3566" s="9"/>
    </row>
    <row r="3567" spans="1:8" x14ac:dyDescent="0.25">
      <c r="A3567" s="9"/>
      <c r="B3567" s="31"/>
      <c r="C3567" s="11"/>
      <c r="D3567" s="74"/>
      <c r="E3567" s="18"/>
      <c r="F3567" s="39"/>
      <c r="G3567" s="22"/>
      <c r="H3567" s="9"/>
    </row>
    <row r="3568" spans="1:8" x14ac:dyDescent="0.25">
      <c r="A3568" s="9"/>
      <c r="B3568" s="31"/>
      <c r="C3568" s="11"/>
      <c r="D3568" s="74"/>
      <c r="E3568" s="18"/>
      <c r="F3568" s="39"/>
      <c r="G3568" s="22"/>
      <c r="H3568" s="9"/>
    </row>
    <row r="3569" spans="1:8" x14ac:dyDescent="0.25">
      <c r="A3569" s="9"/>
      <c r="B3569" s="31"/>
      <c r="C3569" s="11"/>
      <c r="D3569" s="74"/>
      <c r="E3569" s="18"/>
      <c r="F3569" s="39"/>
      <c r="G3569" s="22"/>
      <c r="H3569" s="9"/>
    </row>
    <row r="3570" spans="1:8" x14ac:dyDescent="0.25">
      <c r="A3570" s="9"/>
      <c r="B3570" s="31"/>
      <c r="C3570" s="11"/>
      <c r="D3570" s="74"/>
      <c r="E3570" s="18"/>
      <c r="F3570" s="39"/>
      <c r="G3570" s="22"/>
      <c r="H3570" s="9"/>
    </row>
    <row r="3571" spans="1:8" x14ac:dyDescent="0.25">
      <c r="A3571" s="9"/>
      <c r="B3571" s="31"/>
      <c r="C3571" s="11"/>
      <c r="D3571" s="74"/>
      <c r="E3571" s="18"/>
      <c r="F3571" s="39"/>
      <c r="G3571" s="22"/>
      <c r="H3571" s="9"/>
    </row>
    <row r="3572" spans="1:8" x14ac:dyDescent="0.25">
      <c r="A3572" s="9"/>
      <c r="B3572" s="31"/>
      <c r="C3572" s="11"/>
      <c r="D3572" s="74"/>
      <c r="E3572" s="18"/>
      <c r="F3572" s="39"/>
      <c r="G3572" s="22"/>
      <c r="H3572" s="9"/>
    </row>
    <row r="3573" spans="1:8" x14ac:dyDescent="0.25">
      <c r="A3573" s="9"/>
      <c r="B3573" s="31"/>
      <c r="C3573" s="11"/>
      <c r="D3573" s="74"/>
      <c r="E3573" s="18"/>
      <c r="F3573" s="39"/>
      <c r="G3573" s="22"/>
      <c r="H3573" s="9"/>
    </row>
    <row r="3574" spans="1:8" x14ac:dyDescent="0.25">
      <c r="A3574" s="9"/>
      <c r="B3574" s="31"/>
      <c r="C3574" s="11"/>
      <c r="D3574" s="74"/>
      <c r="E3574" s="18"/>
      <c r="F3574" s="39"/>
      <c r="G3574" s="22"/>
      <c r="H3574" s="9"/>
    </row>
    <row r="3575" spans="1:8" x14ac:dyDescent="0.25">
      <c r="A3575" s="9"/>
      <c r="B3575" s="31"/>
      <c r="C3575" s="11"/>
      <c r="D3575" s="74"/>
      <c r="E3575" s="18"/>
      <c r="F3575" s="39"/>
      <c r="G3575" s="22"/>
      <c r="H3575" s="9"/>
    </row>
    <row r="3576" spans="1:8" x14ac:dyDescent="0.25">
      <c r="A3576" s="9"/>
      <c r="B3576" s="31"/>
      <c r="C3576" s="11"/>
      <c r="D3576" s="74"/>
      <c r="E3576" s="18"/>
      <c r="F3576" s="39"/>
      <c r="G3576" s="22"/>
      <c r="H3576" s="9"/>
    </row>
    <row r="3577" spans="1:8" x14ac:dyDescent="0.25">
      <c r="A3577" s="9"/>
      <c r="B3577" s="31"/>
      <c r="C3577" s="11"/>
      <c r="D3577" s="74"/>
      <c r="E3577" s="18"/>
      <c r="F3577" s="39"/>
      <c r="G3577" s="22"/>
      <c r="H3577" s="9"/>
    </row>
    <row r="3578" spans="1:8" x14ac:dyDescent="0.25">
      <c r="A3578" s="9"/>
      <c r="B3578" s="31"/>
      <c r="C3578" s="11"/>
      <c r="D3578" s="74"/>
      <c r="E3578" s="18"/>
      <c r="F3578" s="39"/>
      <c r="G3578" s="22"/>
      <c r="H3578" s="9"/>
    </row>
    <row r="3579" spans="1:8" x14ac:dyDescent="0.25">
      <c r="A3579" s="9"/>
      <c r="B3579" s="31"/>
      <c r="C3579" s="11"/>
      <c r="D3579" s="74"/>
      <c r="E3579" s="18"/>
      <c r="F3579" s="39"/>
      <c r="G3579" s="22"/>
      <c r="H3579" s="9"/>
    </row>
    <row r="3580" spans="1:8" x14ac:dyDescent="0.25">
      <c r="A3580" s="9"/>
      <c r="B3580" s="31"/>
      <c r="C3580" s="11"/>
      <c r="D3580" s="74"/>
      <c r="E3580" s="18"/>
      <c r="F3580" s="39"/>
      <c r="G3580" s="22"/>
      <c r="H3580" s="9"/>
    </row>
    <row r="3581" spans="1:8" x14ac:dyDescent="0.25">
      <c r="A3581" s="9"/>
      <c r="B3581" s="31"/>
      <c r="C3581" s="11"/>
      <c r="D3581" s="74"/>
      <c r="E3581" s="18"/>
      <c r="F3581" s="39"/>
      <c r="G3581" s="22"/>
      <c r="H3581" s="9"/>
    </row>
    <row r="3582" spans="1:8" x14ac:dyDescent="0.25">
      <c r="A3582" s="9"/>
      <c r="B3582" s="31"/>
      <c r="C3582" s="11"/>
      <c r="D3582" s="74"/>
      <c r="E3582" s="18"/>
      <c r="F3582" s="39"/>
      <c r="G3582" s="22"/>
      <c r="H3582" s="9"/>
    </row>
    <row r="3583" spans="1:8" x14ac:dyDescent="0.25">
      <c r="A3583" s="9"/>
      <c r="B3583" s="31"/>
      <c r="C3583" s="11"/>
      <c r="D3583" s="74"/>
      <c r="E3583" s="18"/>
      <c r="F3583" s="39"/>
      <c r="G3583" s="22"/>
      <c r="H3583" s="9"/>
    </row>
    <row r="3584" spans="1:8" x14ac:dyDescent="0.25">
      <c r="A3584" s="9"/>
      <c r="B3584" s="31"/>
      <c r="C3584" s="11"/>
      <c r="D3584" s="74"/>
      <c r="E3584" s="18"/>
      <c r="F3584" s="39"/>
      <c r="G3584" s="22"/>
      <c r="H3584" s="9"/>
    </row>
    <row r="3585" spans="1:8" x14ac:dyDescent="0.25">
      <c r="A3585" s="9"/>
      <c r="B3585" s="31"/>
      <c r="C3585" s="11"/>
      <c r="D3585" s="74"/>
      <c r="E3585" s="18"/>
      <c r="F3585" s="39"/>
      <c r="G3585" s="22"/>
      <c r="H3585" s="9"/>
    </row>
    <row r="3586" spans="1:8" x14ac:dyDescent="0.25">
      <c r="A3586" s="9"/>
      <c r="B3586" s="31"/>
      <c r="C3586" s="11"/>
      <c r="D3586" s="74"/>
      <c r="E3586" s="18"/>
      <c r="F3586" s="39"/>
      <c r="G3586" s="22"/>
      <c r="H3586" s="9"/>
    </row>
    <row r="3587" spans="1:8" x14ac:dyDescent="0.25">
      <c r="A3587" s="9"/>
      <c r="B3587" s="31"/>
      <c r="C3587" s="11"/>
      <c r="D3587" s="74"/>
      <c r="E3587" s="18"/>
      <c r="F3587" s="39"/>
      <c r="G3587" s="22"/>
      <c r="H3587" s="9"/>
    </row>
    <row r="3588" spans="1:8" x14ac:dyDescent="0.25">
      <c r="A3588" s="9"/>
      <c r="B3588" s="31"/>
      <c r="C3588" s="11"/>
      <c r="D3588" s="74"/>
      <c r="E3588" s="18"/>
      <c r="F3588" s="39"/>
      <c r="G3588" s="22"/>
      <c r="H3588" s="9"/>
    </row>
    <row r="3589" spans="1:8" x14ac:dyDescent="0.25">
      <c r="A3589" s="9"/>
      <c r="B3589" s="31"/>
      <c r="C3589" s="11"/>
      <c r="D3589" s="74"/>
      <c r="E3589" s="18"/>
      <c r="F3589" s="39"/>
      <c r="G3589" s="22"/>
      <c r="H3589" s="9"/>
    </row>
    <row r="3590" spans="1:8" x14ac:dyDescent="0.25">
      <c r="A3590" s="9"/>
      <c r="B3590" s="31"/>
      <c r="C3590" s="11"/>
      <c r="D3590" s="74"/>
      <c r="E3590" s="18"/>
      <c r="F3590" s="39"/>
      <c r="G3590" s="22"/>
      <c r="H3590" s="9"/>
    </row>
    <row r="3591" spans="1:8" x14ac:dyDescent="0.25">
      <c r="A3591" s="9"/>
      <c r="B3591" s="31"/>
      <c r="C3591" s="11"/>
      <c r="D3591" s="74"/>
      <c r="E3591" s="18"/>
      <c r="F3591" s="39"/>
      <c r="G3591" s="22"/>
      <c r="H3591" s="9"/>
    </row>
    <row r="3592" spans="1:8" x14ac:dyDescent="0.25">
      <c r="A3592" s="9"/>
      <c r="B3592" s="31"/>
      <c r="C3592" s="11"/>
      <c r="D3592" s="74"/>
      <c r="E3592" s="18"/>
      <c r="F3592" s="39"/>
      <c r="G3592" s="22"/>
      <c r="H3592" s="9"/>
    </row>
    <row r="3593" spans="1:8" x14ac:dyDescent="0.25">
      <c r="A3593" s="9"/>
      <c r="B3593" s="31"/>
      <c r="C3593" s="11"/>
      <c r="D3593" s="74"/>
      <c r="E3593" s="18"/>
      <c r="F3593" s="39"/>
      <c r="G3593" s="22"/>
      <c r="H3593" s="9"/>
    </row>
    <row r="3594" spans="1:8" x14ac:dyDescent="0.25">
      <c r="A3594" s="9"/>
      <c r="B3594" s="31"/>
      <c r="C3594" s="11"/>
      <c r="D3594" s="74"/>
      <c r="E3594" s="18"/>
      <c r="F3594" s="39"/>
      <c r="G3594" s="22"/>
      <c r="H3594" s="9"/>
    </row>
    <row r="3595" spans="1:8" x14ac:dyDescent="0.25">
      <c r="A3595" s="9"/>
      <c r="B3595" s="31"/>
      <c r="C3595" s="11"/>
      <c r="D3595" s="74"/>
      <c r="E3595" s="18"/>
      <c r="F3595" s="39"/>
      <c r="G3595" s="22"/>
      <c r="H3595" s="9"/>
    </row>
    <row r="3596" spans="1:8" x14ac:dyDescent="0.25">
      <c r="A3596" s="9"/>
      <c r="B3596" s="31"/>
      <c r="C3596" s="11"/>
      <c r="D3596" s="74"/>
      <c r="E3596" s="18"/>
      <c r="F3596" s="39"/>
      <c r="G3596" s="22"/>
      <c r="H3596" s="9"/>
    </row>
    <row r="3597" spans="1:8" x14ac:dyDescent="0.25">
      <c r="A3597" s="9"/>
      <c r="B3597" s="31"/>
      <c r="C3597" s="11"/>
      <c r="D3597" s="74"/>
      <c r="E3597" s="18"/>
      <c r="F3597" s="39"/>
      <c r="G3597" s="22"/>
      <c r="H3597" s="9"/>
    </row>
    <row r="3598" spans="1:8" x14ac:dyDescent="0.25">
      <c r="A3598" s="9"/>
      <c r="B3598" s="31"/>
      <c r="C3598" s="11"/>
      <c r="D3598" s="74"/>
      <c r="E3598" s="18"/>
      <c r="F3598" s="39"/>
      <c r="G3598" s="22"/>
      <c r="H3598" s="9"/>
    </row>
    <row r="3599" spans="1:8" x14ac:dyDescent="0.25">
      <c r="A3599" s="9"/>
      <c r="B3599" s="31"/>
      <c r="C3599" s="11"/>
      <c r="D3599" s="74"/>
      <c r="E3599" s="18"/>
      <c r="F3599" s="39"/>
      <c r="G3599" s="22"/>
      <c r="H3599" s="9"/>
    </row>
    <row r="3600" spans="1:8" x14ac:dyDescent="0.25">
      <c r="A3600" s="9"/>
      <c r="B3600" s="31"/>
      <c r="C3600" s="11"/>
      <c r="D3600" s="74"/>
      <c r="E3600" s="18"/>
      <c r="F3600" s="39"/>
      <c r="G3600" s="22"/>
      <c r="H3600" s="9"/>
    </row>
    <row r="3601" spans="1:8" x14ac:dyDescent="0.25">
      <c r="A3601" s="9"/>
      <c r="B3601" s="31"/>
      <c r="C3601" s="11"/>
      <c r="D3601" s="74"/>
      <c r="E3601" s="18"/>
      <c r="F3601" s="39"/>
      <c r="G3601" s="22"/>
      <c r="H3601" s="9"/>
    </row>
    <row r="3602" spans="1:8" x14ac:dyDescent="0.25">
      <c r="A3602" s="9"/>
      <c r="B3602" s="31"/>
      <c r="C3602" s="11"/>
      <c r="D3602" s="74"/>
      <c r="E3602" s="18"/>
      <c r="F3602" s="39"/>
      <c r="G3602" s="22"/>
      <c r="H3602" s="9"/>
    </row>
    <row r="3603" spans="1:8" x14ac:dyDescent="0.25">
      <c r="A3603" s="9"/>
      <c r="B3603" s="31"/>
      <c r="C3603" s="11"/>
      <c r="D3603" s="74"/>
      <c r="E3603" s="18"/>
      <c r="F3603" s="39"/>
      <c r="G3603" s="22"/>
      <c r="H3603" s="9"/>
    </row>
    <row r="3604" spans="1:8" x14ac:dyDescent="0.25">
      <c r="A3604" s="9"/>
      <c r="B3604" s="31"/>
      <c r="C3604" s="11"/>
      <c r="D3604" s="74"/>
      <c r="E3604" s="18"/>
      <c r="F3604" s="39"/>
      <c r="G3604" s="22"/>
      <c r="H3604" s="9"/>
    </row>
    <row r="3605" spans="1:8" x14ac:dyDescent="0.25">
      <c r="A3605" s="9"/>
      <c r="B3605" s="31"/>
      <c r="C3605" s="11"/>
      <c r="D3605" s="74"/>
      <c r="E3605" s="18"/>
      <c r="F3605" s="39"/>
      <c r="G3605" s="22"/>
      <c r="H3605" s="9"/>
    </row>
    <row r="3606" spans="1:8" x14ac:dyDescent="0.25">
      <c r="A3606" s="9"/>
      <c r="B3606" s="31"/>
      <c r="C3606" s="11"/>
      <c r="D3606" s="74"/>
      <c r="E3606" s="18"/>
      <c r="F3606" s="39"/>
      <c r="G3606" s="22"/>
      <c r="H3606" s="9"/>
    </row>
    <row r="3607" spans="1:8" x14ac:dyDescent="0.25">
      <c r="A3607" s="9"/>
      <c r="B3607" s="31"/>
      <c r="C3607" s="11"/>
      <c r="D3607" s="74"/>
      <c r="E3607" s="18"/>
      <c r="F3607" s="39"/>
      <c r="G3607" s="22"/>
      <c r="H3607" s="9"/>
    </row>
    <row r="3608" spans="1:8" x14ac:dyDescent="0.25">
      <c r="A3608" s="9"/>
      <c r="B3608" s="31"/>
      <c r="C3608" s="11"/>
      <c r="D3608" s="74"/>
      <c r="E3608" s="18"/>
      <c r="F3608" s="39"/>
      <c r="G3608" s="22"/>
      <c r="H3608" s="9"/>
    </row>
    <row r="3609" spans="1:8" x14ac:dyDescent="0.25">
      <c r="A3609" s="9"/>
      <c r="B3609" s="31"/>
      <c r="C3609" s="11"/>
      <c r="D3609" s="74"/>
      <c r="E3609" s="18"/>
      <c r="F3609" s="39"/>
      <c r="G3609" s="22"/>
      <c r="H3609" s="9"/>
    </row>
    <row r="3610" spans="1:8" x14ac:dyDescent="0.25">
      <c r="A3610" s="9"/>
      <c r="B3610" s="31"/>
      <c r="C3610" s="11"/>
      <c r="D3610" s="74"/>
      <c r="E3610" s="18"/>
      <c r="F3610" s="39"/>
      <c r="G3610" s="22"/>
      <c r="H3610" s="9"/>
    </row>
    <row r="3611" spans="1:8" x14ac:dyDescent="0.25">
      <c r="A3611" s="9"/>
      <c r="B3611" s="31"/>
      <c r="C3611" s="11"/>
      <c r="D3611" s="74"/>
      <c r="E3611" s="18"/>
      <c r="F3611" s="39"/>
      <c r="G3611" s="22"/>
      <c r="H3611" s="9"/>
    </row>
    <row r="3612" spans="1:8" x14ac:dyDescent="0.25">
      <c r="A3612" s="9"/>
      <c r="B3612" s="31"/>
      <c r="C3612" s="11"/>
      <c r="D3612" s="74"/>
      <c r="E3612" s="18"/>
      <c r="F3612" s="39"/>
      <c r="G3612" s="22"/>
      <c r="H3612" s="9"/>
    </row>
    <row r="3613" spans="1:8" x14ac:dyDescent="0.25">
      <c r="A3613" s="9"/>
      <c r="B3613" s="31"/>
      <c r="C3613" s="11"/>
      <c r="D3613" s="74"/>
      <c r="E3613" s="18"/>
      <c r="F3613" s="39"/>
      <c r="G3613" s="22"/>
      <c r="H3613" s="9"/>
    </row>
    <row r="3614" spans="1:8" x14ac:dyDescent="0.25">
      <c r="A3614" s="9"/>
      <c r="B3614" s="31"/>
      <c r="C3614" s="11"/>
      <c r="D3614" s="74"/>
      <c r="E3614" s="18"/>
      <c r="F3614" s="39"/>
      <c r="G3614" s="22"/>
      <c r="H3614" s="9"/>
    </row>
    <row r="3615" spans="1:8" x14ac:dyDescent="0.25">
      <c r="A3615" s="9"/>
      <c r="B3615" s="31"/>
      <c r="C3615" s="11"/>
      <c r="D3615" s="74"/>
      <c r="E3615" s="18"/>
      <c r="F3615" s="39"/>
      <c r="G3615" s="22"/>
      <c r="H3615" s="9"/>
    </row>
    <row r="3616" spans="1:8" x14ac:dyDescent="0.25">
      <c r="A3616" s="9"/>
      <c r="B3616" s="31"/>
      <c r="C3616" s="11"/>
      <c r="D3616" s="74"/>
      <c r="E3616" s="18"/>
      <c r="F3616" s="39"/>
      <c r="G3616" s="22"/>
      <c r="H3616" s="9"/>
    </row>
    <row r="3617" spans="1:8" x14ac:dyDescent="0.25">
      <c r="A3617" s="9"/>
      <c r="B3617" s="31"/>
      <c r="C3617" s="11"/>
      <c r="D3617" s="74"/>
      <c r="E3617" s="18"/>
      <c r="F3617" s="39"/>
      <c r="G3617" s="22"/>
      <c r="H3617" s="9"/>
    </row>
    <row r="3618" spans="1:8" x14ac:dyDescent="0.25">
      <c r="A3618" s="9"/>
      <c r="B3618" s="31"/>
      <c r="C3618" s="11"/>
      <c r="D3618" s="74"/>
      <c r="E3618" s="18"/>
      <c r="F3618" s="39"/>
      <c r="G3618" s="22"/>
      <c r="H3618" s="9"/>
    </row>
    <row r="3619" spans="1:8" x14ac:dyDescent="0.25">
      <c r="A3619" s="9"/>
      <c r="B3619" s="31"/>
      <c r="C3619" s="11"/>
      <c r="D3619" s="74"/>
      <c r="E3619" s="18"/>
      <c r="F3619" s="39"/>
      <c r="G3619" s="22"/>
      <c r="H3619" s="9"/>
    </row>
    <row r="3620" spans="1:8" x14ac:dyDescent="0.25">
      <c r="A3620" s="9"/>
      <c r="B3620" s="31"/>
      <c r="C3620" s="11"/>
      <c r="D3620" s="74"/>
      <c r="E3620" s="18"/>
      <c r="F3620" s="39"/>
      <c r="G3620" s="22"/>
      <c r="H3620" s="9"/>
    </row>
    <row r="3621" spans="1:8" x14ac:dyDescent="0.25">
      <c r="A3621" s="9"/>
      <c r="B3621" s="31"/>
      <c r="C3621" s="11"/>
      <c r="D3621" s="74"/>
      <c r="E3621" s="18"/>
      <c r="F3621" s="39"/>
      <c r="G3621" s="22"/>
      <c r="H3621" s="9"/>
    </row>
    <row r="3622" spans="1:8" x14ac:dyDescent="0.25">
      <c r="A3622" s="9"/>
      <c r="B3622" s="31"/>
      <c r="C3622" s="11"/>
      <c r="D3622" s="74"/>
      <c r="E3622" s="18"/>
      <c r="F3622" s="39"/>
      <c r="G3622" s="22"/>
      <c r="H3622" s="9"/>
    </row>
    <row r="3623" spans="1:8" x14ac:dyDescent="0.25">
      <c r="A3623" s="9"/>
      <c r="B3623" s="31"/>
      <c r="C3623" s="11"/>
      <c r="D3623" s="74"/>
      <c r="E3623" s="18"/>
      <c r="F3623" s="39"/>
      <c r="G3623" s="22"/>
      <c r="H3623" s="9"/>
    </row>
    <row r="3624" spans="1:8" x14ac:dyDescent="0.25">
      <c r="A3624" s="9"/>
      <c r="B3624" s="31"/>
      <c r="C3624" s="11"/>
      <c r="D3624" s="74"/>
      <c r="E3624" s="18"/>
      <c r="F3624" s="39"/>
      <c r="G3624" s="22"/>
      <c r="H3624" s="9"/>
    </row>
    <row r="3625" spans="1:8" x14ac:dyDescent="0.25">
      <c r="A3625" s="9"/>
      <c r="B3625" s="31"/>
      <c r="C3625" s="11"/>
      <c r="D3625" s="74"/>
      <c r="E3625" s="18"/>
      <c r="F3625" s="39"/>
      <c r="G3625" s="22"/>
      <c r="H3625" s="9"/>
    </row>
    <row r="3626" spans="1:8" x14ac:dyDescent="0.25">
      <c r="A3626" s="9"/>
      <c r="B3626" s="31"/>
      <c r="C3626" s="11"/>
      <c r="D3626" s="74"/>
      <c r="E3626" s="18"/>
      <c r="F3626" s="39"/>
      <c r="G3626" s="22"/>
      <c r="H3626" s="9"/>
    </row>
    <row r="3627" spans="1:8" x14ac:dyDescent="0.25">
      <c r="A3627" s="9"/>
      <c r="B3627" s="31"/>
      <c r="C3627" s="11"/>
      <c r="D3627" s="74"/>
      <c r="E3627" s="18"/>
      <c r="F3627" s="39"/>
      <c r="G3627" s="22"/>
      <c r="H3627" s="9"/>
    </row>
    <row r="3628" spans="1:8" x14ac:dyDescent="0.25">
      <c r="A3628" s="9"/>
      <c r="B3628" s="31"/>
      <c r="C3628" s="11"/>
      <c r="D3628" s="74"/>
      <c r="E3628" s="18"/>
      <c r="F3628" s="39"/>
      <c r="G3628" s="22"/>
      <c r="H3628" s="9"/>
    </row>
    <row r="3629" spans="1:8" x14ac:dyDescent="0.25">
      <c r="A3629" s="9"/>
      <c r="B3629" s="31"/>
      <c r="C3629" s="11"/>
      <c r="D3629" s="74"/>
      <c r="E3629" s="18"/>
      <c r="F3629" s="39"/>
      <c r="G3629" s="22"/>
      <c r="H3629" s="9"/>
    </row>
    <row r="3630" spans="1:8" x14ac:dyDescent="0.25">
      <c r="A3630" s="9"/>
      <c r="B3630" s="31"/>
      <c r="C3630" s="11"/>
      <c r="D3630" s="74"/>
      <c r="E3630" s="18"/>
      <c r="F3630" s="39"/>
      <c r="G3630" s="22"/>
      <c r="H3630" s="9"/>
    </row>
    <row r="3631" spans="1:8" x14ac:dyDescent="0.25">
      <c r="A3631" s="9"/>
      <c r="B3631" s="31"/>
      <c r="C3631" s="11"/>
      <c r="D3631" s="74"/>
      <c r="E3631" s="18"/>
      <c r="F3631" s="39"/>
      <c r="G3631" s="22"/>
      <c r="H3631" s="9"/>
    </row>
    <row r="3632" spans="1:8" x14ac:dyDescent="0.25">
      <c r="A3632" s="9"/>
      <c r="B3632" s="31"/>
      <c r="C3632" s="11"/>
      <c r="D3632" s="74"/>
      <c r="E3632" s="18"/>
      <c r="F3632" s="39"/>
      <c r="G3632" s="22"/>
      <c r="H3632" s="9"/>
    </row>
    <row r="3633" spans="1:8" x14ac:dyDescent="0.25">
      <c r="A3633" s="9"/>
      <c r="B3633" s="31"/>
      <c r="C3633" s="11"/>
      <c r="D3633" s="74"/>
      <c r="E3633" s="18"/>
      <c r="F3633" s="39"/>
      <c r="G3633" s="22"/>
      <c r="H3633" s="9"/>
    </row>
    <row r="3634" spans="1:8" x14ac:dyDescent="0.25">
      <c r="A3634" s="9"/>
      <c r="B3634" s="31"/>
      <c r="C3634" s="11"/>
      <c r="D3634" s="74"/>
      <c r="E3634" s="18"/>
      <c r="F3634" s="39"/>
      <c r="G3634" s="22"/>
      <c r="H3634" s="9"/>
    </row>
    <row r="3635" spans="1:8" x14ac:dyDescent="0.25">
      <c r="A3635" s="9"/>
      <c r="B3635" s="31"/>
      <c r="C3635" s="11"/>
      <c r="D3635" s="74"/>
      <c r="E3635" s="18"/>
      <c r="F3635" s="39"/>
      <c r="G3635" s="22"/>
      <c r="H3635" s="9"/>
    </row>
    <row r="3636" spans="1:8" x14ac:dyDescent="0.25">
      <c r="A3636" s="9"/>
      <c r="B3636" s="31"/>
      <c r="C3636" s="11"/>
      <c r="D3636" s="74"/>
      <c r="E3636" s="18"/>
      <c r="F3636" s="39"/>
      <c r="G3636" s="22"/>
      <c r="H3636" s="9"/>
    </row>
    <row r="3637" spans="1:8" x14ac:dyDescent="0.25">
      <c r="A3637" s="9"/>
      <c r="B3637" s="31"/>
      <c r="C3637" s="11"/>
      <c r="D3637" s="74"/>
      <c r="E3637" s="18"/>
      <c r="F3637" s="39"/>
      <c r="G3637" s="22"/>
      <c r="H3637" s="9"/>
    </row>
    <row r="3638" spans="1:8" x14ac:dyDescent="0.25">
      <c r="A3638" s="9"/>
      <c r="B3638" s="31"/>
      <c r="C3638" s="11"/>
      <c r="D3638" s="74"/>
      <c r="E3638" s="18"/>
      <c r="F3638" s="39"/>
      <c r="G3638" s="22"/>
      <c r="H3638" s="9"/>
    </row>
    <row r="3639" spans="1:8" x14ac:dyDescent="0.25">
      <c r="A3639" s="9"/>
      <c r="B3639" s="31"/>
      <c r="C3639" s="11"/>
      <c r="D3639" s="74"/>
      <c r="E3639" s="18"/>
      <c r="F3639" s="39"/>
      <c r="G3639" s="22"/>
      <c r="H3639" s="9"/>
    </row>
    <row r="3640" spans="1:8" x14ac:dyDescent="0.25">
      <c r="A3640" s="9"/>
      <c r="B3640" s="31"/>
      <c r="C3640" s="11"/>
      <c r="D3640" s="74"/>
      <c r="E3640" s="18"/>
      <c r="F3640" s="39"/>
      <c r="G3640" s="22"/>
      <c r="H3640" s="9"/>
    </row>
    <row r="3641" spans="1:8" x14ac:dyDescent="0.25">
      <c r="A3641" s="9"/>
      <c r="B3641" s="31"/>
      <c r="C3641" s="11"/>
      <c r="D3641" s="74"/>
      <c r="E3641" s="18"/>
      <c r="F3641" s="39"/>
      <c r="G3641" s="22"/>
      <c r="H3641" s="9"/>
    </row>
    <row r="3642" spans="1:8" x14ac:dyDescent="0.25">
      <c r="A3642" s="9"/>
      <c r="B3642" s="31"/>
      <c r="C3642" s="11"/>
      <c r="D3642" s="74"/>
      <c r="E3642" s="18"/>
      <c r="F3642" s="39"/>
      <c r="G3642" s="22"/>
      <c r="H3642" s="9"/>
    </row>
    <row r="3643" spans="1:8" x14ac:dyDescent="0.25">
      <c r="A3643" s="9"/>
      <c r="B3643" s="31"/>
      <c r="C3643" s="11"/>
      <c r="D3643" s="74"/>
      <c r="E3643" s="18"/>
      <c r="F3643" s="39"/>
      <c r="G3643" s="22"/>
      <c r="H3643" s="9"/>
    </row>
    <row r="3644" spans="1:8" x14ac:dyDescent="0.25">
      <c r="A3644" s="9"/>
      <c r="B3644" s="31"/>
      <c r="C3644" s="11"/>
      <c r="D3644" s="74"/>
      <c r="E3644" s="18"/>
      <c r="F3644" s="39"/>
      <c r="G3644" s="22"/>
      <c r="H3644" s="9"/>
    </row>
    <row r="3645" spans="1:8" x14ac:dyDescent="0.25">
      <c r="A3645" s="9"/>
      <c r="B3645" s="31"/>
      <c r="C3645" s="11"/>
      <c r="D3645" s="74"/>
      <c r="E3645" s="18"/>
      <c r="F3645" s="39"/>
      <c r="G3645" s="22"/>
      <c r="H3645" s="9"/>
    </row>
    <row r="3646" spans="1:8" x14ac:dyDescent="0.25">
      <c r="A3646" s="9"/>
      <c r="B3646" s="31"/>
      <c r="C3646" s="11"/>
      <c r="D3646" s="74"/>
      <c r="E3646" s="18"/>
      <c r="F3646" s="39"/>
      <c r="G3646" s="22"/>
      <c r="H3646" s="9"/>
    </row>
    <row r="3647" spans="1:8" x14ac:dyDescent="0.25">
      <c r="A3647" s="9"/>
      <c r="B3647" s="31"/>
      <c r="C3647" s="11"/>
      <c r="D3647" s="74"/>
      <c r="E3647" s="18"/>
      <c r="F3647" s="39"/>
      <c r="G3647" s="22"/>
      <c r="H3647" s="9"/>
    </row>
    <row r="3648" spans="1:8" x14ac:dyDescent="0.25">
      <c r="A3648" s="9"/>
      <c r="B3648" s="31"/>
      <c r="C3648" s="11"/>
      <c r="D3648" s="74"/>
      <c r="E3648" s="18"/>
      <c r="F3648" s="39"/>
      <c r="G3648" s="22"/>
      <c r="H3648" s="9"/>
    </row>
    <row r="3649" spans="1:8" x14ac:dyDescent="0.25">
      <c r="A3649" s="9"/>
      <c r="B3649" s="31"/>
      <c r="C3649" s="11"/>
      <c r="D3649" s="74"/>
      <c r="E3649" s="18"/>
      <c r="F3649" s="39"/>
      <c r="G3649" s="22"/>
      <c r="H3649" s="9"/>
    </row>
    <row r="3650" spans="1:8" x14ac:dyDescent="0.25">
      <c r="A3650" s="9"/>
      <c r="B3650" s="31"/>
      <c r="C3650" s="11"/>
      <c r="D3650" s="74"/>
      <c r="E3650" s="18"/>
      <c r="F3650" s="39"/>
      <c r="G3650" s="22"/>
      <c r="H3650" s="9"/>
    </row>
    <row r="3651" spans="1:8" x14ac:dyDescent="0.25">
      <c r="A3651" s="9"/>
      <c r="B3651" s="31"/>
      <c r="C3651" s="11"/>
      <c r="D3651" s="74"/>
      <c r="E3651" s="18"/>
      <c r="F3651" s="39"/>
      <c r="G3651" s="22"/>
      <c r="H3651" s="9"/>
    </row>
    <row r="3652" spans="1:8" x14ac:dyDescent="0.25">
      <c r="A3652" s="9"/>
      <c r="B3652" s="31"/>
      <c r="C3652" s="11"/>
      <c r="D3652" s="74"/>
      <c r="E3652" s="18"/>
      <c r="F3652" s="39"/>
      <c r="G3652" s="22"/>
      <c r="H3652" s="9"/>
    </row>
    <row r="3653" spans="1:8" x14ac:dyDescent="0.25">
      <c r="A3653" s="9"/>
      <c r="B3653" s="31"/>
      <c r="C3653" s="11"/>
      <c r="D3653" s="74"/>
      <c r="E3653" s="18"/>
      <c r="F3653" s="39"/>
      <c r="G3653" s="22"/>
      <c r="H3653" s="9"/>
    </row>
    <row r="3654" spans="1:8" x14ac:dyDescent="0.25">
      <c r="A3654" s="9"/>
      <c r="B3654" s="31"/>
      <c r="C3654" s="11"/>
      <c r="D3654" s="74"/>
      <c r="E3654" s="18"/>
      <c r="F3654" s="39"/>
      <c r="G3654" s="22"/>
      <c r="H3654" s="9"/>
    </row>
    <row r="3655" spans="1:8" x14ac:dyDescent="0.25">
      <c r="A3655" s="9"/>
      <c r="B3655" s="31"/>
      <c r="C3655" s="11"/>
      <c r="D3655" s="74"/>
      <c r="E3655" s="18"/>
      <c r="F3655" s="39"/>
      <c r="G3655" s="22"/>
      <c r="H3655" s="9"/>
    </row>
    <row r="3656" spans="1:8" x14ac:dyDescent="0.25">
      <c r="A3656" s="9"/>
      <c r="B3656" s="31"/>
      <c r="C3656" s="11"/>
      <c r="D3656" s="74"/>
      <c r="E3656" s="18"/>
      <c r="F3656" s="39"/>
      <c r="G3656" s="22"/>
      <c r="H3656" s="9"/>
    </row>
    <row r="3657" spans="1:8" x14ac:dyDescent="0.25">
      <c r="A3657" s="9"/>
      <c r="B3657" s="31"/>
      <c r="C3657" s="11"/>
      <c r="D3657" s="74"/>
      <c r="E3657" s="18"/>
      <c r="F3657" s="39"/>
      <c r="G3657" s="22"/>
      <c r="H3657" s="9"/>
    </row>
    <row r="3658" spans="1:8" x14ac:dyDescent="0.25">
      <c r="A3658" s="9"/>
      <c r="B3658" s="31"/>
      <c r="C3658" s="11"/>
      <c r="D3658" s="74"/>
      <c r="E3658" s="18"/>
      <c r="F3658" s="39"/>
      <c r="G3658" s="22"/>
      <c r="H3658" s="9"/>
    </row>
    <row r="3659" spans="1:8" x14ac:dyDescent="0.25">
      <c r="A3659" s="9"/>
      <c r="B3659" s="31"/>
      <c r="C3659" s="11"/>
      <c r="D3659" s="74"/>
      <c r="E3659" s="18"/>
      <c r="F3659" s="39"/>
      <c r="G3659" s="22"/>
      <c r="H3659" s="9"/>
    </row>
    <row r="3660" spans="1:8" x14ac:dyDescent="0.25">
      <c r="A3660" s="9"/>
      <c r="B3660" s="31"/>
      <c r="C3660" s="11"/>
      <c r="D3660" s="74"/>
      <c r="E3660" s="18"/>
      <c r="F3660" s="39"/>
      <c r="G3660" s="22"/>
      <c r="H3660" s="9"/>
    </row>
    <row r="3661" spans="1:8" x14ac:dyDescent="0.25">
      <c r="A3661" s="9"/>
      <c r="B3661" s="31"/>
      <c r="C3661" s="11"/>
      <c r="D3661" s="74"/>
      <c r="E3661" s="18"/>
      <c r="F3661" s="39"/>
      <c r="G3661" s="22"/>
      <c r="H3661" s="9"/>
    </row>
    <row r="3662" spans="1:8" x14ac:dyDescent="0.25">
      <c r="A3662" s="9"/>
      <c r="B3662" s="31"/>
      <c r="C3662" s="11"/>
      <c r="D3662" s="74"/>
      <c r="E3662" s="18"/>
      <c r="F3662" s="39"/>
      <c r="G3662" s="22"/>
      <c r="H3662" s="9"/>
    </row>
    <row r="3663" spans="1:8" x14ac:dyDescent="0.25">
      <c r="A3663" s="9"/>
      <c r="B3663" s="31"/>
      <c r="C3663" s="11"/>
      <c r="D3663" s="74"/>
      <c r="E3663" s="18"/>
      <c r="F3663" s="39"/>
      <c r="G3663" s="22"/>
      <c r="H3663" s="9"/>
    </row>
    <row r="3664" spans="1:8" x14ac:dyDescent="0.25">
      <c r="A3664" s="9"/>
      <c r="B3664" s="31"/>
      <c r="C3664" s="11"/>
      <c r="D3664" s="74"/>
      <c r="E3664" s="18"/>
      <c r="F3664" s="39"/>
      <c r="G3664" s="22"/>
      <c r="H3664" s="9"/>
    </row>
    <row r="3665" spans="1:8" x14ac:dyDescent="0.25">
      <c r="A3665" s="9"/>
      <c r="B3665" s="31"/>
      <c r="C3665" s="11"/>
      <c r="D3665" s="74"/>
      <c r="E3665" s="18"/>
      <c r="F3665" s="39"/>
      <c r="G3665" s="22"/>
      <c r="H3665" s="9"/>
    </row>
    <row r="3666" spans="1:8" x14ac:dyDescent="0.25">
      <c r="A3666" s="9"/>
      <c r="B3666" s="31"/>
      <c r="C3666" s="11"/>
      <c r="D3666" s="74"/>
      <c r="E3666" s="18"/>
      <c r="F3666" s="39"/>
      <c r="G3666" s="22"/>
      <c r="H3666" s="9"/>
    </row>
    <row r="3667" spans="1:8" x14ac:dyDescent="0.25">
      <c r="A3667" s="9"/>
      <c r="B3667" s="31"/>
      <c r="C3667" s="11"/>
      <c r="D3667" s="74"/>
      <c r="E3667" s="18"/>
      <c r="F3667" s="39"/>
      <c r="G3667" s="22"/>
      <c r="H3667" s="9"/>
    </row>
    <row r="3668" spans="1:8" x14ac:dyDescent="0.25">
      <c r="A3668" s="9"/>
      <c r="B3668" s="31"/>
      <c r="C3668" s="11"/>
      <c r="D3668" s="74"/>
      <c r="E3668" s="18"/>
      <c r="F3668" s="39"/>
      <c r="G3668" s="22"/>
      <c r="H3668" s="9"/>
    </row>
    <row r="3669" spans="1:8" x14ac:dyDescent="0.25">
      <c r="A3669" s="9"/>
      <c r="B3669" s="31"/>
      <c r="C3669" s="11"/>
      <c r="D3669" s="74"/>
      <c r="E3669" s="18"/>
      <c r="F3669" s="39"/>
      <c r="G3669" s="22"/>
      <c r="H3669" s="9"/>
    </row>
    <row r="3670" spans="1:8" x14ac:dyDescent="0.25">
      <c r="A3670" s="9"/>
      <c r="B3670" s="31"/>
      <c r="C3670" s="11"/>
      <c r="D3670" s="74"/>
      <c r="E3670" s="18"/>
      <c r="F3670" s="39"/>
      <c r="G3670" s="22"/>
      <c r="H3670" s="9"/>
    </row>
    <row r="3671" spans="1:8" x14ac:dyDescent="0.25">
      <c r="A3671" s="9"/>
      <c r="B3671" s="31"/>
      <c r="C3671" s="11"/>
      <c r="D3671" s="74"/>
      <c r="E3671" s="18"/>
      <c r="F3671" s="39"/>
      <c r="G3671" s="22"/>
      <c r="H3671" s="9"/>
    </row>
    <row r="3672" spans="1:8" x14ac:dyDescent="0.25">
      <c r="A3672" s="9"/>
      <c r="B3672" s="31"/>
      <c r="C3672" s="11"/>
      <c r="D3672" s="74"/>
      <c r="E3672" s="18"/>
      <c r="F3672" s="39"/>
      <c r="G3672" s="22"/>
      <c r="H3672" s="9"/>
    </row>
    <row r="3673" spans="1:8" x14ac:dyDescent="0.25">
      <c r="A3673" s="9"/>
      <c r="B3673" s="31"/>
      <c r="C3673" s="11"/>
      <c r="D3673" s="74"/>
      <c r="E3673" s="18"/>
      <c r="F3673" s="39"/>
      <c r="G3673" s="22"/>
      <c r="H3673" s="9"/>
    </row>
    <row r="3674" spans="1:8" x14ac:dyDescent="0.25">
      <c r="A3674" s="9"/>
      <c r="B3674" s="31"/>
      <c r="C3674" s="11"/>
      <c r="D3674" s="74"/>
      <c r="E3674" s="18"/>
      <c r="F3674" s="39"/>
      <c r="G3674" s="22"/>
      <c r="H3674" s="9"/>
    </row>
    <row r="3675" spans="1:8" x14ac:dyDescent="0.25">
      <c r="A3675" s="9"/>
      <c r="B3675" s="31"/>
      <c r="C3675" s="11"/>
      <c r="D3675" s="74"/>
      <c r="E3675" s="18"/>
      <c r="F3675" s="39"/>
      <c r="G3675" s="22"/>
      <c r="H3675" s="9"/>
    </row>
    <row r="3676" spans="1:8" x14ac:dyDescent="0.25">
      <c r="A3676" s="9"/>
      <c r="B3676" s="31"/>
      <c r="C3676" s="11"/>
      <c r="D3676" s="74"/>
      <c r="E3676" s="18"/>
      <c r="F3676" s="39"/>
      <c r="G3676" s="22"/>
      <c r="H3676" s="9"/>
    </row>
    <row r="3677" spans="1:8" x14ac:dyDescent="0.25">
      <c r="A3677" s="9"/>
      <c r="B3677" s="31"/>
      <c r="C3677" s="11"/>
      <c r="D3677" s="74"/>
      <c r="E3677" s="18"/>
      <c r="F3677" s="39"/>
      <c r="G3677" s="22"/>
      <c r="H3677" s="9"/>
    </row>
    <row r="3678" spans="1:8" x14ac:dyDescent="0.25">
      <c r="A3678" s="9"/>
      <c r="B3678" s="31"/>
      <c r="C3678" s="11"/>
      <c r="D3678" s="74"/>
      <c r="E3678" s="18"/>
      <c r="F3678" s="39"/>
      <c r="G3678" s="22"/>
      <c r="H3678" s="9"/>
    </row>
    <row r="3679" spans="1:8" x14ac:dyDescent="0.25">
      <c r="A3679" s="9"/>
      <c r="B3679" s="31"/>
      <c r="C3679" s="11"/>
      <c r="D3679" s="74"/>
      <c r="E3679" s="18"/>
      <c r="F3679" s="39"/>
      <c r="G3679" s="22"/>
      <c r="H3679" s="9"/>
    </row>
    <row r="3680" spans="1:8" x14ac:dyDescent="0.25">
      <c r="A3680" s="9"/>
      <c r="B3680" s="31"/>
      <c r="C3680" s="11"/>
      <c r="D3680" s="74"/>
      <c r="E3680" s="18"/>
      <c r="F3680" s="39"/>
      <c r="G3680" s="22"/>
      <c r="H3680" s="9"/>
    </row>
    <row r="3681" spans="1:8" x14ac:dyDescent="0.25">
      <c r="A3681" s="9"/>
      <c r="B3681" s="31"/>
      <c r="C3681" s="11"/>
      <c r="D3681" s="74"/>
      <c r="E3681" s="18"/>
      <c r="F3681" s="39"/>
      <c r="G3681" s="22"/>
      <c r="H3681" s="9"/>
    </row>
    <row r="3682" spans="1:8" x14ac:dyDescent="0.25">
      <c r="A3682" s="9"/>
      <c r="B3682" s="31"/>
      <c r="C3682" s="11"/>
      <c r="D3682" s="74"/>
      <c r="E3682" s="18"/>
      <c r="F3682" s="39"/>
      <c r="G3682" s="22"/>
      <c r="H3682" s="9"/>
    </row>
    <row r="3683" spans="1:8" x14ac:dyDescent="0.25">
      <c r="A3683" s="9"/>
      <c r="B3683" s="31"/>
      <c r="C3683" s="11"/>
      <c r="D3683" s="74"/>
      <c r="E3683" s="18"/>
      <c r="F3683" s="39"/>
      <c r="G3683" s="22"/>
      <c r="H3683" s="9"/>
    </row>
    <row r="3684" spans="1:8" x14ac:dyDescent="0.25">
      <c r="A3684" s="9"/>
      <c r="B3684" s="31"/>
      <c r="C3684" s="11"/>
      <c r="D3684" s="74"/>
      <c r="E3684" s="18"/>
      <c r="F3684" s="39"/>
      <c r="G3684" s="22"/>
      <c r="H3684" s="9"/>
    </row>
    <row r="3685" spans="1:8" x14ac:dyDescent="0.25">
      <c r="A3685" s="9"/>
      <c r="B3685" s="31"/>
      <c r="C3685" s="11"/>
      <c r="D3685" s="74"/>
      <c r="E3685" s="18"/>
      <c r="F3685" s="39"/>
      <c r="G3685" s="22"/>
      <c r="H3685" s="9"/>
    </row>
    <row r="3686" spans="1:8" x14ac:dyDescent="0.25">
      <c r="A3686" s="9"/>
      <c r="B3686" s="31"/>
      <c r="C3686" s="11"/>
      <c r="D3686" s="74"/>
      <c r="E3686" s="18"/>
      <c r="F3686" s="39"/>
      <c r="G3686" s="22"/>
      <c r="H3686" s="9"/>
    </row>
    <row r="3687" spans="1:8" x14ac:dyDescent="0.25">
      <c r="A3687" s="9"/>
      <c r="B3687" s="31"/>
      <c r="C3687" s="11"/>
      <c r="D3687" s="74"/>
      <c r="E3687" s="18"/>
      <c r="F3687" s="39"/>
      <c r="G3687" s="22"/>
      <c r="H3687" s="9"/>
    </row>
    <row r="3688" spans="1:8" x14ac:dyDescent="0.25">
      <c r="A3688" s="9"/>
      <c r="B3688" s="31"/>
      <c r="C3688" s="11"/>
      <c r="D3688" s="74"/>
      <c r="E3688" s="18"/>
      <c r="F3688" s="39"/>
      <c r="G3688" s="22"/>
      <c r="H3688" s="9"/>
    </row>
    <row r="3689" spans="1:8" x14ac:dyDescent="0.25">
      <c r="A3689" s="9"/>
      <c r="B3689" s="31"/>
      <c r="C3689" s="11"/>
      <c r="D3689" s="74"/>
      <c r="E3689" s="18"/>
      <c r="F3689" s="39"/>
      <c r="G3689" s="22"/>
      <c r="H3689" s="9"/>
    </row>
    <row r="3690" spans="1:8" x14ac:dyDescent="0.25">
      <c r="A3690" s="9"/>
      <c r="B3690" s="31"/>
      <c r="C3690" s="11"/>
      <c r="D3690" s="74"/>
      <c r="E3690" s="18"/>
      <c r="F3690" s="39"/>
      <c r="G3690" s="22"/>
      <c r="H3690" s="9"/>
    </row>
    <row r="3691" spans="1:8" x14ac:dyDescent="0.25">
      <c r="A3691" s="9"/>
      <c r="B3691" s="31"/>
      <c r="C3691" s="11"/>
      <c r="D3691" s="74"/>
      <c r="E3691" s="18"/>
      <c r="F3691" s="39"/>
      <c r="G3691" s="22"/>
      <c r="H3691" s="9"/>
    </row>
    <row r="3692" spans="1:8" x14ac:dyDescent="0.25">
      <c r="A3692" s="9"/>
      <c r="B3692" s="31"/>
      <c r="C3692" s="11"/>
      <c r="D3692" s="74"/>
      <c r="E3692" s="18"/>
      <c r="F3692" s="39"/>
      <c r="G3692" s="22"/>
      <c r="H3692" s="9"/>
    </row>
    <row r="3693" spans="1:8" x14ac:dyDescent="0.25">
      <c r="A3693" s="9"/>
      <c r="B3693" s="31"/>
      <c r="C3693" s="11"/>
      <c r="D3693" s="74"/>
      <c r="E3693" s="18"/>
      <c r="F3693" s="39"/>
      <c r="G3693" s="22"/>
      <c r="H3693" s="9"/>
    </row>
    <row r="3694" spans="1:8" x14ac:dyDescent="0.25">
      <c r="A3694" s="9"/>
      <c r="B3694" s="31"/>
      <c r="C3694" s="11"/>
      <c r="D3694" s="74"/>
      <c r="E3694" s="18"/>
      <c r="F3694" s="39"/>
      <c r="G3694" s="22"/>
      <c r="H3694" s="9"/>
    </row>
    <row r="3695" spans="1:8" x14ac:dyDescent="0.25">
      <c r="A3695" s="9"/>
      <c r="B3695" s="31"/>
      <c r="C3695" s="11"/>
      <c r="D3695" s="74"/>
      <c r="E3695" s="18"/>
      <c r="F3695" s="39"/>
      <c r="G3695" s="22"/>
      <c r="H3695" s="9"/>
    </row>
    <row r="3696" spans="1:8" x14ac:dyDescent="0.25">
      <c r="A3696" s="9"/>
      <c r="B3696" s="31"/>
      <c r="C3696" s="11"/>
      <c r="D3696" s="74"/>
      <c r="E3696" s="18"/>
      <c r="F3696" s="39"/>
      <c r="G3696" s="22"/>
      <c r="H3696" s="9"/>
    </row>
    <row r="3697" spans="1:8" x14ac:dyDescent="0.25">
      <c r="A3697" s="9"/>
      <c r="B3697" s="31"/>
      <c r="C3697" s="11"/>
      <c r="D3697" s="74"/>
      <c r="E3697" s="18"/>
      <c r="F3697" s="39"/>
      <c r="G3697" s="22"/>
      <c r="H3697" s="9"/>
    </row>
    <row r="3698" spans="1:8" x14ac:dyDescent="0.25">
      <c r="A3698" s="9"/>
      <c r="B3698" s="31"/>
      <c r="C3698" s="11"/>
      <c r="D3698" s="74"/>
      <c r="E3698" s="18"/>
      <c r="F3698" s="39"/>
      <c r="G3698" s="22"/>
      <c r="H3698" s="9"/>
    </row>
    <row r="3699" spans="1:8" x14ac:dyDescent="0.25">
      <c r="A3699" s="9"/>
      <c r="B3699" s="31"/>
      <c r="C3699" s="11"/>
      <c r="D3699" s="74"/>
      <c r="E3699" s="18"/>
      <c r="F3699" s="39"/>
      <c r="G3699" s="22"/>
      <c r="H3699" s="9"/>
    </row>
    <row r="3700" spans="1:8" x14ac:dyDescent="0.25">
      <c r="A3700" s="9"/>
      <c r="B3700" s="31"/>
      <c r="C3700" s="11"/>
      <c r="D3700" s="74"/>
      <c r="E3700" s="18"/>
      <c r="F3700" s="39"/>
      <c r="G3700" s="22"/>
      <c r="H3700" s="9"/>
    </row>
    <row r="3701" spans="1:8" x14ac:dyDescent="0.25">
      <c r="A3701" s="9"/>
      <c r="B3701" s="31"/>
      <c r="C3701" s="11"/>
      <c r="D3701" s="74"/>
      <c r="E3701" s="18"/>
      <c r="F3701" s="39"/>
      <c r="G3701" s="22"/>
      <c r="H3701" s="9"/>
    </row>
    <row r="3702" spans="1:8" x14ac:dyDescent="0.25">
      <c r="A3702" s="9"/>
      <c r="B3702" s="31"/>
      <c r="C3702" s="11"/>
      <c r="D3702" s="74"/>
      <c r="E3702" s="18"/>
      <c r="F3702" s="39"/>
      <c r="G3702" s="22"/>
      <c r="H3702" s="9"/>
    </row>
    <row r="3703" spans="1:8" x14ac:dyDescent="0.25">
      <c r="A3703" s="9"/>
      <c r="B3703" s="31"/>
      <c r="C3703" s="11"/>
      <c r="D3703" s="74"/>
      <c r="E3703" s="18"/>
      <c r="F3703" s="39"/>
      <c r="G3703" s="22"/>
      <c r="H3703" s="9"/>
    </row>
    <row r="3704" spans="1:8" x14ac:dyDescent="0.25">
      <c r="A3704" s="9"/>
      <c r="B3704" s="31"/>
      <c r="C3704" s="11"/>
      <c r="D3704" s="74"/>
      <c r="E3704" s="18"/>
      <c r="F3704" s="39"/>
      <c r="G3704" s="22"/>
      <c r="H3704" s="9"/>
    </row>
    <row r="3705" spans="1:8" x14ac:dyDescent="0.25">
      <c r="A3705" s="9"/>
      <c r="B3705" s="31"/>
      <c r="C3705" s="11"/>
      <c r="D3705" s="74"/>
      <c r="E3705" s="18"/>
      <c r="F3705" s="39"/>
      <c r="G3705" s="22"/>
      <c r="H3705" s="9"/>
    </row>
    <row r="3706" spans="1:8" x14ac:dyDescent="0.25">
      <c r="A3706" s="9"/>
      <c r="B3706" s="31"/>
      <c r="C3706" s="11"/>
      <c r="D3706" s="74"/>
      <c r="E3706" s="18"/>
      <c r="F3706" s="39"/>
      <c r="G3706" s="22"/>
      <c r="H3706" s="9"/>
    </row>
    <row r="3707" spans="1:8" x14ac:dyDescent="0.25">
      <c r="A3707" s="9"/>
      <c r="B3707" s="31"/>
      <c r="C3707" s="11"/>
      <c r="D3707" s="74"/>
      <c r="E3707" s="18"/>
      <c r="F3707" s="39"/>
      <c r="G3707" s="22"/>
      <c r="H3707" s="9"/>
    </row>
    <row r="3708" spans="1:8" x14ac:dyDescent="0.25">
      <c r="A3708" s="9"/>
      <c r="B3708" s="31"/>
      <c r="C3708" s="11"/>
      <c r="D3708" s="74"/>
      <c r="E3708" s="18"/>
      <c r="F3708" s="39"/>
      <c r="G3708" s="22"/>
      <c r="H3708" s="9"/>
    </row>
    <row r="3709" spans="1:8" x14ac:dyDescent="0.25">
      <c r="A3709" s="9"/>
      <c r="B3709" s="31"/>
      <c r="C3709" s="11"/>
      <c r="D3709" s="74"/>
      <c r="E3709" s="18"/>
      <c r="F3709" s="39"/>
      <c r="G3709" s="22"/>
      <c r="H3709" s="9"/>
    </row>
    <row r="3710" spans="1:8" x14ac:dyDescent="0.25">
      <c r="A3710" s="9"/>
      <c r="B3710" s="31"/>
      <c r="C3710" s="11"/>
      <c r="D3710" s="74"/>
      <c r="E3710" s="18"/>
      <c r="F3710" s="39"/>
      <c r="G3710" s="22"/>
      <c r="H3710" s="9"/>
    </row>
    <row r="3711" spans="1:8" x14ac:dyDescent="0.25">
      <c r="A3711" s="9"/>
      <c r="B3711" s="31"/>
      <c r="C3711" s="11"/>
      <c r="D3711" s="74"/>
      <c r="E3711" s="18"/>
      <c r="F3711" s="39"/>
      <c r="G3711" s="22"/>
      <c r="H3711" s="9"/>
    </row>
    <row r="3712" spans="1:8" x14ac:dyDescent="0.25">
      <c r="A3712" s="9"/>
      <c r="B3712" s="31"/>
      <c r="C3712" s="11"/>
      <c r="D3712" s="74"/>
      <c r="E3712" s="18"/>
      <c r="F3712" s="39"/>
      <c r="G3712" s="22"/>
      <c r="H3712" s="9"/>
    </row>
    <row r="3713" spans="1:8" x14ac:dyDescent="0.25">
      <c r="A3713" s="9"/>
      <c r="B3713" s="31"/>
      <c r="C3713" s="11"/>
      <c r="D3713" s="74"/>
      <c r="E3713" s="18"/>
      <c r="F3713" s="39"/>
      <c r="G3713" s="22"/>
      <c r="H3713" s="9"/>
    </row>
    <row r="3714" spans="1:8" x14ac:dyDescent="0.25">
      <c r="A3714" s="9"/>
      <c r="B3714" s="31"/>
      <c r="C3714" s="11"/>
      <c r="D3714" s="74"/>
      <c r="E3714" s="18"/>
      <c r="F3714" s="39"/>
      <c r="G3714" s="22"/>
      <c r="H3714" s="9"/>
    </row>
    <row r="3715" spans="1:8" x14ac:dyDescent="0.25">
      <c r="A3715" s="9"/>
      <c r="B3715" s="31"/>
      <c r="C3715" s="11"/>
      <c r="D3715" s="74"/>
      <c r="E3715" s="18"/>
      <c r="F3715" s="39"/>
      <c r="G3715" s="22"/>
      <c r="H3715" s="9"/>
    </row>
    <row r="3716" spans="1:8" x14ac:dyDescent="0.25">
      <c r="A3716" s="9"/>
      <c r="B3716" s="31"/>
      <c r="C3716" s="11"/>
      <c r="D3716" s="74"/>
      <c r="E3716" s="18"/>
      <c r="F3716" s="39"/>
      <c r="G3716" s="22"/>
      <c r="H3716" s="9"/>
    </row>
    <row r="3717" spans="1:8" x14ac:dyDescent="0.25">
      <c r="A3717" s="9"/>
      <c r="B3717" s="31"/>
      <c r="C3717" s="11"/>
      <c r="D3717" s="74"/>
      <c r="E3717" s="18"/>
      <c r="F3717" s="39"/>
      <c r="G3717" s="22"/>
      <c r="H3717" s="9"/>
    </row>
    <row r="3718" spans="1:8" x14ac:dyDescent="0.25">
      <c r="A3718" s="9"/>
      <c r="B3718" s="31"/>
      <c r="C3718" s="11"/>
      <c r="D3718" s="74"/>
      <c r="E3718" s="18"/>
      <c r="F3718" s="39"/>
      <c r="G3718" s="22"/>
      <c r="H3718" s="9"/>
    </row>
    <row r="3719" spans="1:8" x14ac:dyDescent="0.25">
      <c r="A3719" s="9"/>
      <c r="B3719" s="31"/>
      <c r="C3719" s="11"/>
      <c r="D3719" s="74"/>
      <c r="E3719" s="18"/>
      <c r="F3719" s="39"/>
      <c r="G3719" s="22"/>
      <c r="H3719" s="9"/>
    </row>
    <row r="3720" spans="1:8" x14ac:dyDescent="0.25">
      <c r="A3720" s="9"/>
      <c r="B3720" s="31"/>
      <c r="C3720" s="11"/>
      <c r="D3720" s="74"/>
      <c r="E3720" s="18"/>
      <c r="F3720" s="39"/>
      <c r="G3720" s="22"/>
      <c r="H3720" s="9"/>
    </row>
    <row r="3721" spans="1:8" x14ac:dyDescent="0.25">
      <c r="A3721" s="9"/>
      <c r="B3721" s="31"/>
      <c r="C3721" s="11"/>
      <c r="D3721" s="74"/>
      <c r="E3721" s="18"/>
      <c r="F3721" s="39"/>
      <c r="G3721" s="22"/>
      <c r="H3721" s="9"/>
    </row>
    <row r="3722" spans="1:8" x14ac:dyDescent="0.25">
      <c r="A3722" s="9"/>
      <c r="B3722" s="31"/>
      <c r="C3722" s="11"/>
      <c r="D3722" s="74"/>
      <c r="E3722" s="18"/>
      <c r="F3722" s="39"/>
      <c r="G3722" s="22"/>
      <c r="H3722" s="9"/>
    </row>
    <row r="3723" spans="1:8" x14ac:dyDescent="0.25">
      <c r="A3723" s="9"/>
      <c r="B3723" s="31"/>
      <c r="C3723" s="11"/>
      <c r="D3723" s="74"/>
      <c r="E3723" s="18"/>
      <c r="F3723" s="39"/>
      <c r="G3723" s="22"/>
      <c r="H3723" s="9"/>
    </row>
    <row r="3724" spans="1:8" x14ac:dyDescent="0.25">
      <c r="A3724" s="9"/>
      <c r="B3724" s="31"/>
      <c r="C3724" s="11"/>
      <c r="D3724" s="74"/>
      <c r="E3724" s="18"/>
      <c r="F3724" s="39"/>
      <c r="G3724" s="22"/>
      <c r="H3724" s="9"/>
    </row>
    <row r="3725" spans="1:8" x14ac:dyDescent="0.25">
      <c r="A3725" s="9"/>
      <c r="B3725" s="31"/>
      <c r="C3725" s="11"/>
      <c r="D3725" s="74"/>
      <c r="E3725" s="18"/>
      <c r="F3725" s="39"/>
      <c r="G3725" s="22"/>
      <c r="H3725" s="9"/>
    </row>
    <row r="3726" spans="1:8" x14ac:dyDescent="0.25">
      <c r="A3726" s="9"/>
      <c r="B3726" s="31"/>
      <c r="C3726" s="11"/>
      <c r="D3726" s="74"/>
      <c r="E3726" s="18"/>
      <c r="F3726" s="39"/>
      <c r="G3726" s="22"/>
      <c r="H3726" s="9"/>
    </row>
    <row r="3727" spans="1:8" x14ac:dyDescent="0.25">
      <c r="A3727" s="9"/>
      <c r="B3727" s="31"/>
      <c r="C3727" s="11"/>
      <c r="D3727" s="74"/>
      <c r="E3727" s="18"/>
      <c r="F3727" s="39"/>
      <c r="G3727" s="22"/>
      <c r="H3727" s="9"/>
    </row>
    <row r="3728" spans="1:8" x14ac:dyDescent="0.25">
      <c r="A3728" s="9"/>
      <c r="B3728" s="31"/>
      <c r="C3728" s="11"/>
      <c r="D3728" s="74"/>
      <c r="E3728" s="18"/>
      <c r="F3728" s="39"/>
      <c r="G3728" s="22"/>
      <c r="H3728" s="9"/>
    </row>
    <row r="3729" spans="1:8" x14ac:dyDescent="0.25">
      <c r="A3729" s="9"/>
      <c r="B3729" s="31"/>
      <c r="C3729" s="11"/>
      <c r="D3729" s="74"/>
      <c r="E3729" s="18"/>
      <c r="F3729" s="39"/>
      <c r="G3729" s="22"/>
      <c r="H3729" s="9"/>
    </row>
    <row r="3730" spans="1:8" x14ac:dyDescent="0.25">
      <c r="A3730" s="9"/>
      <c r="B3730" s="31"/>
      <c r="C3730" s="11"/>
      <c r="D3730" s="74"/>
      <c r="E3730" s="18"/>
      <c r="F3730" s="39"/>
      <c r="G3730" s="22"/>
      <c r="H3730" s="9"/>
    </row>
    <row r="3731" spans="1:8" x14ac:dyDescent="0.25">
      <c r="A3731" s="9"/>
      <c r="B3731" s="31"/>
      <c r="C3731" s="11"/>
      <c r="D3731" s="74"/>
      <c r="E3731" s="18"/>
      <c r="F3731" s="39"/>
      <c r="G3731" s="22"/>
      <c r="H3731" s="9"/>
    </row>
    <row r="3732" spans="1:8" x14ac:dyDescent="0.25">
      <c r="A3732" s="9"/>
      <c r="B3732" s="31"/>
      <c r="C3732" s="11"/>
      <c r="D3732" s="74"/>
      <c r="E3732" s="18"/>
      <c r="F3732" s="39"/>
      <c r="G3732" s="22"/>
      <c r="H3732" s="9"/>
    </row>
    <row r="3733" spans="1:8" x14ac:dyDescent="0.25">
      <c r="A3733" s="9"/>
      <c r="B3733" s="31"/>
      <c r="C3733" s="11"/>
      <c r="D3733" s="74"/>
      <c r="E3733" s="18"/>
      <c r="F3733" s="39"/>
      <c r="G3733" s="22"/>
      <c r="H3733" s="9"/>
    </row>
    <row r="3734" spans="1:8" x14ac:dyDescent="0.25">
      <c r="A3734" s="9"/>
      <c r="B3734" s="31"/>
      <c r="C3734" s="11"/>
      <c r="D3734" s="74"/>
      <c r="E3734" s="18"/>
      <c r="F3734" s="39"/>
      <c r="G3734" s="22"/>
      <c r="H3734" s="9"/>
    </row>
    <row r="3735" spans="1:8" x14ac:dyDescent="0.25">
      <c r="A3735" s="9"/>
      <c r="B3735" s="31"/>
      <c r="C3735" s="11"/>
      <c r="D3735" s="74"/>
      <c r="E3735" s="18"/>
      <c r="F3735" s="39"/>
      <c r="G3735" s="22"/>
      <c r="H3735" s="9"/>
    </row>
    <row r="3736" spans="1:8" x14ac:dyDescent="0.25">
      <c r="A3736" s="9"/>
      <c r="B3736" s="31"/>
      <c r="C3736" s="11"/>
      <c r="D3736" s="74"/>
      <c r="E3736" s="18"/>
      <c r="F3736" s="39"/>
      <c r="G3736" s="22"/>
      <c r="H3736" s="9"/>
    </row>
    <row r="3737" spans="1:8" x14ac:dyDescent="0.25">
      <c r="A3737" s="9"/>
      <c r="B3737" s="31"/>
      <c r="C3737" s="11"/>
      <c r="D3737" s="74"/>
      <c r="E3737" s="18"/>
      <c r="F3737" s="39"/>
      <c r="G3737" s="22"/>
      <c r="H3737" s="9"/>
    </row>
    <row r="3738" spans="1:8" x14ac:dyDescent="0.25">
      <c r="A3738" s="9"/>
      <c r="B3738" s="31"/>
      <c r="C3738" s="11"/>
      <c r="D3738" s="74"/>
      <c r="E3738" s="18"/>
      <c r="F3738" s="39"/>
      <c r="G3738" s="22"/>
      <c r="H3738" s="9"/>
    </row>
    <row r="3739" spans="1:8" x14ac:dyDescent="0.25">
      <c r="A3739" s="9"/>
      <c r="B3739" s="31"/>
      <c r="C3739" s="11"/>
      <c r="D3739" s="74"/>
      <c r="E3739" s="18"/>
      <c r="F3739" s="39"/>
      <c r="G3739" s="22"/>
      <c r="H3739" s="9"/>
    </row>
    <row r="3740" spans="1:8" x14ac:dyDescent="0.25">
      <c r="A3740" s="9"/>
      <c r="B3740" s="31"/>
      <c r="C3740" s="11"/>
      <c r="D3740" s="74"/>
      <c r="E3740" s="18"/>
      <c r="F3740" s="39"/>
      <c r="G3740" s="22"/>
      <c r="H3740" s="9"/>
    </row>
    <row r="3741" spans="1:8" x14ac:dyDescent="0.25">
      <c r="A3741" s="9"/>
      <c r="B3741" s="31"/>
      <c r="C3741" s="11"/>
      <c r="D3741" s="74"/>
      <c r="E3741" s="18"/>
      <c r="F3741" s="39"/>
      <c r="G3741" s="22"/>
      <c r="H3741" s="9"/>
    </row>
    <row r="3742" spans="1:8" x14ac:dyDescent="0.25">
      <c r="A3742" s="9"/>
      <c r="B3742" s="31"/>
      <c r="C3742" s="11"/>
      <c r="D3742" s="74"/>
      <c r="E3742" s="18"/>
      <c r="F3742" s="39"/>
      <c r="G3742" s="22"/>
      <c r="H3742" s="9"/>
    </row>
    <row r="3743" spans="1:8" x14ac:dyDescent="0.25">
      <c r="A3743" s="9"/>
      <c r="B3743" s="31"/>
      <c r="C3743" s="11"/>
      <c r="D3743" s="74"/>
      <c r="E3743" s="18"/>
      <c r="F3743" s="39"/>
      <c r="G3743" s="22"/>
      <c r="H3743" s="9"/>
    </row>
    <row r="3744" spans="1:8" x14ac:dyDescent="0.25">
      <c r="A3744" s="9"/>
      <c r="B3744" s="31"/>
      <c r="C3744" s="11"/>
      <c r="D3744" s="74"/>
      <c r="E3744" s="18"/>
      <c r="F3744" s="39"/>
      <c r="G3744" s="22"/>
      <c r="H3744" s="9"/>
    </row>
    <row r="3745" spans="1:8" x14ac:dyDescent="0.25">
      <c r="A3745" s="9"/>
      <c r="B3745" s="31"/>
      <c r="C3745" s="11"/>
      <c r="D3745" s="74"/>
      <c r="E3745" s="18"/>
      <c r="F3745" s="39"/>
      <c r="G3745" s="22"/>
      <c r="H3745" s="9"/>
    </row>
    <row r="3746" spans="1:8" x14ac:dyDescent="0.25">
      <c r="A3746" s="9"/>
      <c r="B3746" s="31"/>
      <c r="C3746" s="11"/>
      <c r="D3746" s="74"/>
      <c r="E3746" s="18"/>
      <c r="F3746" s="39"/>
      <c r="G3746" s="22"/>
      <c r="H3746" s="9"/>
    </row>
    <row r="3747" spans="1:8" x14ac:dyDescent="0.25">
      <c r="A3747" s="9"/>
      <c r="B3747" s="31"/>
      <c r="C3747" s="11"/>
      <c r="D3747" s="74"/>
      <c r="E3747" s="18"/>
      <c r="F3747" s="39"/>
      <c r="G3747" s="22"/>
      <c r="H3747" s="9"/>
    </row>
    <row r="3748" spans="1:8" x14ac:dyDescent="0.25">
      <c r="A3748" s="9"/>
      <c r="B3748" s="31"/>
      <c r="C3748" s="11"/>
      <c r="D3748" s="74"/>
      <c r="E3748" s="18"/>
      <c r="F3748" s="39"/>
      <c r="G3748" s="22"/>
      <c r="H3748" s="9"/>
    </row>
    <row r="3749" spans="1:8" x14ac:dyDescent="0.25">
      <c r="A3749" s="9"/>
      <c r="B3749" s="31"/>
      <c r="C3749" s="11"/>
      <c r="D3749" s="74"/>
      <c r="E3749" s="18"/>
      <c r="F3749" s="39"/>
      <c r="G3749" s="22"/>
      <c r="H3749" s="9"/>
    </row>
    <row r="3750" spans="1:8" x14ac:dyDescent="0.25">
      <c r="A3750" s="9"/>
      <c r="B3750" s="31"/>
      <c r="C3750" s="11"/>
      <c r="D3750" s="74"/>
      <c r="E3750" s="18"/>
      <c r="F3750" s="39"/>
      <c r="G3750" s="22"/>
      <c r="H3750" s="9"/>
    </row>
    <row r="3751" spans="1:8" x14ac:dyDescent="0.25">
      <c r="A3751" s="9"/>
      <c r="B3751" s="31"/>
      <c r="C3751" s="11"/>
      <c r="D3751" s="74"/>
      <c r="E3751" s="18"/>
      <c r="F3751" s="39"/>
      <c r="G3751" s="22"/>
      <c r="H3751" s="9"/>
    </row>
    <row r="3752" spans="1:8" x14ac:dyDescent="0.25">
      <c r="A3752" s="9"/>
      <c r="B3752" s="31"/>
      <c r="C3752" s="11"/>
      <c r="D3752" s="74"/>
      <c r="E3752" s="18"/>
      <c r="F3752" s="39"/>
      <c r="G3752" s="22"/>
      <c r="H3752" s="9"/>
    </row>
    <row r="3753" spans="1:8" x14ac:dyDescent="0.25">
      <c r="A3753" s="9"/>
      <c r="B3753" s="31"/>
      <c r="C3753" s="11"/>
      <c r="D3753" s="74"/>
      <c r="E3753" s="18"/>
      <c r="F3753" s="39"/>
      <c r="G3753" s="22"/>
      <c r="H3753" s="9"/>
    </row>
    <row r="3754" spans="1:8" x14ac:dyDescent="0.25">
      <c r="A3754" s="9"/>
      <c r="B3754" s="31"/>
      <c r="C3754" s="11"/>
      <c r="D3754" s="74"/>
      <c r="E3754" s="18"/>
      <c r="F3754" s="39"/>
      <c r="G3754" s="22"/>
      <c r="H3754" s="9"/>
    </row>
    <row r="3755" spans="1:8" x14ac:dyDescent="0.25">
      <c r="A3755" s="9"/>
      <c r="B3755" s="31"/>
      <c r="C3755" s="11"/>
      <c r="D3755" s="74"/>
      <c r="E3755" s="18"/>
      <c r="F3755" s="39"/>
      <c r="G3755" s="22"/>
      <c r="H3755" s="9"/>
    </row>
    <row r="3756" spans="1:8" x14ac:dyDescent="0.25">
      <c r="A3756" s="9"/>
      <c r="B3756" s="31"/>
      <c r="C3756" s="11"/>
      <c r="D3756" s="74"/>
      <c r="E3756" s="18"/>
      <c r="F3756" s="39"/>
      <c r="G3756" s="22"/>
      <c r="H3756" s="9"/>
    </row>
    <row r="3757" spans="1:8" x14ac:dyDescent="0.25">
      <c r="A3757" s="9"/>
      <c r="B3757" s="31"/>
      <c r="C3757" s="11"/>
      <c r="D3757" s="74"/>
      <c r="E3757" s="18"/>
      <c r="F3757" s="39"/>
      <c r="G3757" s="22"/>
      <c r="H3757" s="9"/>
    </row>
    <row r="3758" spans="1:8" x14ac:dyDescent="0.25">
      <c r="A3758" s="9"/>
      <c r="B3758" s="31"/>
      <c r="C3758" s="11"/>
      <c r="D3758" s="74"/>
      <c r="E3758" s="18"/>
      <c r="F3758" s="39"/>
      <c r="G3758" s="22"/>
      <c r="H3758" s="9"/>
    </row>
    <row r="3759" spans="1:8" x14ac:dyDescent="0.25">
      <c r="A3759" s="9"/>
      <c r="B3759" s="31"/>
      <c r="C3759" s="11"/>
      <c r="D3759" s="74"/>
      <c r="E3759" s="18"/>
      <c r="F3759" s="39"/>
      <c r="G3759" s="22"/>
      <c r="H3759" s="9"/>
    </row>
    <row r="3760" spans="1:8" x14ac:dyDescent="0.25">
      <c r="A3760" s="9"/>
      <c r="B3760" s="31"/>
      <c r="C3760" s="11"/>
      <c r="D3760" s="74"/>
      <c r="E3760" s="18"/>
      <c r="F3760" s="39"/>
      <c r="G3760" s="22"/>
      <c r="H3760" s="9"/>
    </row>
    <row r="3761" spans="1:8" x14ac:dyDescent="0.25">
      <c r="A3761" s="9"/>
      <c r="B3761" s="31"/>
      <c r="C3761" s="11"/>
      <c r="D3761" s="74"/>
      <c r="E3761" s="18"/>
      <c r="F3761" s="39"/>
      <c r="G3761" s="22"/>
      <c r="H3761" s="9"/>
    </row>
    <row r="3762" spans="1:8" x14ac:dyDescent="0.25">
      <c r="A3762" s="9"/>
      <c r="B3762" s="31"/>
      <c r="C3762" s="11"/>
      <c r="D3762" s="74"/>
      <c r="E3762" s="18"/>
      <c r="F3762" s="39"/>
      <c r="G3762" s="22"/>
      <c r="H3762" s="9"/>
    </row>
    <row r="3763" spans="1:8" x14ac:dyDescent="0.25">
      <c r="A3763" s="9"/>
      <c r="B3763" s="31"/>
      <c r="C3763" s="11"/>
      <c r="D3763" s="74"/>
      <c r="E3763" s="18"/>
      <c r="F3763" s="39"/>
      <c r="G3763" s="22"/>
      <c r="H3763" s="9"/>
    </row>
    <row r="3764" spans="1:8" x14ac:dyDescent="0.25">
      <c r="A3764" s="9"/>
      <c r="B3764" s="31"/>
      <c r="C3764" s="11"/>
      <c r="D3764" s="74"/>
      <c r="E3764" s="18"/>
      <c r="F3764" s="39"/>
      <c r="G3764" s="22"/>
      <c r="H3764" s="9"/>
    </row>
    <row r="3765" spans="1:8" x14ac:dyDescent="0.25">
      <c r="A3765" s="9"/>
      <c r="B3765" s="31"/>
      <c r="C3765" s="11"/>
      <c r="D3765" s="74"/>
      <c r="E3765" s="18"/>
      <c r="F3765" s="39"/>
      <c r="G3765" s="22"/>
      <c r="H3765" s="9"/>
    </row>
    <row r="3766" spans="1:8" x14ac:dyDescent="0.25">
      <c r="A3766" s="9"/>
      <c r="B3766" s="31"/>
      <c r="C3766" s="11"/>
      <c r="D3766" s="74"/>
      <c r="E3766" s="18"/>
      <c r="F3766" s="39"/>
      <c r="G3766" s="22"/>
      <c r="H3766" s="9"/>
    </row>
    <row r="3767" spans="1:8" x14ac:dyDescent="0.25">
      <c r="A3767" s="9"/>
      <c r="B3767" s="31"/>
      <c r="C3767" s="11"/>
      <c r="D3767" s="74"/>
      <c r="E3767" s="18"/>
      <c r="F3767" s="39"/>
      <c r="G3767" s="22"/>
      <c r="H3767" s="9"/>
    </row>
    <row r="3768" spans="1:8" x14ac:dyDescent="0.25">
      <c r="A3768" s="9"/>
      <c r="B3768" s="31"/>
      <c r="C3768" s="11"/>
      <c r="D3768" s="74"/>
      <c r="E3768" s="18"/>
      <c r="F3768" s="39"/>
      <c r="G3768" s="22"/>
      <c r="H3768" s="9"/>
    </row>
    <row r="3769" spans="1:8" x14ac:dyDescent="0.25">
      <c r="A3769" s="9"/>
      <c r="B3769" s="31"/>
      <c r="C3769" s="11"/>
      <c r="D3769" s="74"/>
      <c r="E3769" s="18"/>
      <c r="F3769" s="39"/>
      <c r="G3769" s="22"/>
      <c r="H3769" s="9"/>
    </row>
    <row r="3770" spans="1:8" x14ac:dyDescent="0.25">
      <c r="A3770" s="9"/>
      <c r="B3770" s="31"/>
      <c r="C3770" s="11"/>
      <c r="D3770" s="74"/>
      <c r="E3770" s="18"/>
      <c r="F3770" s="39"/>
      <c r="G3770" s="22"/>
      <c r="H3770" s="9"/>
    </row>
    <row r="3771" spans="1:8" x14ac:dyDescent="0.25">
      <c r="A3771" s="9"/>
      <c r="B3771" s="31"/>
      <c r="C3771" s="11"/>
      <c r="D3771" s="74"/>
      <c r="E3771" s="18"/>
      <c r="F3771" s="39"/>
      <c r="G3771" s="22"/>
      <c r="H3771" s="9"/>
    </row>
    <row r="3772" spans="1:8" x14ac:dyDescent="0.25">
      <c r="A3772" s="9"/>
      <c r="B3772" s="31"/>
      <c r="C3772" s="11"/>
      <c r="D3772" s="74"/>
      <c r="E3772" s="18"/>
      <c r="F3772" s="39"/>
      <c r="G3772" s="22"/>
      <c r="H3772" s="9"/>
    </row>
    <row r="3773" spans="1:8" x14ac:dyDescent="0.25">
      <c r="A3773" s="9"/>
      <c r="B3773" s="31"/>
      <c r="C3773" s="11"/>
      <c r="D3773" s="74"/>
      <c r="E3773" s="18"/>
      <c r="F3773" s="39"/>
      <c r="G3773" s="22"/>
      <c r="H3773" s="9"/>
    </row>
    <row r="3774" spans="1:8" x14ac:dyDescent="0.25">
      <c r="A3774" s="9"/>
      <c r="B3774" s="31"/>
      <c r="C3774" s="11"/>
      <c r="D3774" s="74"/>
      <c r="E3774" s="18"/>
      <c r="F3774" s="39"/>
      <c r="G3774" s="22"/>
      <c r="H3774" s="9"/>
    </row>
    <row r="3775" spans="1:8" x14ac:dyDescent="0.25">
      <c r="A3775" s="9"/>
      <c r="B3775" s="31"/>
      <c r="C3775" s="11"/>
      <c r="D3775" s="74"/>
      <c r="E3775" s="18"/>
      <c r="F3775" s="39"/>
      <c r="G3775" s="22"/>
      <c r="H3775" s="9"/>
    </row>
    <row r="3776" spans="1:8" x14ac:dyDescent="0.25">
      <c r="A3776" s="9"/>
      <c r="B3776" s="31"/>
      <c r="C3776" s="11"/>
      <c r="D3776" s="74"/>
      <c r="E3776" s="18"/>
      <c r="F3776" s="39"/>
      <c r="G3776" s="22"/>
      <c r="H3776" s="9"/>
    </row>
    <row r="3777" spans="1:8" x14ac:dyDescent="0.25">
      <c r="A3777" s="9"/>
      <c r="B3777" s="31"/>
      <c r="C3777" s="11"/>
      <c r="D3777" s="74"/>
      <c r="E3777" s="18"/>
      <c r="F3777" s="39"/>
      <c r="G3777" s="22"/>
      <c r="H3777" s="9"/>
    </row>
    <row r="3778" spans="1:8" x14ac:dyDescent="0.25">
      <c r="A3778" s="9"/>
      <c r="B3778" s="31"/>
      <c r="C3778" s="11"/>
      <c r="D3778" s="74"/>
      <c r="E3778" s="18"/>
      <c r="F3778" s="39"/>
      <c r="G3778" s="22"/>
      <c r="H3778" s="9"/>
    </row>
    <row r="3779" spans="1:8" x14ac:dyDescent="0.25">
      <c r="A3779" s="9"/>
      <c r="B3779" s="31"/>
      <c r="C3779" s="11"/>
      <c r="D3779" s="74"/>
      <c r="E3779" s="18"/>
      <c r="F3779" s="39"/>
      <c r="G3779" s="22"/>
      <c r="H3779" s="9"/>
    </row>
    <row r="3780" spans="1:8" x14ac:dyDescent="0.25">
      <c r="A3780" s="9"/>
      <c r="B3780" s="31"/>
      <c r="C3780" s="11"/>
      <c r="D3780" s="74"/>
      <c r="E3780" s="18"/>
      <c r="F3780" s="39"/>
      <c r="G3780" s="22"/>
      <c r="H3780" s="9"/>
    </row>
    <row r="3781" spans="1:8" x14ac:dyDescent="0.25">
      <c r="A3781" s="9"/>
      <c r="B3781" s="31"/>
      <c r="C3781" s="11"/>
      <c r="D3781" s="74"/>
      <c r="E3781" s="18"/>
      <c r="F3781" s="39"/>
      <c r="G3781" s="22"/>
      <c r="H3781" s="9"/>
    </row>
    <row r="3782" spans="1:8" x14ac:dyDescent="0.25">
      <c r="A3782" s="9"/>
      <c r="B3782" s="31"/>
      <c r="C3782" s="11"/>
      <c r="D3782" s="74"/>
      <c r="E3782" s="18"/>
      <c r="F3782" s="39"/>
      <c r="G3782" s="22"/>
      <c r="H3782" s="9"/>
    </row>
    <row r="3783" spans="1:8" x14ac:dyDescent="0.25">
      <c r="A3783" s="9"/>
      <c r="B3783" s="31"/>
      <c r="C3783" s="11"/>
      <c r="D3783" s="74"/>
      <c r="E3783" s="18"/>
      <c r="F3783" s="39"/>
      <c r="G3783" s="22"/>
      <c r="H3783" s="9"/>
    </row>
    <row r="3784" spans="1:8" x14ac:dyDescent="0.25">
      <c r="A3784" s="9"/>
      <c r="B3784" s="31"/>
      <c r="C3784" s="11"/>
      <c r="D3784" s="74"/>
      <c r="E3784" s="18"/>
      <c r="F3784" s="39"/>
      <c r="G3784" s="22"/>
      <c r="H3784" s="9"/>
    </row>
    <row r="3785" spans="1:8" x14ac:dyDescent="0.25">
      <c r="A3785" s="9"/>
      <c r="B3785" s="31"/>
      <c r="C3785" s="11"/>
      <c r="D3785" s="74"/>
      <c r="E3785" s="18"/>
      <c r="F3785" s="39"/>
      <c r="G3785" s="22"/>
      <c r="H3785" s="9"/>
    </row>
    <row r="3786" spans="1:8" x14ac:dyDescent="0.25">
      <c r="A3786" s="9"/>
      <c r="B3786" s="31"/>
      <c r="C3786" s="11"/>
      <c r="D3786" s="74"/>
      <c r="E3786" s="18"/>
      <c r="F3786" s="39"/>
      <c r="G3786" s="22"/>
      <c r="H3786" s="9"/>
    </row>
    <row r="3787" spans="1:8" x14ac:dyDescent="0.25">
      <c r="A3787" s="9"/>
      <c r="B3787" s="31"/>
      <c r="C3787" s="11"/>
      <c r="D3787" s="74"/>
      <c r="E3787" s="18"/>
      <c r="F3787" s="39"/>
      <c r="G3787" s="22"/>
      <c r="H3787" s="9"/>
    </row>
    <row r="3788" spans="1:8" x14ac:dyDescent="0.25">
      <c r="A3788" s="9"/>
      <c r="B3788" s="31"/>
      <c r="C3788" s="11"/>
      <c r="D3788" s="74"/>
      <c r="E3788" s="18"/>
      <c r="F3788" s="39"/>
      <c r="G3788" s="22"/>
      <c r="H3788" s="9"/>
    </row>
    <row r="3789" spans="1:8" x14ac:dyDescent="0.25">
      <c r="A3789" s="9"/>
      <c r="B3789" s="31"/>
      <c r="C3789" s="11"/>
      <c r="D3789" s="74"/>
      <c r="E3789" s="18"/>
      <c r="F3789" s="39"/>
      <c r="G3789" s="22"/>
      <c r="H3789" s="9"/>
    </row>
    <row r="3790" spans="1:8" x14ac:dyDescent="0.25">
      <c r="A3790" s="9"/>
      <c r="B3790" s="31"/>
      <c r="C3790" s="11"/>
      <c r="D3790" s="74"/>
      <c r="E3790" s="18"/>
      <c r="F3790" s="39"/>
      <c r="G3790" s="22"/>
      <c r="H3790" s="9"/>
    </row>
    <row r="3791" spans="1:8" x14ac:dyDescent="0.25">
      <c r="A3791" s="9"/>
      <c r="B3791" s="31"/>
      <c r="C3791" s="11"/>
      <c r="D3791" s="74"/>
      <c r="E3791" s="18"/>
      <c r="F3791" s="39"/>
      <c r="G3791" s="22"/>
      <c r="H3791" s="9"/>
    </row>
    <row r="3792" spans="1:8" x14ac:dyDescent="0.25">
      <c r="A3792" s="9"/>
      <c r="B3792" s="31"/>
      <c r="C3792" s="11"/>
      <c r="D3792" s="74"/>
      <c r="E3792" s="18"/>
      <c r="F3792" s="39"/>
      <c r="G3792" s="22"/>
      <c r="H3792" s="9"/>
    </row>
    <row r="3793" spans="1:8" x14ac:dyDescent="0.25">
      <c r="A3793" s="9"/>
      <c r="B3793" s="31"/>
      <c r="C3793" s="11"/>
      <c r="D3793" s="74"/>
      <c r="E3793" s="18"/>
      <c r="F3793" s="39"/>
      <c r="G3793" s="22"/>
      <c r="H3793" s="9"/>
    </row>
    <row r="3794" spans="1:8" x14ac:dyDescent="0.25">
      <c r="A3794" s="9"/>
      <c r="B3794" s="31"/>
      <c r="C3794" s="11"/>
      <c r="D3794" s="74"/>
      <c r="E3794" s="18"/>
      <c r="F3794" s="39"/>
      <c r="G3794" s="22"/>
      <c r="H3794" s="9"/>
    </row>
    <row r="3795" spans="1:8" x14ac:dyDescent="0.25">
      <c r="A3795" s="9"/>
      <c r="B3795" s="31"/>
      <c r="C3795" s="11"/>
      <c r="D3795" s="74"/>
      <c r="E3795" s="18"/>
      <c r="F3795" s="39"/>
      <c r="G3795" s="22"/>
      <c r="H3795" s="9"/>
    </row>
    <row r="3796" spans="1:8" x14ac:dyDescent="0.25">
      <c r="A3796" s="9"/>
      <c r="B3796" s="31"/>
      <c r="C3796" s="11"/>
      <c r="D3796" s="74"/>
      <c r="E3796" s="18"/>
      <c r="F3796" s="39"/>
      <c r="G3796" s="22"/>
      <c r="H3796" s="9"/>
    </row>
    <row r="3797" spans="1:8" x14ac:dyDescent="0.25">
      <c r="A3797" s="9"/>
      <c r="B3797" s="31"/>
      <c r="C3797" s="11"/>
      <c r="D3797" s="74"/>
      <c r="E3797" s="18"/>
      <c r="F3797" s="39"/>
      <c r="G3797" s="22"/>
      <c r="H3797" s="9"/>
    </row>
    <row r="3798" spans="1:8" x14ac:dyDescent="0.25">
      <c r="A3798" s="9"/>
      <c r="B3798" s="31"/>
      <c r="C3798" s="11"/>
      <c r="D3798" s="74"/>
      <c r="E3798" s="18"/>
      <c r="F3798" s="39"/>
      <c r="G3798" s="22"/>
      <c r="H3798" s="9"/>
    </row>
    <row r="3799" spans="1:8" x14ac:dyDescent="0.25">
      <c r="A3799" s="9"/>
      <c r="B3799" s="31"/>
      <c r="C3799" s="11"/>
      <c r="D3799" s="74"/>
      <c r="E3799" s="18"/>
      <c r="F3799" s="39"/>
      <c r="G3799" s="22"/>
      <c r="H3799" s="9"/>
    </row>
    <row r="3800" spans="1:8" x14ac:dyDescent="0.25">
      <c r="A3800" s="9"/>
      <c r="B3800" s="31"/>
      <c r="C3800" s="11"/>
      <c r="D3800" s="74"/>
      <c r="E3800" s="18"/>
      <c r="F3800" s="39"/>
      <c r="G3800" s="22"/>
      <c r="H3800" s="9"/>
    </row>
    <row r="3801" spans="1:8" x14ac:dyDescent="0.25">
      <c r="A3801" s="9"/>
      <c r="B3801" s="31"/>
      <c r="C3801" s="11"/>
      <c r="D3801" s="74"/>
      <c r="E3801" s="18"/>
      <c r="F3801" s="39"/>
      <c r="G3801" s="22"/>
      <c r="H3801" s="9"/>
    </row>
    <row r="3802" spans="1:8" x14ac:dyDescent="0.25">
      <c r="A3802" s="9"/>
      <c r="B3802" s="31"/>
      <c r="C3802" s="11"/>
      <c r="D3802" s="74"/>
      <c r="E3802" s="18"/>
      <c r="F3802" s="39"/>
      <c r="G3802" s="22"/>
      <c r="H3802" s="9"/>
    </row>
    <row r="3803" spans="1:8" x14ac:dyDescent="0.25">
      <c r="A3803" s="9"/>
      <c r="B3803" s="31"/>
      <c r="C3803" s="11"/>
      <c r="D3803" s="74"/>
      <c r="E3803" s="18"/>
      <c r="F3803" s="39"/>
      <c r="G3803" s="22"/>
      <c r="H3803" s="9"/>
    </row>
    <row r="3804" spans="1:8" x14ac:dyDescent="0.25">
      <c r="A3804" s="9"/>
      <c r="B3804" s="31"/>
      <c r="C3804" s="11"/>
      <c r="D3804" s="74"/>
      <c r="E3804" s="18"/>
      <c r="F3804" s="39"/>
      <c r="G3804" s="22"/>
      <c r="H3804" s="9"/>
    </row>
    <row r="3805" spans="1:8" x14ac:dyDescent="0.25">
      <c r="A3805" s="9"/>
      <c r="B3805" s="31"/>
      <c r="C3805" s="11"/>
      <c r="D3805" s="74"/>
      <c r="E3805" s="18"/>
      <c r="F3805" s="39"/>
      <c r="G3805" s="22"/>
      <c r="H3805" s="9"/>
    </row>
    <row r="3806" spans="1:8" x14ac:dyDescent="0.25">
      <c r="A3806" s="9"/>
      <c r="B3806" s="31"/>
      <c r="C3806" s="11"/>
      <c r="D3806" s="74"/>
      <c r="E3806" s="18"/>
      <c r="F3806" s="39"/>
      <c r="G3806" s="22"/>
      <c r="H3806" s="9"/>
    </row>
    <row r="3807" spans="1:8" x14ac:dyDescent="0.25">
      <c r="A3807" s="9"/>
      <c r="B3807" s="31"/>
      <c r="C3807" s="11"/>
      <c r="D3807" s="74"/>
      <c r="E3807" s="18"/>
      <c r="F3807" s="39"/>
      <c r="G3807" s="22"/>
      <c r="H3807" s="9"/>
    </row>
    <row r="3808" spans="1:8" x14ac:dyDescent="0.25">
      <c r="A3808" s="9"/>
      <c r="B3808" s="31"/>
      <c r="C3808" s="11"/>
      <c r="D3808" s="74"/>
      <c r="E3808" s="18"/>
      <c r="F3808" s="39"/>
      <c r="G3808" s="22"/>
      <c r="H3808" s="9"/>
    </row>
    <row r="3809" spans="1:8" x14ac:dyDescent="0.25">
      <c r="A3809" s="9"/>
      <c r="B3809" s="31"/>
      <c r="C3809" s="11"/>
      <c r="D3809" s="74"/>
      <c r="E3809" s="18"/>
      <c r="F3809" s="39"/>
      <c r="G3809" s="22"/>
      <c r="H3809" s="9"/>
    </row>
    <row r="3810" spans="1:8" x14ac:dyDescent="0.25">
      <c r="A3810" s="9"/>
      <c r="B3810" s="31"/>
      <c r="C3810" s="11"/>
      <c r="D3810" s="74"/>
      <c r="E3810" s="18"/>
      <c r="F3810" s="39"/>
      <c r="G3810" s="22"/>
      <c r="H3810" s="9"/>
    </row>
    <row r="3811" spans="1:8" x14ac:dyDescent="0.25">
      <c r="A3811" s="9"/>
      <c r="B3811" s="31"/>
      <c r="C3811" s="11"/>
      <c r="D3811" s="74"/>
      <c r="E3811" s="18"/>
      <c r="F3811" s="39"/>
      <c r="G3811" s="22"/>
      <c r="H3811" s="9"/>
    </row>
    <row r="3812" spans="1:8" x14ac:dyDescent="0.25">
      <c r="A3812" s="9"/>
      <c r="B3812" s="31"/>
      <c r="C3812" s="11"/>
      <c r="D3812" s="74"/>
      <c r="E3812" s="18"/>
      <c r="F3812" s="39"/>
      <c r="G3812" s="22"/>
      <c r="H3812" s="9"/>
    </row>
    <row r="3813" spans="1:8" x14ac:dyDescent="0.25">
      <c r="A3813" s="9"/>
      <c r="B3813" s="31"/>
      <c r="C3813" s="11"/>
      <c r="D3813" s="74"/>
      <c r="E3813" s="18"/>
      <c r="F3813" s="39"/>
      <c r="G3813" s="22"/>
      <c r="H3813" s="9"/>
    </row>
    <row r="3814" spans="1:8" x14ac:dyDescent="0.25">
      <c r="A3814" s="9"/>
      <c r="B3814" s="31"/>
      <c r="C3814" s="11"/>
      <c r="D3814" s="74"/>
      <c r="E3814" s="18"/>
      <c r="F3814" s="39"/>
      <c r="G3814" s="22"/>
      <c r="H3814" s="9"/>
    </row>
    <row r="3815" spans="1:8" x14ac:dyDescent="0.25">
      <c r="A3815" s="9"/>
      <c r="B3815" s="31"/>
      <c r="C3815" s="11"/>
      <c r="D3815" s="74"/>
      <c r="E3815" s="18"/>
      <c r="F3815" s="39"/>
      <c r="G3815" s="22"/>
      <c r="H3815" s="9"/>
    </row>
    <row r="3816" spans="1:8" x14ac:dyDescent="0.25">
      <c r="A3816" s="9"/>
      <c r="B3816" s="31"/>
      <c r="C3816" s="11"/>
      <c r="D3816" s="74"/>
      <c r="E3816" s="18"/>
      <c r="F3816" s="39"/>
      <c r="G3816" s="22"/>
      <c r="H3816" s="9"/>
    </row>
    <row r="3817" spans="1:8" x14ac:dyDescent="0.25">
      <c r="A3817" s="9"/>
      <c r="B3817" s="31"/>
      <c r="C3817" s="11"/>
      <c r="D3817" s="74"/>
      <c r="E3817" s="18"/>
      <c r="F3817" s="39"/>
      <c r="G3817" s="22"/>
      <c r="H3817" s="9"/>
    </row>
    <row r="3818" spans="1:8" x14ac:dyDescent="0.25">
      <c r="A3818" s="9"/>
      <c r="B3818" s="31"/>
      <c r="C3818" s="11"/>
      <c r="D3818" s="74"/>
      <c r="E3818" s="18"/>
      <c r="F3818" s="39"/>
      <c r="G3818" s="22"/>
      <c r="H3818" s="9"/>
    </row>
    <row r="3819" spans="1:8" x14ac:dyDescent="0.25">
      <c r="A3819" s="9"/>
      <c r="B3819" s="31"/>
      <c r="C3819" s="11"/>
      <c r="D3819" s="74"/>
      <c r="E3819" s="18"/>
      <c r="F3819" s="39"/>
      <c r="G3819" s="22"/>
      <c r="H3819" s="9"/>
    </row>
    <row r="3820" spans="1:8" x14ac:dyDescent="0.25">
      <c r="A3820" s="9"/>
      <c r="B3820" s="31"/>
      <c r="C3820" s="11"/>
      <c r="D3820" s="74"/>
      <c r="E3820" s="18"/>
      <c r="F3820" s="39"/>
      <c r="G3820" s="22"/>
      <c r="H3820" s="9"/>
    </row>
    <row r="3821" spans="1:8" x14ac:dyDescent="0.25">
      <c r="A3821" s="9"/>
      <c r="B3821" s="31"/>
      <c r="C3821" s="11"/>
      <c r="D3821" s="74"/>
      <c r="E3821" s="18"/>
      <c r="F3821" s="39"/>
      <c r="G3821" s="22"/>
      <c r="H3821" s="9"/>
    </row>
    <row r="3822" spans="1:8" x14ac:dyDescent="0.25">
      <c r="A3822" s="9"/>
      <c r="B3822" s="31"/>
      <c r="C3822" s="11"/>
      <c r="D3822" s="74"/>
      <c r="E3822" s="18"/>
      <c r="F3822" s="39"/>
      <c r="G3822" s="22"/>
      <c r="H3822" s="9"/>
    </row>
    <row r="3823" spans="1:8" x14ac:dyDescent="0.25">
      <c r="A3823" s="9"/>
      <c r="B3823" s="31"/>
      <c r="C3823" s="11"/>
      <c r="D3823" s="74"/>
      <c r="E3823" s="18"/>
      <c r="F3823" s="39"/>
      <c r="G3823" s="22"/>
      <c r="H3823" s="9"/>
    </row>
    <row r="3824" spans="1:8" x14ac:dyDescent="0.25">
      <c r="A3824" s="9"/>
      <c r="B3824" s="31"/>
      <c r="C3824" s="11"/>
      <c r="D3824" s="74"/>
      <c r="E3824" s="18"/>
      <c r="F3824" s="39"/>
      <c r="G3824" s="22"/>
      <c r="H3824" s="9"/>
    </row>
    <row r="3825" spans="1:8" x14ac:dyDescent="0.25">
      <c r="A3825" s="9"/>
      <c r="B3825" s="31"/>
      <c r="C3825" s="11"/>
      <c r="D3825" s="74"/>
      <c r="E3825" s="18"/>
      <c r="F3825" s="39"/>
      <c r="G3825" s="22"/>
      <c r="H3825" s="9"/>
    </row>
    <row r="3826" spans="1:8" x14ac:dyDescent="0.25">
      <c r="A3826" s="9"/>
      <c r="B3826" s="31"/>
      <c r="C3826" s="11"/>
      <c r="D3826" s="74"/>
      <c r="E3826" s="18"/>
      <c r="F3826" s="39"/>
      <c r="G3826" s="22"/>
      <c r="H3826" s="9"/>
    </row>
    <row r="3827" spans="1:8" x14ac:dyDescent="0.25">
      <c r="A3827" s="9"/>
      <c r="B3827" s="31"/>
      <c r="C3827" s="11"/>
      <c r="D3827" s="74"/>
      <c r="E3827" s="18"/>
      <c r="F3827" s="39"/>
      <c r="G3827" s="22"/>
      <c r="H3827" s="9"/>
    </row>
    <row r="3828" spans="1:8" x14ac:dyDescent="0.25">
      <c r="A3828" s="9"/>
      <c r="B3828" s="31"/>
      <c r="C3828" s="11"/>
      <c r="D3828" s="74"/>
      <c r="E3828" s="18"/>
      <c r="F3828" s="39"/>
      <c r="G3828" s="22"/>
      <c r="H3828" s="9"/>
    </row>
    <row r="3829" spans="1:8" x14ac:dyDescent="0.25">
      <c r="A3829" s="9"/>
      <c r="B3829" s="31"/>
      <c r="C3829" s="11"/>
      <c r="D3829" s="74"/>
      <c r="E3829" s="18"/>
      <c r="F3829" s="39"/>
      <c r="G3829" s="22"/>
      <c r="H3829" s="9"/>
    </row>
    <row r="3830" spans="1:8" x14ac:dyDescent="0.25">
      <c r="A3830" s="9"/>
      <c r="B3830" s="31"/>
      <c r="C3830" s="11"/>
      <c r="D3830" s="74"/>
      <c r="E3830" s="18"/>
      <c r="F3830" s="39"/>
      <c r="G3830" s="22"/>
      <c r="H3830" s="9"/>
    </row>
    <row r="3831" spans="1:8" x14ac:dyDescent="0.25">
      <c r="A3831" s="9"/>
      <c r="B3831" s="31"/>
      <c r="C3831" s="11"/>
      <c r="D3831" s="74"/>
      <c r="E3831" s="18"/>
      <c r="F3831" s="39"/>
      <c r="G3831" s="22"/>
      <c r="H3831" s="9"/>
    </row>
    <row r="3832" spans="1:8" x14ac:dyDescent="0.25">
      <c r="A3832" s="9"/>
      <c r="B3832" s="31"/>
      <c r="C3832" s="11"/>
      <c r="D3832" s="74"/>
      <c r="E3832" s="18"/>
      <c r="F3832" s="39"/>
      <c r="G3832" s="22"/>
      <c r="H3832" s="9"/>
    </row>
    <row r="3833" spans="1:8" x14ac:dyDescent="0.25">
      <c r="A3833" s="9"/>
      <c r="B3833" s="31"/>
      <c r="C3833" s="11"/>
      <c r="D3833" s="74"/>
      <c r="E3833" s="18"/>
      <c r="F3833" s="39"/>
      <c r="G3833" s="22"/>
      <c r="H3833" s="9"/>
    </row>
    <row r="3834" spans="1:8" x14ac:dyDescent="0.25">
      <c r="A3834" s="9"/>
      <c r="B3834" s="31"/>
      <c r="C3834" s="11"/>
      <c r="D3834" s="74"/>
      <c r="E3834" s="18"/>
      <c r="F3834" s="39"/>
      <c r="G3834" s="22"/>
      <c r="H3834" s="9"/>
    </row>
    <row r="3835" spans="1:8" x14ac:dyDescent="0.25">
      <c r="A3835" s="9"/>
      <c r="B3835" s="31"/>
      <c r="C3835" s="11"/>
      <c r="D3835" s="74"/>
      <c r="E3835" s="18"/>
      <c r="F3835" s="39"/>
      <c r="G3835" s="22"/>
      <c r="H3835" s="9"/>
    </row>
    <row r="3836" spans="1:8" x14ac:dyDescent="0.25">
      <c r="A3836" s="9"/>
      <c r="B3836" s="31"/>
      <c r="C3836" s="11"/>
      <c r="D3836" s="74"/>
      <c r="E3836" s="18"/>
      <c r="F3836" s="39"/>
      <c r="G3836" s="22"/>
      <c r="H3836" s="9"/>
    </row>
    <row r="3837" spans="1:8" x14ac:dyDescent="0.25">
      <c r="A3837" s="9"/>
      <c r="B3837" s="31"/>
      <c r="C3837" s="11"/>
      <c r="D3837" s="74"/>
      <c r="E3837" s="18"/>
      <c r="F3837" s="39"/>
      <c r="G3837" s="22"/>
      <c r="H3837" s="9"/>
    </row>
    <row r="3838" spans="1:8" x14ac:dyDescent="0.25">
      <c r="A3838" s="9"/>
      <c r="B3838" s="31"/>
      <c r="C3838" s="11"/>
      <c r="D3838" s="74"/>
      <c r="E3838" s="18"/>
      <c r="F3838" s="39"/>
      <c r="G3838" s="22"/>
      <c r="H3838" s="9"/>
    </row>
    <row r="3839" spans="1:8" x14ac:dyDescent="0.25">
      <c r="A3839" s="9"/>
      <c r="B3839" s="31"/>
      <c r="C3839" s="11"/>
      <c r="D3839" s="74"/>
      <c r="E3839" s="18"/>
      <c r="F3839" s="39"/>
      <c r="G3839" s="22"/>
      <c r="H3839" s="9"/>
    </row>
    <row r="3840" spans="1:8" x14ac:dyDescent="0.25">
      <c r="A3840" s="9"/>
      <c r="B3840" s="31"/>
      <c r="C3840" s="11"/>
      <c r="D3840" s="74"/>
      <c r="E3840" s="18"/>
      <c r="F3840" s="39"/>
      <c r="G3840" s="22"/>
      <c r="H3840" s="9"/>
    </row>
    <row r="3841" spans="1:8" x14ac:dyDescent="0.25">
      <c r="A3841" s="9"/>
      <c r="B3841" s="31"/>
      <c r="C3841" s="11"/>
      <c r="D3841" s="74"/>
      <c r="E3841" s="18"/>
      <c r="F3841" s="39"/>
      <c r="G3841" s="22"/>
      <c r="H3841" s="9"/>
    </row>
    <row r="3842" spans="1:8" x14ac:dyDescent="0.25">
      <c r="A3842" s="9"/>
      <c r="B3842" s="31"/>
      <c r="C3842" s="11"/>
      <c r="D3842" s="74"/>
      <c r="E3842" s="18"/>
      <c r="F3842" s="39"/>
      <c r="G3842" s="22"/>
      <c r="H3842" s="9"/>
    </row>
    <row r="3843" spans="1:8" x14ac:dyDescent="0.25">
      <c r="A3843" s="9"/>
      <c r="B3843" s="31"/>
      <c r="C3843" s="11"/>
      <c r="D3843" s="74"/>
      <c r="E3843" s="18"/>
      <c r="F3843" s="39"/>
      <c r="G3843" s="22"/>
      <c r="H3843" s="9"/>
    </row>
    <row r="3844" spans="1:8" x14ac:dyDescent="0.25">
      <c r="A3844" s="9"/>
      <c r="B3844" s="31"/>
      <c r="C3844" s="11"/>
      <c r="D3844" s="74"/>
      <c r="E3844" s="18"/>
      <c r="F3844" s="39"/>
      <c r="G3844" s="22"/>
      <c r="H3844" s="9"/>
    </row>
    <row r="3845" spans="1:8" x14ac:dyDescent="0.25">
      <c r="A3845" s="9"/>
      <c r="B3845" s="31"/>
      <c r="C3845" s="11"/>
      <c r="D3845" s="74"/>
      <c r="E3845" s="18"/>
      <c r="F3845" s="39"/>
      <c r="G3845" s="22"/>
      <c r="H3845" s="9"/>
    </row>
    <row r="3846" spans="1:8" x14ac:dyDescent="0.25">
      <c r="A3846" s="9"/>
      <c r="B3846" s="31"/>
      <c r="C3846" s="11"/>
      <c r="D3846" s="74"/>
      <c r="E3846" s="18"/>
      <c r="F3846" s="39"/>
      <c r="G3846" s="22"/>
      <c r="H3846" s="9"/>
    </row>
    <row r="3847" spans="1:8" x14ac:dyDescent="0.25">
      <c r="A3847" s="9"/>
      <c r="B3847" s="31"/>
      <c r="C3847" s="11"/>
      <c r="D3847" s="74"/>
      <c r="E3847" s="18"/>
      <c r="F3847" s="39"/>
      <c r="G3847" s="22"/>
      <c r="H3847" s="9"/>
    </row>
    <row r="3848" spans="1:8" x14ac:dyDescent="0.25">
      <c r="A3848" s="9"/>
      <c r="B3848" s="31"/>
      <c r="C3848" s="11"/>
      <c r="D3848" s="74"/>
      <c r="E3848" s="18"/>
      <c r="F3848" s="39"/>
      <c r="G3848" s="22"/>
      <c r="H3848" s="9"/>
    </row>
    <row r="3849" spans="1:8" x14ac:dyDescent="0.25">
      <c r="A3849" s="9"/>
      <c r="B3849" s="31"/>
      <c r="C3849" s="11"/>
      <c r="D3849" s="74"/>
      <c r="E3849" s="18"/>
      <c r="F3849" s="39"/>
      <c r="G3849" s="22"/>
      <c r="H3849" s="9"/>
    </row>
    <row r="3850" spans="1:8" x14ac:dyDescent="0.25">
      <c r="A3850" s="9"/>
      <c r="B3850" s="31"/>
      <c r="C3850" s="11"/>
      <c r="D3850" s="74"/>
      <c r="E3850" s="18"/>
      <c r="F3850" s="39"/>
      <c r="G3850" s="22"/>
      <c r="H3850" s="9"/>
    </row>
    <row r="3851" spans="1:8" x14ac:dyDescent="0.25">
      <c r="A3851" s="9"/>
      <c r="B3851" s="31"/>
      <c r="C3851" s="11"/>
      <c r="D3851" s="74"/>
      <c r="E3851" s="18"/>
      <c r="F3851" s="39"/>
      <c r="G3851" s="22"/>
      <c r="H3851" s="9"/>
    </row>
    <row r="3852" spans="1:8" x14ac:dyDescent="0.25">
      <c r="A3852" s="9"/>
      <c r="B3852" s="31"/>
      <c r="C3852" s="11"/>
      <c r="D3852" s="74"/>
      <c r="E3852" s="18"/>
      <c r="F3852" s="39"/>
      <c r="G3852" s="22"/>
      <c r="H3852" s="9"/>
    </row>
    <row r="3853" spans="1:8" x14ac:dyDescent="0.25">
      <c r="A3853" s="9"/>
      <c r="B3853" s="31"/>
      <c r="C3853" s="11"/>
      <c r="D3853" s="74"/>
      <c r="E3853" s="18"/>
      <c r="F3853" s="39"/>
      <c r="G3853" s="22"/>
      <c r="H3853" s="9"/>
    </row>
    <row r="3854" spans="1:8" x14ac:dyDescent="0.25">
      <c r="A3854" s="9"/>
      <c r="B3854" s="31"/>
      <c r="C3854" s="11"/>
      <c r="D3854" s="74"/>
      <c r="E3854" s="18"/>
      <c r="F3854" s="39"/>
      <c r="G3854" s="22"/>
      <c r="H3854" s="9"/>
    </row>
    <row r="3855" spans="1:8" x14ac:dyDescent="0.25">
      <c r="A3855" s="9"/>
      <c r="B3855" s="31"/>
      <c r="C3855" s="11"/>
      <c r="D3855" s="74"/>
      <c r="E3855" s="18"/>
      <c r="F3855" s="39"/>
      <c r="G3855" s="22"/>
      <c r="H3855" s="9"/>
    </row>
    <row r="3856" spans="1:8" x14ac:dyDescent="0.25">
      <c r="A3856" s="9"/>
      <c r="B3856" s="31"/>
      <c r="C3856" s="11"/>
      <c r="D3856" s="74"/>
      <c r="E3856" s="18"/>
      <c r="F3856" s="39"/>
      <c r="G3856" s="22"/>
      <c r="H3856" s="9"/>
    </row>
    <row r="3857" spans="1:8" x14ac:dyDescent="0.25">
      <c r="A3857" s="9"/>
      <c r="B3857" s="31"/>
      <c r="C3857" s="11"/>
      <c r="D3857" s="74"/>
      <c r="E3857" s="18"/>
      <c r="F3857" s="39"/>
      <c r="G3857" s="22"/>
      <c r="H3857" s="9"/>
    </row>
    <row r="3858" spans="1:8" x14ac:dyDescent="0.25">
      <c r="A3858" s="9"/>
      <c r="B3858" s="31"/>
      <c r="C3858" s="11"/>
      <c r="D3858" s="74"/>
      <c r="E3858" s="18"/>
      <c r="F3858" s="39"/>
      <c r="G3858" s="22"/>
      <c r="H3858" s="9"/>
    </row>
    <row r="3859" spans="1:8" x14ac:dyDescent="0.25">
      <c r="A3859" s="9"/>
      <c r="B3859" s="31"/>
      <c r="C3859" s="11"/>
      <c r="D3859" s="74"/>
      <c r="E3859" s="18"/>
      <c r="F3859" s="39"/>
      <c r="G3859" s="22"/>
      <c r="H3859" s="9"/>
    </row>
    <row r="3860" spans="1:8" x14ac:dyDescent="0.25">
      <c r="A3860" s="9"/>
      <c r="B3860" s="31"/>
      <c r="C3860" s="11"/>
      <c r="D3860" s="74"/>
      <c r="E3860" s="18"/>
      <c r="F3860" s="39"/>
      <c r="G3860" s="22"/>
      <c r="H3860" s="9"/>
    </row>
    <row r="3861" spans="1:8" x14ac:dyDescent="0.25">
      <c r="A3861" s="9"/>
      <c r="B3861" s="31"/>
      <c r="C3861" s="11"/>
      <c r="D3861" s="74"/>
      <c r="E3861" s="18"/>
      <c r="F3861" s="39"/>
      <c r="G3861" s="22"/>
      <c r="H3861" s="9"/>
    </row>
    <row r="3862" spans="1:8" x14ac:dyDescent="0.25">
      <c r="A3862" s="9"/>
      <c r="B3862" s="31"/>
      <c r="C3862" s="11"/>
      <c r="D3862" s="74"/>
      <c r="E3862" s="18"/>
      <c r="F3862" s="39"/>
      <c r="G3862" s="22"/>
      <c r="H3862" s="9"/>
    </row>
    <row r="3863" spans="1:8" x14ac:dyDescent="0.25">
      <c r="A3863" s="9"/>
      <c r="B3863" s="31"/>
      <c r="C3863" s="11"/>
      <c r="D3863" s="74"/>
      <c r="E3863" s="18"/>
      <c r="F3863" s="39"/>
      <c r="G3863" s="22"/>
      <c r="H3863" s="9"/>
    </row>
    <row r="3864" spans="1:8" x14ac:dyDescent="0.25">
      <c r="A3864" s="9"/>
      <c r="B3864" s="31"/>
      <c r="C3864" s="11"/>
      <c r="D3864" s="74"/>
      <c r="E3864" s="18"/>
      <c r="F3864" s="39"/>
      <c r="G3864" s="22"/>
      <c r="H3864" s="9"/>
    </row>
    <row r="3865" spans="1:8" x14ac:dyDescent="0.25">
      <c r="A3865" s="9"/>
      <c r="B3865" s="31"/>
      <c r="C3865" s="11"/>
      <c r="D3865" s="74"/>
      <c r="E3865" s="18"/>
      <c r="F3865" s="39"/>
      <c r="G3865" s="22"/>
      <c r="H3865" s="9"/>
    </row>
    <row r="3866" spans="1:8" x14ac:dyDescent="0.25">
      <c r="A3866" s="9"/>
      <c r="B3866" s="31"/>
      <c r="C3866" s="11"/>
      <c r="D3866" s="74"/>
      <c r="E3866" s="18"/>
      <c r="F3866" s="39"/>
      <c r="G3866" s="22"/>
      <c r="H3866" s="9"/>
    </row>
    <row r="3867" spans="1:8" x14ac:dyDescent="0.25">
      <c r="A3867" s="9"/>
      <c r="B3867" s="31"/>
      <c r="C3867" s="11"/>
      <c r="D3867" s="74"/>
      <c r="E3867" s="18"/>
      <c r="F3867" s="39"/>
      <c r="G3867" s="22"/>
      <c r="H3867" s="9"/>
    </row>
    <row r="3868" spans="1:8" x14ac:dyDescent="0.25">
      <c r="A3868" s="9"/>
      <c r="B3868" s="31"/>
      <c r="C3868" s="11"/>
      <c r="D3868" s="74"/>
      <c r="E3868" s="18"/>
      <c r="F3868" s="39"/>
      <c r="G3868" s="22"/>
      <c r="H3868" s="9"/>
    </row>
    <row r="3869" spans="1:8" x14ac:dyDescent="0.25">
      <c r="A3869" s="9"/>
      <c r="B3869" s="31"/>
      <c r="C3869" s="11"/>
      <c r="D3869" s="74"/>
      <c r="E3869" s="18"/>
      <c r="F3869" s="39"/>
      <c r="G3869" s="22"/>
      <c r="H3869" s="9"/>
    </row>
    <row r="3870" spans="1:8" x14ac:dyDescent="0.25">
      <c r="A3870" s="9"/>
      <c r="B3870" s="31"/>
      <c r="C3870" s="11"/>
      <c r="D3870" s="74"/>
      <c r="E3870" s="18"/>
      <c r="F3870" s="39"/>
      <c r="G3870" s="22"/>
      <c r="H3870" s="9"/>
    </row>
    <row r="3871" spans="1:8" x14ac:dyDescent="0.25">
      <c r="A3871" s="9"/>
      <c r="B3871" s="31"/>
      <c r="C3871" s="11"/>
      <c r="D3871" s="74"/>
      <c r="E3871" s="18"/>
      <c r="F3871" s="39"/>
      <c r="G3871" s="22"/>
      <c r="H3871" s="9"/>
    </row>
    <row r="3872" spans="1:8" x14ac:dyDescent="0.25">
      <c r="A3872" s="9"/>
      <c r="B3872" s="31"/>
      <c r="C3872" s="11"/>
      <c r="D3872" s="74"/>
      <c r="E3872" s="18"/>
      <c r="F3872" s="39"/>
      <c r="G3872" s="22"/>
      <c r="H3872" s="9"/>
    </row>
    <row r="3873" spans="1:8" x14ac:dyDescent="0.25">
      <c r="A3873" s="9"/>
      <c r="B3873" s="31"/>
      <c r="C3873" s="11"/>
      <c r="D3873" s="74"/>
      <c r="E3873" s="18"/>
      <c r="F3873" s="39"/>
      <c r="G3873" s="22"/>
      <c r="H3873" s="9"/>
    </row>
    <row r="3874" spans="1:8" x14ac:dyDescent="0.25">
      <c r="A3874" s="9"/>
      <c r="B3874" s="31"/>
      <c r="C3874" s="11"/>
      <c r="D3874" s="74"/>
      <c r="E3874" s="18"/>
      <c r="F3874" s="39"/>
      <c r="G3874" s="22"/>
      <c r="H3874" s="9"/>
    </row>
    <row r="3875" spans="1:8" x14ac:dyDescent="0.25">
      <c r="A3875" s="9"/>
      <c r="B3875" s="31"/>
      <c r="C3875" s="11"/>
      <c r="D3875" s="74"/>
      <c r="E3875" s="18"/>
      <c r="F3875" s="39"/>
      <c r="G3875" s="22"/>
      <c r="H3875" s="9"/>
    </row>
    <row r="3876" spans="1:8" x14ac:dyDescent="0.25">
      <c r="A3876" s="9"/>
      <c r="B3876" s="31"/>
      <c r="C3876" s="11"/>
      <c r="D3876" s="74"/>
      <c r="E3876" s="18"/>
      <c r="F3876" s="39"/>
      <c r="G3876" s="22"/>
      <c r="H3876" s="9"/>
    </row>
    <row r="3877" spans="1:8" x14ac:dyDescent="0.25">
      <c r="A3877" s="9"/>
      <c r="B3877" s="31"/>
      <c r="C3877" s="11"/>
      <c r="D3877" s="74"/>
      <c r="E3877" s="18"/>
      <c r="F3877" s="39"/>
      <c r="G3877" s="22"/>
      <c r="H3877" s="9"/>
    </row>
    <row r="3878" spans="1:8" x14ac:dyDescent="0.25">
      <c r="A3878" s="9"/>
      <c r="B3878" s="31"/>
      <c r="C3878" s="11"/>
      <c r="D3878" s="74"/>
      <c r="E3878" s="18"/>
      <c r="F3878" s="39"/>
      <c r="G3878" s="22"/>
      <c r="H3878" s="9"/>
    </row>
    <row r="3879" spans="1:8" x14ac:dyDescent="0.25">
      <c r="A3879" s="9"/>
      <c r="B3879" s="31"/>
      <c r="C3879" s="11"/>
      <c r="D3879" s="74"/>
      <c r="E3879" s="18"/>
      <c r="F3879" s="39"/>
      <c r="G3879" s="22"/>
      <c r="H3879" s="9"/>
    </row>
    <row r="3880" spans="1:8" x14ac:dyDescent="0.25">
      <c r="A3880" s="9"/>
      <c r="B3880" s="31"/>
      <c r="C3880" s="11"/>
      <c r="D3880" s="74"/>
      <c r="E3880" s="18"/>
      <c r="F3880" s="39"/>
      <c r="G3880" s="22"/>
      <c r="H3880" s="9"/>
    </row>
    <row r="3881" spans="1:8" x14ac:dyDescent="0.25">
      <c r="A3881" s="9"/>
      <c r="B3881" s="31"/>
      <c r="C3881" s="11"/>
      <c r="D3881" s="74"/>
      <c r="E3881" s="18"/>
      <c r="F3881" s="39"/>
      <c r="G3881" s="22"/>
      <c r="H3881" s="9"/>
    </row>
    <row r="3882" spans="1:8" x14ac:dyDescent="0.25">
      <c r="A3882" s="9"/>
      <c r="B3882" s="31"/>
      <c r="C3882" s="11"/>
      <c r="D3882" s="74"/>
      <c r="E3882" s="18"/>
      <c r="F3882" s="39"/>
      <c r="G3882" s="22"/>
      <c r="H3882" s="9"/>
    </row>
    <row r="3883" spans="1:8" x14ac:dyDescent="0.25">
      <c r="A3883" s="9"/>
      <c r="B3883" s="31"/>
      <c r="C3883" s="11"/>
      <c r="D3883" s="74"/>
      <c r="E3883" s="18"/>
      <c r="F3883" s="39"/>
      <c r="G3883" s="22"/>
      <c r="H3883" s="9"/>
    </row>
    <row r="3884" spans="1:8" x14ac:dyDescent="0.25">
      <c r="A3884" s="9"/>
      <c r="B3884" s="31"/>
      <c r="C3884" s="11"/>
      <c r="D3884" s="74"/>
      <c r="E3884" s="18"/>
      <c r="F3884" s="39"/>
      <c r="G3884" s="22"/>
      <c r="H3884" s="9"/>
    </row>
    <row r="3885" spans="1:8" x14ac:dyDescent="0.25">
      <c r="A3885" s="9"/>
      <c r="B3885" s="31"/>
      <c r="C3885" s="11"/>
      <c r="D3885" s="74"/>
      <c r="E3885" s="18"/>
      <c r="F3885" s="39"/>
      <c r="G3885" s="22"/>
      <c r="H3885" s="9"/>
    </row>
    <row r="3886" spans="1:8" x14ac:dyDescent="0.25">
      <c r="A3886" s="9"/>
      <c r="B3886" s="31"/>
      <c r="C3886" s="11"/>
      <c r="D3886" s="74"/>
      <c r="E3886" s="18"/>
      <c r="F3886" s="39"/>
      <c r="G3886" s="22"/>
      <c r="H3886" s="9"/>
    </row>
    <row r="3887" spans="1:8" x14ac:dyDescent="0.25">
      <c r="A3887" s="9"/>
      <c r="B3887" s="31"/>
      <c r="C3887" s="11"/>
      <c r="D3887" s="74"/>
      <c r="E3887" s="18"/>
      <c r="F3887" s="39"/>
      <c r="G3887" s="22"/>
      <c r="H3887" s="9"/>
    </row>
    <row r="3888" spans="1:8" x14ac:dyDescent="0.25">
      <c r="A3888" s="9"/>
      <c r="B3888" s="31"/>
      <c r="C3888" s="11"/>
      <c r="D3888" s="74"/>
      <c r="E3888" s="18"/>
      <c r="F3888" s="39"/>
      <c r="G3888" s="22"/>
      <c r="H3888" s="9"/>
    </row>
    <row r="3889" spans="1:8" x14ac:dyDescent="0.25">
      <c r="A3889" s="9"/>
      <c r="B3889" s="31"/>
      <c r="C3889" s="11"/>
      <c r="D3889" s="74"/>
      <c r="E3889" s="18"/>
      <c r="F3889" s="39"/>
      <c r="G3889" s="22"/>
      <c r="H3889" s="9"/>
    </row>
    <row r="3890" spans="1:8" x14ac:dyDescent="0.25">
      <c r="A3890" s="9"/>
      <c r="B3890" s="31"/>
      <c r="C3890" s="11"/>
      <c r="D3890" s="74"/>
      <c r="E3890" s="18"/>
      <c r="F3890" s="39"/>
      <c r="G3890" s="22"/>
      <c r="H3890" s="9"/>
    </row>
    <row r="3891" spans="1:8" x14ac:dyDescent="0.25">
      <c r="A3891" s="9"/>
      <c r="B3891" s="31"/>
      <c r="C3891" s="11"/>
      <c r="D3891" s="74"/>
      <c r="E3891" s="18"/>
      <c r="F3891" s="39"/>
      <c r="G3891" s="22"/>
      <c r="H3891" s="9"/>
    </row>
    <row r="3892" spans="1:8" x14ac:dyDescent="0.25">
      <c r="A3892" s="9"/>
      <c r="B3892" s="31"/>
      <c r="C3892" s="11"/>
      <c r="D3892" s="74"/>
      <c r="E3892" s="18"/>
      <c r="F3892" s="39"/>
      <c r="G3892" s="22"/>
      <c r="H3892" s="9"/>
    </row>
    <row r="3893" spans="1:8" x14ac:dyDescent="0.25">
      <c r="A3893" s="9"/>
      <c r="B3893" s="31"/>
      <c r="C3893" s="11"/>
      <c r="D3893" s="74"/>
      <c r="E3893" s="18"/>
      <c r="F3893" s="39"/>
      <c r="G3893" s="22"/>
      <c r="H3893" s="9"/>
    </row>
    <row r="3894" spans="1:8" x14ac:dyDescent="0.25">
      <c r="A3894" s="9"/>
      <c r="B3894" s="31"/>
      <c r="C3894" s="11"/>
      <c r="D3894" s="74"/>
      <c r="E3894" s="18"/>
      <c r="F3894" s="39"/>
      <c r="G3894" s="22"/>
      <c r="H3894" s="9"/>
    </row>
    <row r="3895" spans="1:8" x14ac:dyDescent="0.25">
      <c r="A3895" s="9"/>
      <c r="B3895" s="31"/>
      <c r="C3895" s="11"/>
      <c r="D3895" s="74"/>
      <c r="E3895" s="18"/>
      <c r="F3895" s="39"/>
      <c r="G3895" s="22"/>
      <c r="H3895" s="9"/>
    </row>
    <row r="3896" spans="1:8" x14ac:dyDescent="0.25">
      <c r="A3896" s="9"/>
      <c r="B3896" s="31"/>
      <c r="C3896" s="11"/>
      <c r="D3896" s="74"/>
      <c r="E3896" s="18"/>
      <c r="F3896" s="39"/>
      <c r="G3896" s="22"/>
      <c r="H3896" s="9"/>
    </row>
    <row r="3897" spans="1:8" x14ac:dyDescent="0.25">
      <c r="A3897" s="9"/>
      <c r="B3897" s="31"/>
      <c r="C3897" s="11"/>
      <c r="D3897" s="74"/>
      <c r="E3897" s="18"/>
      <c r="F3897" s="39"/>
      <c r="G3897" s="22"/>
      <c r="H3897" s="9"/>
    </row>
    <row r="3898" spans="1:8" x14ac:dyDescent="0.25">
      <c r="A3898" s="9"/>
      <c r="B3898" s="31"/>
      <c r="C3898" s="11"/>
      <c r="D3898" s="74"/>
      <c r="E3898" s="18"/>
      <c r="F3898" s="39"/>
      <c r="G3898" s="22"/>
      <c r="H3898" s="9"/>
    </row>
    <row r="3899" spans="1:8" x14ac:dyDescent="0.25">
      <c r="A3899" s="9"/>
      <c r="B3899" s="31"/>
      <c r="C3899" s="11"/>
      <c r="D3899" s="74"/>
      <c r="E3899" s="18"/>
      <c r="F3899" s="39"/>
      <c r="G3899" s="22"/>
      <c r="H3899" s="9"/>
    </row>
    <row r="3900" spans="1:8" x14ac:dyDescent="0.25">
      <c r="A3900" s="9"/>
      <c r="B3900" s="31"/>
      <c r="C3900" s="11"/>
      <c r="D3900" s="74"/>
      <c r="E3900" s="18"/>
      <c r="F3900" s="39"/>
      <c r="G3900" s="22"/>
      <c r="H3900" s="9"/>
    </row>
    <row r="3901" spans="1:8" x14ac:dyDescent="0.25">
      <c r="A3901" s="9"/>
      <c r="B3901" s="31"/>
      <c r="C3901" s="11"/>
      <c r="D3901" s="74"/>
      <c r="E3901" s="18"/>
      <c r="F3901" s="39"/>
      <c r="G3901" s="22"/>
      <c r="H3901" s="9"/>
    </row>
    <row r="3902" spans="1:8" x14ac:dyDescent="0.25">
      <c r="A3902" s="9"/>
      <c r="B3902" s="31"/>
      <c r="C3902" s="11"/>
      <c r="D3902" s="74"/>
      <c r="E3902" s="18"/>
      <c r="F3902" s="39"/>
      <c r="G3902" s="22"/>
      <c r="H3902" s="9"/>
    </row>
    <row r="3903" spans="1:8" x14ac:dyDescent="0.25">
      <c r="A3903" s="9"/>
      <c r="B3903" s="31"/>
      <c r="C3903" s="11"/>
      <c r="D3903" s="74"/>
      <c r="E3903" s="18"/>
      <c r="F3903" s="39"/>
      <c r="G3903" s="22"/>
      <c r="H3903" s="9"/>
    </row>
    <row r="3904" spans="1:8" x14ac:dyDescent="0.25">
      <c r="A3904" s="9"/>
      <c r="B3904" s="31"/>
      <c r="C3904" s="11"/>
      <c r="D3904" s="74"/>
      <c r="E3904" s="18"/>
      <c r="F3904" s="39"/>
      <c r="G3904" s="22"/>
      <c r="H3904" s="9"/>
    </row>
    <row r="3905" spans="1:8" x14ac:dyDescent="0.25">
      <c r="A3905" s="9"/>
      <c r="B3905" s="31"/>
      <c r="C3905" s="11"/>
      <c r="D3905" s="74"/>
      <c r="E3905" s="18"/>
      <c r="F3905" s="39"/>
      <c r="G3905" s="22"/>
      <c r="H3905" s="9"/>
    </row>
    <row r="3906" spans="1:8" x14ac:dyDescent="0.25">
      <c r="A3906" s="9"/>
      <c r="B3906" s="31"/>
      <c r="C3906" s="11"/>
      <c r="D3906" s="74"/>
      <c r="E3906" s="18"/>
      <c r="F3906" s="39"/>
      <c r="G3906" s="22"/>
      <c r="H3906" s="9"/>
    </row>
    <row r="3907" spans="1:8" x14ac:dyDescent="0.25">
      <c r="A3907" s="9"/>
      <c r="B3907" s="31"/>
      <c r="C3907" s="11"/>
      <c r="D3907" s="74"/>
      <c r="E3907" s="18"/>
      <c r="F3907" s="39"/>
      <c r="G3907" s="22"/>
      <c r="H3907" s="9"/>
    </row>
    <row r="3908" spans="1:8" x14ac:dyDescent="0.25">
      <c r="A3908" s="9"/>
      <c r="B3908" s="31"/>
      <c r="C3908" s="11"/>
      <c r="D3908" s="74"/>
      <c r="E3908" s="18"/>
      <c r="F3908" s="39"/>
      <c r="G3908" s="22"/>
      <c r="H3908" s="9"/>
    </row>
    <row r="3909" spans="1:8" x14ac:dyDescent="0.25">
      <c r="A3909" s="9"/>
      <c r="B3909" s="31"/>
      <c r="C3909" s="11"/>
      <c r="D3909" s="74"/>
      <c r="E3909" s="18"/>
      <c r="F3909" s="39"/>
      <c r="G3909" s="22"/>
      <c r="H3909" s="9"/>
    </row>
    <row r="3910" spans="1:8" x14ac:dyDescent="0.25">
      <c r="A3910" s="9"/>
      <c r="B3910" s="31"/>
      <c r="C3910" s="11"/>
      <c r="D3910" s="74"/>
      <c r="E3910" s="18"/>
      <c r="F3910" s="39"/>
      <c r="G3910" s="22"/>
      <c r="H3910" s="9"/>
    </row>
    <row r="3911" spans="1:8" x14ac:dyDescent="0.25">
      <c r="A3911" s="9"/>
      <c r="B3911" s="31"/>
      <c r="C3911" s="11"/>
      <c r="D3911" s="74"/>
      <c r="E3911" s="18"/>
      <c r="F3911" s="39"/>
      <c r="G3911" s="22"/>
      <c r="H3911" s="9"/>
    </row>
    <row r="3912" spans="1:8" x14ac:dyDescent="0.25">
      <c r="A3912" s="9"/>
      <c r="B3912" s="31"/>
      <c r="C3912" s="11"/>
      <c r="D3912" s="74"/>
      <c r="E3912" s="18"/>
      <c r="F3912" s="39"/>
      <c r="G3912" s="22"/>
      <c r="H3912" s="9"/>
    </row>
    <row r="3913" spans="1:8" x14ac:dyDescent="0.25">
      <c r="A3913" s="9"/>
      <c r="B3913" s="31"/>
      <c r="C3913" s="11"/>
      <c r="D3913" s="74"/>
      <c r="E3913" s="18"/>
      <c r="F3913" s="39"/>
      <c r="G3913" s="22"/>
      <c r="H3913" s="9"/>
    </row>
    <row r="3914" spans="1:8" x14ac:dyDescent="0.25">
      <c r="A3914" s="9"/>
      <c r="B3914" s="31"/>
      <c r="C3914" s="11"/>
      <c r="D3914" s="74"/>
      <c r="E3914" s="18"/>
      <c r="F3914" s="39"/>
      <c r="G3914" s="22"/>
      <c r="H3914" s="9"/>
    </row>
    <row r="3915" spans="1:8" x14ac:dyDescent="0.25">
      <c r="A3915" s="9"/>
      <c r="B3915" s="31"/>
      <c r="C3915" s="11"/>
      <c r="D3915" s="74"/>
      <c r="E3915" s="18"/>
      <c r="F3915" s="39"/>
      <c r="G3915" s="22"/>
      <c r="H3915" s="9"/>
    </row>
    <row r="3916" spans="1:8" x14ac:dyDescent="0.25">
      <c r="A3916" s="9"/>
      <c r="B3916" s="31"/>
      <c r="C3916" s="11"/>
      <c r="D3916" s="74"/>
      <c r="E3916" s="18"/>
      <c r="F3916" s="39"/>
      <c r="G3916" s="22"/>
      <c r="H3916" s="9"/>
    </row>
    <row r="3917" spans="1:8" x14ac:dyDescent="0.25">
      <c r="A3917" s="9"/>
      <c r="B3917" s="31"/>
      <c r="C3917" s="11"/>
      <c r="D3917" s="74"/>
      <c r="E3917" s="18"/>
      <c r="F3917" s="39"/>
      <c r="G3917" s="22"/>
      <c r="H3917" s="9"/>
    </row>
    <row r="3918" spans="1:8" x14ac:dyDescent="0.25">
      <c r="A3918" s="9"/>
      <c r="B3918" s="31"/>
      <c r="C3918" s="11"/>
      <c r="D3918" s="74"/>
      <c r="E3918" s="18"/>
      <c r="F3918" s="39"/>
      <c r="G3918" s="22"/>
      <c r="H3918" s="9"/>
    </row>
    <row r="3919" spans="1:8" x14ac:dyDescent="0.25">
      <c r="A3919" s="9"/>
      <c r="B3919" s="31"/>
      <c r="C3919" s="11"/>
      <c r="D3919" s="74"/>
      <c r="E3919" s="18"/>
      <c r="F3919" s="39"/>
      <c r="G3919" s="22"/>
      <c r="H3919" s="9"/>
    </row>
    <row r="3920" spans="1:8" x14ac:dyDescent="0.25">
      <c r="A3920" s="9"/>
      <c r="B3920" s="31"/>
      <c r="C3920" s="11"/>
      <c r="D3920" s="74"/>
      <c r="E3920" s="18"/>
      <c r="F3920" s="39"/>
      <c r="G3920" s="22"/>
      <c r="H3920" s="9"/>
    </row>
    <row r="3921" spans="1:8" x14ac:dyDescent="0.25">
      <c r="A3921" s="9"/>
      <c r="B3921" s="31"/>
      <c r="C3921" s="11"/>
      <c r="D3921" s="74"/>
      <c r="E3921" s="18"/>
      <c r="F3921" s="39"/>
      <c r="G3921" s="22"/>
      <c r="H3921" s="9"/>
    </row>
    <row r="3922" spans="1:8" x14ac:dyDescent="0.25">
      <c r="A3922" s="9"/>
      <c r="B3922" s="31"/>
      <c r="C3922" s="11"/>
      <c r="D3922" s="74"/>
      <c r="E3922" s="18"/>
      <c r="F3922" s="39"/>
      <c r="G3922" s="22"/>
      <c r="H3922" s="9"/>
    </row>
    <row r="3923" spans="1:8" x14ac:dyDescent="0.25">
      <c r="A3923" s="9"/>
      <c r="B3923" s="31"/>
      <c r="C3923" s="11"/>
      <c r="D3923" s="74"/>
      <c r="E3923" s="18"/>
      <c r="F3923" s="39"/>
      <c r="G3923" s="22"/>
      <c r="H3923" s="9"/>
    </row>
    <row r="3924" spans="1:8" x14ac:dyDescent="0.25">
      <c r="A3924" s="9"/>
      <c r="B3924" s="31"/>
      <c r="C3924" s="11"/>
      <c r="D3924" s="74"/>
      <c r="E3924" s="18"/>
      <c r="F3924" s="39"/>
      <c r="G3924" s="22"/>
      <c r="H3924" s="9"/>
    </row>
    <row r="3925" spans="1:8" x14ac:dyDescent="0.25">
      <c r="A3925" s="9"/>
      <c r="B3925" s="31"/>
      <c r="C3925" s="11"/>
      <c r="D3925" s="74"/>
      <c r="E3925" s="18"/>
      <c r="F3925" s="39"/>
      <c r="G3925" s="22"/>
      <c r="H3925" s="9"/>
    </row>
    <row r="3926" spans="1:8" x14ac:dyDescent="0.25">
      <c r="A3926" s="9"/>
      <c r="B3926" s="31"/>
      <c r="C3926" s="11"/>
      <c r="D3926" s="74"/>
      <c r="E3926" s="18"/>
      <c r="F3926" s="39"/>
      <c r="G3926" s="22"/>
      <c r="H3926" s="9"/>
    </row>
    <row r="3927" spans="1:8" x14ac:dyDescent="0.25">
      <c r="A3927" s="9"/>
      <c r="B3927" s="31"/>
      <c r="C3927" s="11"/>
      <c r="D3927" s="74"/>
      <c r="E3927" s="18"/>
      <c r="F3927" s="39"/>
      <c r="G3927" s="22"/>
      <c r="H3927" s="9"/>
    </row>
    <row r="3928" spans="1:8" x14ac:dyDescent="0.25">
      <c r="A3928" s="9"/>
      <c r="B3928" s="31"/>
      <c r="C3928" s="11"/>
      <c r="D3928" s="74"/>
      <c r="E3928" s="18"/>
      <c r="F3928" s="39"/>
      <c r="G3928" s="22"/>
      <c r="H3928" s="9"/>
    </row>
    <row r="3929" spans="1:8" x14ac:dyDescent="0.25">
      <c r="A3929" s="9"/>
      <c r="B3929" s="31"/>
      <c r="C3929" s="11"/>
      <c r="D3929" s="74"/>
      <c r="E3929" s="18"/>
      <c r="F3929" s="39"/>
      <c r="G3929" s="22"/>
      <c r="H3929" s="9"/>
    </row>
    <row r="3930" spans="1:8" x14ac:dyDescent="0.25">
      <c r="A3930" s="9"/>
      <c r="B3930" s="31"/>
      <c r="C3930" s="11"/>
      <c r="D3930" s="74"/>
      <c r="E3930" s="18"/>
      <c r="F3930" s="39"/>
      <c r="G3930" s="22"/>
      <c r="H3930" s="9"/>
    </row>
    <row r="3931" spans="1:8" x14ac:dyDescent="0.25">
      <c r="A3931" s="9"/>
      <c r="B3931" s="31"/>
      <c r="C3931" s="11"/>
      <c r="D3931" s="74"/>
      <c r="E3931" s="18"/>
      <c r="F3931" s="39"/>
      <c r="G3931" s="22"/>
      <c r="H3931" s="9"/>
    </row>
    <row r="3932" spans="1:8" x14ac:dyDescent="0.25">
      <c r="A3932" s="9"/>
      <c r="B3932" s="31"/>
      <c r="C3932" s="11"/>
      <c r="D3932" s="74"/>
      <c r="E3932" s="18"/>
      <c r="F3932" s="39"/>
      <c r="G3932" s="22"/>
      <c r="H3932" s="9"/>
    </row>
    <row r="3933" spans="1:8" x14ac:dyDescent="0.25">
      <c r="A3933" s="9"/>
      <c r="B3933" s="31"/>
      <c r="C3933" s="11"/>
      <c r="D3933" s="74"/>
      <c r="E3933" s="18"/>
      <c r="F3933" s="39"/>
      <c r="G3933" s="22"/>
      <c r="H3933" s="9"/>
    </row>
    <row r="3934" spans="1:8" x14ac:dyDescent="0.25">
      <c r="A3934" s="9"/>
      <c r="B3934" s="31"/>
      <c r="C3934" s="11"/>
      <c r="D3934" s="74"/>
      <c r="E3934" s="18"/>
      <c r="F3934" s="39"/>
      <c r="G3934" s="22"/>
      <c r="H3934" s="9"/>
    </row>
    <row r="3935" spans="1:8" x14ac:dyDescent="0.25">
      <c r="A3935" s="9"/>
      <c r="B3935" s="31"/>
      <c r="C3935" s="11"/>
      <c r="D3935" s="74"/>
      <c r="E3935" s="18"/>
      <c r="F3935" s="39"/>
      <c r="G3935" s="22"/>
      <c r="H3935" s="9"/>
    </row>
    <row r="3936" spans="1:8" x14ac:dyDescent="0.25">
      <c r="A3936" s="9"/>
      <c r="B3936" s="31"/>
      <c r="C3936" s="11"/>
      <c r="D3936" s="74"/>
      <c r="E3936" s="18"/>
      <c r="F3936" s="39"/>
      <c r="G3936" s="22"/>
      <c r="H3936" s="9"/>
    </row>
    <row r="3937" spans="1:8" x14ac:dyDescent="0.25">
      <c r="A3937" s="9"/>
      <c r="B3937" s="31"/>
      <c r="C3937" s="11"/>
      <c r="D3937" s="74"/>
      <c r="E3937" s="18"/>
      <c r="F3937" s="39"/>
      <c r="G3937" s="22"/>
      <c r="H3937" s="9"/>
    </row>
    <row r="3938" spans="1:8" x14ac:dyDescent="0.25">
      <c r="A3938" s="9"/>
      <c r="B3938" s="31"/>
      <c r="C3938" s="11"/>
      <c r="D3938" s="74"/>
      <c r="E3938" s="18"/>
      <c r="F3938" s="39"/>
      <c r="G3938" s="22"/>
      <c r="H3938" s="9"/>
    </row>
    <row r="3939" spans="1:8" x14ac:dyDescent="0.25">
      <c r="A3939" s="9"/>
      <c r="B3939" s="31"/>
      <c r="C3939" s="11"/>
      <c r="D3939" s="74"/>
      <c r="E3939" s="18"/>
      <c r="F3939" s="39"/>
      <c r="G3939" s="22"/>
      <c r="H3939" s="9"/>
    </row>
    <row r="3940" spans="1:8" x14ac:dyDescent="0.25">
      <c r="A3940" s="9"/>
      <c r="B3940" s="31"/>
      <c r="C3940" s="11"/>
      <c r="D3940" s="74"/>
      <c r="E3940" s="18"/>
      <c r="F3940" s="39"/>
      <c r="G3940" s="22"/>
      <c r="H3940" s="9"/>
    </row>
    <row r="3941" spans="1:8" x14ac:dyDescent="0.25">
      <c r="A3941" s="9"/>
      <c r="B3941" s="31"/>
      <c r="C3941" s="11"/>
      <c r="D3941" s="74"/>
      <c r="E3941" s="18"/>
      <c r="F3941" s="39"/>
      <c r="G3941" s="22"/>
      <c r="H3941" s="9"/>
    </row>
    <row r="3942" spans="1:8" x14ac:dyDescent="0.25">
      <c r="A3942" s="9"/>
      <c r="B3942" s="31"/>
      <c r="C3942" s="11"/>
      <c r="D3942" s="74"/>
      <c r="E3942" s="18"/>
      <c r="F3942" s="39"/>
      <c r="G3942" s="22"/>
      <c r="H3942" s="9"/>
    </row>
    <row r="3943" spans="1:8" x14ac:dyDescent="0.25">
      <c r="A3943" s="9"/>
      <c r="B3943" s="31"/>
      <c r="C3943" s="11"/>
      <c r="D3943" s="74"/>
      <c r="E3943" s="18"/>
      <c r="F3943" s="39"/>
      <c r="G3943" s="22"/>
      <c r="H3943" s="9"/>
    </row>
    <row r="3944" spans="1:8" x14ac:dyDescent="0.25">
      <c r="A3944" s="9"/>
      <c r="B3944" s="31"/>
      <c r="C3944" s="11"/>
      <c r="D3944" s="74"/>
      <c r="E3944" s="18"/>
      <c r="F3944" s="39"/>
      <c r="G3944" s="22"/>
      <c r="H3944" s="9"/>
    </row>
    <row r="3945" spans="1:8" x14ac:dyDescent="0.25">
      <c r="A3945" s="9"/>
      <c r="B3945" s="31"/>
      <c r="C3945" s="11"/>
      <c r="D3945" s="74"/>
      <c r="E3945" s="18"/>
      <c r="F3945" s="39"/>
      <c r="G3945" s="22"/>
      <c r="H3945" s="9"/>
    </row>
    <row r="3946" spans="1:8" x14ac:dyDescent="0.25">
      <c r="A3946" s="9"/>
      <c r="B3946" s="31"/>
      <c r="C3946" s="11"/>
      <c r="D3946" s="74"/>
      <c r="E3946" s="18"/>
      <c r="F3946" s="39"/>
      <c r="G3946" s="22"/>
      <c r="H3946" s="9"/>
    </row>
    <row r="3947" spans="1:8" x14ac:dyDescent="0.25">
      <c r="A3947" s="9"/>
      <c r="B3947" s="31"/>
      <c r="C3947" s="11"/>
      <c r="D3947" s="74"/>
      <c r="E3947" s="18"/>
      <c r="F3947" s="39"/>
      <c r="G3947" s="22"/>
      <c r="H3947" s="9"/>
    </row>
    <row r="3948" spans="1:8" x14ac:dyDescent="0.25">
      <c r="A3948" s="9"/>
      <c r="B3948" s="31"/>
      <c r="C3948" s="11"/>
      <c r="D3948" s="74"/>
      <c r="E3948" s="18"/>
      <c r="F3948" s="39"/>
      <c r="G3948" s="22"/>
      <c r="H3948" s="9"/>
    </row>
    <row r="3949" spans="1:8" x14ac:dyDescent="0.25">
      <c r="A3949" s="9"/>
      <c r="B3949" s="31"/>
      <c r="C3949" s="11"/>
      <c r="D3949" s="74"/>
      <c r="E3949" s="18"/>
      <c r="F3949" s="39"/>
      <c r="G3949" s="22"/>
      <c r="H3949" s="9"/>
    </row>
    <row r="3950" spans="1:8" x14ac:dyDescent="0.25">
      <c r="A3950" s="9"/>
      <c r="B3950" s="31"/>
      <c r="C3950" s="11"/>
      <c r="D3950" s="74"/>
      <c r="E3950" s="18"/>
      <c r="F3950" s="39"/>
      <c r="G3950" s="22"/>
      <c r="H3950" s="9"/>
    </row>
    <row r="3951" spans="1:8" x14ac:dyDescent="0.25">
      <c r="A3951" s="9"/>
      <c r="B3951" s="31"/>
      <c r="C3951" s="11"/>
      <c r="D3951" s="74"/>
      <c r="E3951" s="18"/>
      <c r="F3951" s="39"/>
      <c r="G3951" s="22"/>
      <c r="H3951" s="9"/>
    </row>
    <row r="3952" spans="1:8" x14ac:dyDescent="0.25">
      <c r="A3952" s="9"/>
      <c r="B3952" s="31"/>
      <c r="C3952" s="11"/>
      <c r="D3952" s="74"/>
      <c r="E3952" s="18"/>
      <c r="F3952" s="39"/>
      <c r="G3952" s="22"/>
      <c r="H3952" s="9"/>
    </row>
    <row r="3953" spans="1:8" x14ac:dyDescent="0.25">
      <c r="A3953" s="9"/>
      <c r="B3953" s="31"/>
      <c r="C3953" s="11"/>
      <c r="D3953" s="74"/>
      <c r="E3953" s="18"/>
      <c r="F3953" s="39"/>
      <c r="G3953" s="22"/>
      <c r="H3953" s="9"/>
    </row>
    <row r="3954" spans="1:8" x14ac:dyDescent="0.25">
      <c r="A3954" s="9"/>
      <c r="B3954" s="31"/>
      <c r="C3954" s="11"/>
      <c r="D3954" s="74"/>
      <c r="E3954" s="18"/>
      <c r="F3954" s="39"/>
      <c r="G3954" s="22"/>
      <c r="H3954" s="9"/>
    </row>
    <row r="3955" spans="1:8" x14ac:dyDescent="0.25">
      <c r="A3955" s="9"/>
      <c r="B3955" s="31"/>
      <c r="C3955" s="11"/>
      <c r="D3955" s="74"/>
      <c r="E3955" s="18"/>
      <c r="F3955" s="39"/>
      <c r="G3955" s="22"/>
      <c r="H3955" s="9"/>
    </row>
    <row r="3956" spans="1:8" x14ac:dyDescent="0.25">
      <c r="A3956" s="9"/>
      <c r="B3956" s="31"/>
      <c r="C3956" s="11"/>
      <c r="D3956" s="74"/>
      <c r="E3956" s="18"/>
      <c r="F3956" s="39"/>
      <c r="G3956" s="22"/>
      <c r="H3956" s="9"/>
    </row>
    <row r="3957" spans="1:8" x14ac:dyDescent="0.25">
      <c r="A3957" s="9"/>
      <c r="B3957" s="31"/>
      <c r="C3957" s="11"/>
      <c r="D3957" s="74"/>
      <c r="E3957" s="18"/>
      <c r="F3957" s="39"/>
      <c r="G3957" s="22"/>
      <c r="H3957" s="9"/>
    </row>
    <row r="3958" spans="1:8" x14ac:dyDescent="0.25">
      <c r="A3958" s="9"/>
      <c r="B3958" s="31"/>
      <c r="C3958" s="11"/>
      <c r="D3958" s="74"/>
      <c r="E3958" s="18"/>
      <c r="F3958" s="39"/>
      <c r="G3958" s="22"/>
      <c r="H3958" s="9"/>
    </row>
    <row r="3959" spans="1:8" x14ac:dyDescent="0.25">
      <c r="A3959" s="9"/>
      <c r="B3959" s="31"/>
      <c r="C3959" s="11"/>
      <c r="D3959" s="74"/>
      <c r="E3959" s="18"/>
      <c r="F3959" s="39"/>
      <c r="G3959" s="22"/>
      <c r="H3959" s="9"/>
    </row>
    <row r="3960" spans="1:8" x14ac:dyDescent="0.25">
      <c r="A3960" s="9"/>
      <c r="B3960" s="31"/>
      <c r="C3960" s="11"/>
      <c r="D3960" s="74"/>
      <c r="E3960" s="18"/>
      <c r="F3960" s="39"/>
      <c r="G3960" s="22"/>
      <c r="H3960" s="9"/>
    </row>
    <row r="3961" spans="1:8" x14ac:dyDescent="0.25">
      <c r="A3961" s="9"/>
      <c r="B3961" s="31"/>
      <c r="C3961" s="11"/>
      <c r="D3961" s="74"/>
      <c r="E3961" s="18"/>
      <c r="F3961" s="39"/>
      <c r="G3961" s="22"/>
      <c r="H3961" s="9"/>
    </row>
    <row r="3962" spans="1:8" x14ac:dyDescent="0.25">
      <c r="A3962" s="9"/>
      <c r="B3962" s="31"/>
      <c r="C3962" s="11"/>
      <c r="D3962" s="74"/>
      <c r="E3962" s="18"/>
      <c r="F3962" s="39"/>
      <c r="G3962" s="22"/>
      <c r="H3962" s="9"/>
    </row>
    <row r="3963" spans="1:8" x14ac:dyDescent="0.25">
      <c r="A3963" s="9"/>
      <c r="B3963" s="31"/>
      <c r="C3963" s="11"/>
      <c r="D3963" s="74"/>
      <c r="E3963" s="18"/>
      <c r="F3963" s="39"/>
      <c r="G3963" s="22"/>
      <c r="H3963" s="9"/>
    </row>
    <row r="3964" spans="1:8" x14ac:dyDescent="0.25">
      <c r="A3964" s="9"/>
      <c r="B3964" s="31"/>
      <c r="C3964" s="11"/>
      <c r="D3964" s="74"/>
      <c r="E3964" s="18"/>
      <c r="F3964" s="39"/>
      <c r="G3964" s="22"/>
      <c r="H3964" s="9"/>
    </row>
    <row r="3965" spans="1:8" x14ac:dyDescent="0.25">
      <c r="A3965" s="9"/>
      <c r="B3965" s="31"/>
      <c r="C3965" s="11"/>
      <c r="D3965" s="74"/>
      <c r="E3965" s="18"/>
      <c r="F3965" s="39"/>
      <c r="G3965" s="22"/>
      <c r="H3965" s="9"/>
    </row>
    <row r="3966" spans="1:8" x14ac:dyDescent="0.25">
      <c r="A3966" s="9"/>
      <c r="B3966" s="31"/>
      <c r="C3966" s="11"/>
      <c r="D3966" s="74"/>
      <c r="E3966" s="18"/>
      <c r="F3966" s="39"/>
      <c r="G3966" s="22"/>
      <c r="H3966" s="9"/>
    </row>
    <row r="3967" spans="1:8" x14ac:dyDescent="0.25">
      <c r="A3967" s="9"/>
      <c r="B3967" s="31"/>
      <c r="C3967" s="11"/>
      <c r="D3967" s="74"/>
      <c r="E3967" s="18"/>
      <c r="F3967" s="39"/>
      <c r="G3967" s="22"/>
      <c r="H3967" s="9"/>
    </row>
    <row r="3968" spans="1:8" x14ac:dyDescent="0.25">
      <c r="A3968" s="9"/>
      <c r="B3968" s="31"/>
      <c r="C3968" s="11"/>
      <c r="D3968" s="74"/>
      <c r="E3968" s="18"/>
      <c r="F3968" s="39"/>
      <c r="G3968" s="22"/>
      <c r="H3968" s="9"/>
    </row>
    <row r="3969" spans="1:8" x14ac:dyDescent="0.25">
      <c r="A3969" s="9"/>
      <c r="B3969" s="31"/>
      <c r="C3969" s="11"/>
      <c r="D3969" s="74"/>
      <c r="E3969" s="18"/>
      <c r="F3969" s="39"/>
      <c r="G3969" s="22"/>
      <c r="H3969" s="9"/>
    </row>
    <row r="3970" spans="1:8" x14ac:dyDescent="0.25">
      <c r="A3970" s="9"/>
      <c r="B3970" s="31"/>
      <c r="C3970" s="11"/>
      <c r="D3970" s="74"/>
      <c r="E3970" s="18"/>
      <c r="F3970" s="39"/>
      <c r="G3970" s="22"/>
      <c r="H3970" s="9"/>
    </row>
    <row r="3971" spans="1:8" x14ac:dyDescent="0.25">
      <c r="A3971" s="9"/>
      <c r="B3971" s="31"/>
      <c r="C3971" s="11"/>
      <c r="D3971" s="74"/>
      <c r="E3971" s="18"/>
      <c r="F3971" s="39"/>
      <c r="G3971" s="22"/>
      <c r="H3971" s="9"/>
    </row>
    <row r="3972" spans="1:8" x14ac:dyDescent="0.25">
      <c r="A3972" s="9"/>
      <c r="B3972" s="31"/>
      <c r="C3972" s="11"/>
      <c r="D3972" s="74"/>
      <c r="E3972" s="18"/>
      <c r="F3972" s="39"/>
      <c r="G3972" s="22"/>
      <c r="H3972" s="9"/>
    </row>
    <row r="3973" spans="1:8" x14ac:dyDescent="0.25">
      <c r="A3973" s="9"/>
      <c r="B3973" s="31"/>
      <c r="C3973" s="11"/>
      <c r="D3973" s="74"/>
      <c r="E3973" s="18"/>
      <c r="F3973" s="39"/>
      <c r="G3973" s="22"/>
      <c r="H3973" s="9"/>
    </row>
    <row r="3974" spans="1:8" x14ac:dyDescent="0.25">
      <c r="A3974" s="9"/>
      <c r="B3974" s="31"/>
      <c r="C3974" s="11"/>
      <c r="D3974" s="74"/>
      <c r="E3974" s="18"/>
      <c r="F3974" s="39"/>
      <c r="G3974" s="22"/>
      <c r="H3974" s="9"/>
    </row>
    <row r="3975" spans="1:8" x14ac:dyDescent="0.25">
      <c r="A3975" s="9"/>
      <c r="B3975" s="31"/>
      <c r="C3975" s="11"/>
      <c r="D3975" s="74"/>
      <c r="E3975" s="18"/>
      <c r="F3975" s="39"/>
      <c r="G3975" s="22"/>
      <c r="H3975" s="9"/>
    </row>
    <row r="3976" spans="1:8" x14ac:dyDescent="0.25">
      <c r="A3976" s="9"/>
      <c r="B3976" s="31"/>
      <c r="C3976" s="11"/>
      <c r="D3976" s="74"/>
      <c r="E3976" s="18"/>
      <c r="F3976" s="39"/>
      <c r="G3976" s="22"/>
      <c r="H3976" s="9"/>
    </row>
    <row r="3977" spans="1:8" x14ac:dyDescent="0.25">
      <c r="A3977" s="9"/>
      <c r="B3977" s="31"/>
      <c r="C3977" s="11"/>
      <c r="D3977" s="74"/>
      <c r="E3977" s="18"/>
      <c r="F3977" s="39"/>
      <c r="G3977" s="22"/>
      <c r="H3977" s="9"/>
    </row>
    <row r="3978" spans="1:8" x14ac:dyDescent="0.25">
      <c r="A3978" s="9"/>
      <c r="B3978" s="31"/>
      <c r="C3978" s="11"/>
      <c r="D3978" s="74"/>
      <c r="E3978" s="18"/>
      <c r="F3978" s="39"/>
      <c r="G3978" s="22"/>
      <c r="H3978" s="9"/>
    </row>
    <row r="3979" spans="1:8" x14ac:dyDescent="0.25">
      <c r="A3979" s="9"/>
      <c r="B3979" s="31"/>
      <c r="C3979" s="11"/>
      <c r="D3979" s="74"/>
      <c r="E3979" s="18"/>
      <c r="F3979" s="39"/>
      <c r="G3979" s="22"/>
      <c r="H3979" s="9"/>
    </row>
    <row r="3980" spans="1:8" x14ac:dyDescent="0.25">
      <c r="A3980" s="9"/>
      <c r="B3980" s="31"/>
      <c r="C3980" s="11"/>
      <c r="D3980" s="74"/>
      <c r="E3980" s="18"/>
      <c r="F3980" s="39"/>
      <c r="G3980" s="22"/>
      <c r="H3980" s="9"/>
    </row>
    <row r="3981" spans="1:8" x14ac:dyDescent="0.25">
      <c r="A3981" s="9"/>
      <c r="B3981" s="31"/>
      <c r="C3981" s="11"/>
      <c r="D3981" s="74"/>
      <c r="E3981" s="18"/>
      <c r="F3981" s="39"/>
      <c r="G3981" s="22"/>
      <c r="H3981" s="9"/>
    </row>
    <row r="3982" spans="1:8" x14ac:dyDescent="0.25">
      <c r="A3982" s="9"/>
      <c r="B3982" s="31"/>
      <c r="C3982" s="11"/>
      <c r="D3982" s="74"/>
      <c r="E3982" s="18"/>
      <c r="F3982" s="39"/>
      <c r="G3982" s="22"/>
      <c r="H3982" s="9"/>
    </row>
    <row r="3983" spans="1:8" x14ac:dyDescent="0.25">
      <c r="A3983" s="9"/>
      <c r="B3983" s="31"/>
      <c r="C3983" s="11"/>
      <c r="D3983" s="74"/>
      <c r="E3983" s="18"/>
      <c r="F3983" s="39"/>
      <c r="G3983" s="22"/>
      <c r="H3983" s="9"/>
    </row>
    <row r="3984" spans="1:8" x14ac:dyDescent="0.25">
      <c r="A3984" s="9"/>
      <c r="B3984" s="31"/>
      <c r="C3984" s="11"/>
      <c r="D3984" s="74"/>
      <c r="E3984" s="18"/>
      <c r="F3984" s="39"/>
      <c r="G3984" s="22"/>
      <c r="H3984" s="9"/>
    </row>
    <row r="3985" spans="1:8" x14ac:dyDescent="0.25">
      <c r="A3985" s="9"/>
      <c r="B3985" s="31"/>
      <c r="C3985" s="11"/>
      <c r="D3985" s="74"/>
      <c r="E3985" s="18"/>
      <c r="F3985" s="39"/>
      <c r="G3985" s="22"/>
      <c r="H3985" s="9"/>
    </row>
    <row r="3986" spans="1:8" x14ac:dyDescent="0.25">
      <c r="A3986" s="9"/>
      <c r="B3986" s="31"/>
      <c r="C3986" s="11"/>
      <c r="D3986" s="74"/>
      <c r="E3986" s="18"/>
      <c r="F3986" s="39"/>
      <c r="G3986" s="22"/>
      <c r="H3986" s="9"/>
    </row>
    <row r="3987" spans="1:8" x14ac:dyDescent="0.25">
      <c r="A3987" s="9"/>
      <c r="B3987" s="31"/>
      <c r="C3987" s="11"/>
      <c r="D3987" s="74"/>
      <c r="E3987" s="18"/>
      <c r="F3987" s="39"/>
      <c r="G3987" s="22"/>
      <c r="H3987" s="9"/>
    </row>
    <row r="3988" spans="1:8" x14ac:dyDescent="0.25">
      <c r="A3988" s="9"/>
      <c r="B3988" s="31"/>
      <c r="C3988" s="11"/>
      <c r="D3988" s="74"/>
      <c r="E3988" s="18"/>
      <c r="F3988" s="39"/>
      <c r="G3988" s="22"/>
      <c r="H3988" s="9"/>
    </row>
    <row r="3989" spans="1:8" x14ac:dyDescent="0.25">
      <c r="A3989" s="9"/>
      <c r="B3989" s="31"/>
      <c r="C3989" s="11"/>
      <c r="D3989" s="74"/>
      <c r="E3989" s="18"/>
      <c r="F3989" s="39"/>
      <c r="G3989" s="22"/>
      <c r="H3989" s="9"/>
    </row>
    <row r="3990" spans="1:8" x14ac:dyDescent="0.25">
      <c r="A3990" s="9"/>
      <c r="B3990" s="31"/>
      <c r="C3990" s="11"/>
      <c r="D3990" s="74"/>
      <c r="E3990" s="18"/>
      <c r="F3990" s="39"/>
      <c r="G3990" s="22"/>
      <c r="H3990" s="9"/>
    </row>
    <row r="3991" spans="1:8" x14ac:dyDescent="0.25">
      <c r="A3991" s="9"/>
      <c r="B3991" s="31"/>
      <c r="C3991" s="11"/>
      <c r="D3991" s="74"/>
      <c r="E3991" s="18"/>
      <c r="F3991" s="39"/>
      <c r="G3991" s="22"/>
      <c r="H3991" s="9"/>
    </row>
    <row r="3992" spans="1:8" x14ac:dyDescent="0.25">
      <c r="A3992" s="9"/>
      <c r="B3992" s="31"/>
      <c r="C3992" s="11"/>
      <c r="D3992" s="74"/>
      <c r="E3992" s="18"/>
      <c r="F3992" s="39"/>
      <c r="G3992" s="22"/>
      <c r="H3992" s="9"/>
    </row>
    <row r="3993" spans="1:8" x14ac:dyDescent="0.25">
      <c r="A3993" s="9"/>
      <c r="B3993" s="31"/>
      <c r="C3993" s="11"/>
      <c r="D3993" s="74"/>
      <c r="E3993" s="18"/>
      <c r="F3993" s="39"/>
      <c r="G3993" s="22"/>
      <c r="H3993" s="9"/>
    </row>
    <row r="3994" spans="1:8" x14ac:dyDescent="0.25">
      <c r="A3994" s="9"/>
      <c r="B3994" s="31"/>
      <c r="C3994" s="11"/>
      <c r="D3994" s="74"/>
      <c r="E3994" s="18"/>
      <c r="F3994" s="39"/>
      <c r="G3994" s="22"/>
      <c r="H3994" s="9"/>
    </row>
    <row r="3995" spans="1:8" x14ac:dyDescent="0.25">
      <c r="A3995" s="9"/>
      <c r="B3995" s="31"/>
      <c r="C3995" s="11"/>
      <c r="D3995" s="74"/>
      <c r="E3995" s="18"/>
      <c r="F3995" s="39"/>
      <c r="G3995" s="22"/>
      <c r="H3995" s="9"/>
    </row>
    <row r="3996" spans="1:8" x14ac:dyDescent="0.25">
      <c r="A3996" s="9"/>
      <c r="B3996" s="31"/>
      <c r="C3996" s="11"/>
      <c r="D3996" s="74"/>
      <c r="E3996" s="18"/>
      <c r="F3996" s="39"/>
      <c r="G3996" s="22"/>
      <c r="H3996" s="9"/>
    </row>
    <row r="3997" spans="1:8" x14ac:dyDescent="0.25">
      <c r="A3997" s="9"/>
      <c r="B3997" s="31"/>
      <c r="C3997" s="11"/>
      <c r="D3997" s="74"/>
      <c r="E3997" s="18"/>
      <c r="F3997" s="39"/>
      <c r="G3997" s="22"/>
      <c r="H3997" s="9"/>
    </row>
    <row r="3998" spans="1:8" x14ac:dyDescent="0.25">
      <c r="A3998" s="9"/>
      <c r="B3998" s="31"/>
      <c r="C3998" s="11"/>
      <c r="D3998" s="74"/>
      <c r="E3998" s="18"/>
      <c r="F3998" s="39"/>
      <c r="G3998" s="22"/>
      <c r="H3998" s="9"/>
    </row>
    <row r="3999" spans="1:8" x14ac:dyDescent="0.25">
      <c r="A3999" s="9"/>
      <c r="B3999" s="31"/>
      <c r="C3999" s="11"/>
      <c r="D3999" s="74"/>
      <c r="E3999" s="18"/>
      <c r="F3999" s="39"/>
      <c r="G3999" s="22"/>
      <c r="H3999" s="9"/>
    </row>
    <row r="4000" spans="1:8" x14ac:dyDescent="0.25">
      <c r="A4000" s="9"/>
      <c r="B4000" s="31"/>
      <c r="C4000" s="11"/>
      <c r="D4000" s="74"/>
      <c r="E4000" s="18"/>
      <c r="F4000" s="39"/>
      <c r="G4000" s="22"/>
      <c r="H4000" s="9"/>
    </row>
    <row r="4001" spans="1:8" x14ac:dyDescent="0.25">
      <c r="A4001" s="9"/>
      <c r="B4001" s="31"/>
      <c r="C4001" s="11"/>
      <c r="D4001" s="74"/>
      <c r="E4001" s="18"/>
      <c r="F4001" s="39"/>
      <c r="G4001" s="22"/>
      <c r="H4001" s="9"/>
    </row>
    <row r="4002" spans="1:8" x14ac:dyDescent="0.25">
      <c r="A4002" s="9"/>
      <c r="B4002" s="31"/>
      <c r="C4002" s="11"/>
      <c r="D4002" s="74"/>
      <c r="E4002" s="18"/>
      <c r="F4002" s="39"/>
      <c r="G4002" s="22"/>
      <c r="H4002" s="9"/>
    </row>
    <row r="4003" spans="1:8" x14ac:dyDescent="0.25">
      <c r="A4003" s="9"/>
      <c r="B4003" s="31"/>
      <c r="C4003" s="11"/>
      <c r="D4003" s="74"/>
      <c r="E4003" s="18"/>
      <c r="F4003" s="39"/>
      <c r="G4003" s="22"/>
      <c r="H4003" s="9"/>
    </row>
    <row r="4004" spans="1:8" x14ac:dyDescent="0.25">
      <c r="A4004" s="9"/>
      <c r="B4004" s="31"/>
      <c r="C4004" s="11"/>
      <c r="D4004" s="74"/>
      <c r="E4004" s="18"/>
      <c r="F4004" s="39"/>
      <c r="G4004" s="22"/>
      <c r="H4004" s="9"/>
    </row>
    <row r="4005" spans="1:8" x14ac:dyDescent="0.25">
      <c r="A4005" s="9"/>
      <c r="B4005" s="31"/>
      <c r="C4005" s="11"/>
      <c r="D4005" s="74"/>
      <c r="E4005" s="18"/>
      <c r="F4005" s="39"/>
      <c r="G4005" s="22"/>
      <c r="H4005" s="9"/>
    </row>
    <row r="4006" spans="1:8" x14ac:dyDescent="0.25">
      <c r="A4006" s="9"/>
      <c r="B4006" s="31"/>
      <c r="C4006" s="11"/>
      <c r="D4006" s="74"/>
      <c r="E4006" s="18"/>
      <c r="F4006" s="39"/>
      <c r="G4006" s="22"/>
      <c r="H4006" s="9"/>
    </row>
    <row r="4007" spans="1:8" x14ac:dyDescent="0.25">
      <c r="A4007" s="9"/>
      <c r="B4007" s="31"/>
      <c r="C4007" s="11"/>
      <c r="D4007" s="74"/>
      <c r="E4007" s="18"/>
      <c r="F4007" s="39"/>
      <c r="G4007" s="22"/>
      <c r="H4007" s="9"/>
    </row>
    <row r="4008" spans="1:8" x14ac:dyDescent="0.25">
      <c r="A4008" s="9"/>
      <c r="B4008" s="31"/>
      <c r="C4008" s="11"/>
      <c r="D4008" s="74"/>
      <c r="E4008" s="18"/>
      <c r="F4008" s="39"/>
      <c r="G4008" s="22"/>
      <c r="H4008" s="9"/>
    </row>
    <row r="4009" spans="1:8" x14ac:dyDescent="0.25">
      <c r="A4009" s="9"/>
      <c r="B4009" s="31"/>
      <c r="C4009" s="11"/>
      <c r="D4009" s="74"/>
      <c r="E4009" s="18"/>
      <c r="F4009" s="39"/>
      <c r="G4009" s="22"/>
      <c r="H4009" s="9"/>
    </row>
    <row r="4010" spans="1:8" x14ac:dyDescent="0.25">
      <c r="A4010" s="9"/>
      <c r="B4010" s="31"/>
      <c r="C4010" s="11"/>
      <c r="D4010" s="74"/>
      <c r="E4010" s="18"/>
      <c r="F4010" s="39"/>
      <c r="G4010" s="22"/>
      <c r="H4010" s="9"/>
    </row>
    <row r="4011" spans="1:8" x14ac:dyDescent="0.25">
      <c r="A4011" s="9"/>
      <c r="B4011" s="31"/>
      <c r="C4011" s="11"/>
      <c r="D4011" s="74"/>
      <c r="E4011" s="18"/>
      <c r="F4011" s="39"/>
      <c r="G4011" s="22"/>
      <c r="H4011" s="9"/>
    </row>
    <row r="4012" spans="1:8" x14ac:dyDescent="0.25">
      <c r="A4012" s="9"/>
      <c r="B4012" s="31"/>
      <c r="C4012" s="11"/>
      <c r="D4012" s="74"/>
      <c r="E4012" s="18"/>
      <c r="F4012" s="39"/>
      <c r="G4012" s="22"/>
      <c r="H4012" s="9"/>
    </row>
    <row r="4013" spans="1:8" x14ac:dyDescent="0.25">
      <c r="A4013" s="9"/>
      <c r="B4013" s="31"/>
      <c r="C4013" s="11"/>
      <c r="D4013" s="74"/>
      <c r="E4013" s="18"/>
      <c r="F4013" s="39"/>
      <c r="G4013" s="22"/>
      <c r="H4013" s="9"/>
    </row>
    <row r="4014" spans="1:8" x14ac:dyDescent="0.25">
      <c r="A4014" s="9"/>
      <c r="B4014" s="31"/>
      <c r="C4014" s="11"/>
      <c r="D4014" s="74"/>
      <c r="E4014" s="18"/>
      <c r="F4014" s="39"/>
      <c r="G4014" s="22"/>
      <c r="H4014" s="9"/>
    </row>
    <row r="4015" spans="1:8" x14ac:dyDescent="0.25">
      <c r="A4015" s="9"/>
      <c r="B4015" s="31"/>
      <c r="C4015" s="11"/>
      <c r="D4015" s="74"/>
      <c r="E4015" s="18"/>
      <c r="F4015" s="39"/>
      <c r="G4015" s="22"/>
      <c r="H4015" s="9"/>
    </row>
    <row r="4016" spans="1:8" x14ac:dyDescent="0.25">
      <c r="A4016" s="9"/>
      <c r="B4016" s="31"/>
      <c r="C4016" s="11"/>
      <c r="D4016" s="74"/>
      <c r="E4016" s="18"/>
      <c r="F4016" s="39"/>
      <c r="G4016" s="22"/>
      <c r="H4016" s="9"/>
    </row>
    <row r="4017" spans="1:8" x14ac:dyDescent="0.25">
      <c r="A4017" s="9"/>
      <c r="B4017" s="31"/>
      <c r="C4017" s="11"/>
      <c r="D4017" s="74"/>
      <c r="E4017" s="18"/>
      <c r="F4017" s="39"/>
      <c r="G4017" s="22"/>
      <c r="H4017" s="9"/>
    </row>
    <row r="4018" spans="1:8" x14ac:dyDescent="0.25">
      <c r="A4018" s="9"/>
      <c r="B4018" s="31"/>
      <c r="C4018" s="11"/>
      <c r="D4018" s="74"/>
      <c r="E4018" s="18"/>
      <c r="F4018" s="39"/>
      <c r="G4018" s="22"/>
      <c r="H4018" s="9"/>
    </row>
    <row r="4019" spans="1:8" x14ac:dyDescent="0.25">
      <c r="A4019" s="9"/>
      <c r="B4019" s="31"/>
      <c r="C4019" s="11"/>
      <c r="D4019" s="74"/>
      <c r="E4019" s="18"/>
      <c r="F4019" s="39"/>
      <c r="G4019" s="22"/>
      <c r="H4019" s="9"/>
    </row>
    <row r="4020" spans="1:8" x14ac:dyDescent="0.25">
      <c r="A4020" s="9"/>
      <c r="B4020" s="31"/>
      <c r="C4020" s="11"/>
      <c r="D4020" s="74"/>
      <c r="E4020" s="18"/>
      <c r="F4020" s="39"/>
      <c r="G4020" s="22"/>
      <c r="H4020" s="9"/>
    </row>
    <row r="4021" spans="1:8" x14ac:dyDescent="0.25">
      <c r="A4021" s="9"/>
      <c r="B4021" s="31"/>
      <c r="C4021" s="11"/>
      <c r="D4021" s="74"/>
      <c r="E4021" s="18"/>
      <c r="F4021" s="39"/>
      <c r="G4021" s="22"/>
      <c r="H4021" s="9"/>
    </row>
    <row r="4022" spans="1:8" x14ac:dyDescent="0.25">
      <c r="A4022" s="9"/>
      <c r="B4022" s="31"/>
      <c r="C4022" s="11"/>
      <c r="D4022" s="74"/>
      <c r="E4022" s="18"/>
      <c r="F4022" s="39"/>
      <c r="G4022" s="22"/>
      <c r="H4022" s="9"/>
    </row>
    <row r="4023" spans="1:8" x14ac:dyDescent="0.25">
      <c r="A4023" s="9"/>
      <c r="B4023" s="31"/>
      <c r="C4023" s="11"/>
      <c r="D4023" s="74"/>
      <c r="E4023" s="18"/>
      <c r="F4023" s="39"/>
      <c r="G4023" s="22"/>
      <c r="H4023" s="9"/>
    </row>
    <row r="4024" spans="1:8" x14ac:dyDescent="0.25">
      <c r="A4024" s="9"/>
      <c r="B4024" s="31"/>
      <c r="C4024" s="11"/>
      <c r="D4024" s="74"/>
      <c r="E4024" s="18"/>
      <c r="F4024" s="39"/>
      <c r="G4024" s="22"/>
      <c r="H4024" s="9"/>
    </row>
    <row r="4025" spans="1:8" x14ac:dyDescent="0.25">
      <c r="A4025" s="9"/>
      <c r="B4025" s="31"/>
      <c r="C4025" s="11"/>
      <c r="D4025" s="74"/>
      <c r="E4025" s="18"/>
      <c r="F4025" s="39"/>
      <c r="G4025" s="22"/>
      <c r="H4025" s="9"/>
    </row>
    <row r="4026" spans="1:8" x14ac:dyDescent="0.25">
      <c r="A4026" s="9"/>
      <c r="B4026" s="31"/>
      <c r="C4026" s="11"/>
      <c r="D4026" s="74"/>
      <c r="E4026" s="18"/>
      <c r="F4026" s="39"/>
      <c r="G4026" s="22"/>
      <c r="H4026" s="9"/>
    </row>
    <row r="4027" spans="1:8" x14ac:dyDescent="0.25">
      <c r="A4027" s="9"/>
      <c r="B4027" s="31"/>
      <c r="C4027" s="11"/>
      <c r="D4027" s="74"/>
      <c r="E4027" s="18"/>
      <c r="F4027" s="39"/>
      <c r="G4027" s="22"/>
      <c r="H4027" s="9"/>
    </row>
    <row r="4028" spans="1:8" x14ac:dyDescent="0.25">
      <c r="A4028" s="9"/>
      <c r="B4028" s="31"/>
      <c r="C4028" s="11"/>
      <c r="D4028" s="74"/>
      <c r="E4028" s="18"/>
      <c r="F4028" s="39"/>
      <c r="G4028" s="22"/>
      <c r="H4028" s="9"/>
    </row>
    <row r="4029" spans="1:8" x14ac:dyDescent="0.25">
      <c r="A4029" s="9"/>
      <c r="B4029" s="31"/>
      <c r="C4029" s="11"/>
      <c r="D4029" s="74"/>
      <c r="E4029" s="18"/>
      <c r="F4029" s="39"/>
      <c r="G4029" s="22"/>
      <c r="H4029" s="9"/>
    </row>
    <row r="4030" spans="1:8" x14ac:dyDescent="0.25">
      <c r="A4030" s="9"/>
      <c r="B4030" s="31"/>
      <c r="C4030" s="11"/>
      <c r="D4030" s="74"/>
      <c r="E4030" s="18"/>
      <c r="F4030" s="39"/>
      <c r="G4030" s="22"/>
      <c r="H4030" s="9"/>
    </row>
    <row r="4031" spans="1:8" x14ac:dyDescent="0.25">
      <c r="A4031" s="9"/>
      <c r="B4031" s="31"/>
      <c r="C4031" s="11"/>
      <c r="D4031" s="74"/>
      <c r="E4031" s="18"/>
      <c r="F4031" s="39"/>
      <c r="G4031" s="22"/>
      <c r="H4031" s="9"/>
    </row>
    <row r="4032" spans="1:8" x14ac:dyDescent="0.25">
      <c r="A4032" s="9"/>
      <c r="B4032" s="31"/>
      <c r="C4032" s="11"/>
      <c r="D4032" s="74"/>
      <c r="E4032" s="18"/>
      <c r="F4032" s="39"/>
      <c r="G4032" s="22"/>
      <c r="H4032" s="9"/>
    </row>
    <row r="4033" spans="1:8" x14ac:dyDescent="0.25">
      <c r="A4033" s="9"/>
      <c r="B4033" s="31"/>
      <c r="C4033" s="11"/>
      <c r="D4033" s="74"/>
      <c r="E4033" s="18"/>
      <c r="F4033" s="39"/>
      <c r="G4033" s="22"/>
      <c r="H4033" s="9"/>
    </row>
    <row r="4034" spans="1:8" x14ac:dyDescent="0.25">
      <c r="A4034" s="9"/>
      <c r="B4034" s="31"/>
      <c r="C4034" s="11"/>
      <c r="D4034" s="74"/>
      <c r="E4034" s="18"/>
      <c r="F4034" s="39"/>
      <c r="G4034" s="22"/>
      <c r="H4034" s="9"/>
    </row>
    <row r="4035" spans="1:8" x14ac:dyDescent="0.25">
      <c r="A4035" s="9"/>
      <c r="B4035" s="31"/>
      <c r="C4035" s="11"/>
      <c r="D4035" s="74"/>
      <c r="E4035" s="18"/>
      <c r="F4035" s="39"/>
      <c r="G4035" s="22"/>
      <c r="H4035" s="9"/>
    </row>
    <row r="4036" spans="1:8" x14ac:dyDescent="0.25">
      <c r="A4036" s="9"/>
      <c r="B4036" s="31"/>
      <c r="C4036" s="11"/>
      <c r="D4036" s="74"/>
      <c r="E4036" s="18"/>
      <c r="F4036" s="39"/>
      <c r="G4036" s="22"/>
      <c r="H4036" s="9"/>
    </row>
    <row r="4037" spans="1:8" x14ac:dyDescent="0.25">
      <c r="A4037" s="9"/>
      <c r="B4037" s="31"/>
      <c r="C4037" s="11"/>
      <c r="D4037" s="74"/>
      <c r="E4037" s="18"/>
      <c r="F4037" s="39"/>
      <c r="G4037" s="22"/>
      <c r="H4037" s="9"/>
    </row>
    <row r="4038" spans="1:8" x14ac:dyDescent="0.25">
      <c r="A4038" s="9"/>
      <c r="B4038" s="31"/>
      <c r="C4038" s="11"/>
      <c r="D4038" s="74"/>
      <c r="E4038" s="18"/>
      <c r="F4038" s="39"/>
      <c r="G4038" s="22"/>
      <c r="H4038" s="9"/>
    </row>
    <row r="4039" spans="1:8" x14ac:dyDescent="0.25">
      <c r="A4039" s="9"/>
      <c r="B4039" s="31"/>
      <c r="C4039" s="11"/>
      <c r="D4039" s="74"/>
      <c r="E4039" s="18"/>
      <c r="F4039" s="39"/>
      <c r="G4039" s="22"/>
      <c r="H4039" s="9"/>
    </row>
    <row r="4040" spans="1:8" x14ac:dyDescent="0.25">
      <c r="A4040" s="9"/>
      <c r="B4040" s="31"/>
      <c r="C4040" s="11"/>
      <c r="D4040" s="74"/>
      <c r="E4040" s="18"/>
      <c r="F4040" s="39"/>
      <c r="G4040" s="22"/>
      <c r="H4040" s="9"/>
    </row>
    <row r="4041" spans="1:8" x14ac:dyDescent="0.25">
      <c r="A4041" s="9"/>
      <c r="B4041" s="31"/>
      <c r="C4041" s="11"/>
      <c r="D4041" s="74"/>
      <c r="E4041" s="18"/>
      <c r="F4041" s="39"/>
      <c r="G4041" s="22"/>
      <c r="H4041" s="9"/>
    </row>
    <row r="4042" spans="1:8" x14ac:dyDescent="0.25">
      <c r="A4042" s="9"/>
      <c r="B4042" s="31"/>
      <c r="C4042" s="11"/>
      <c r="D4042" s="74"/>
      <c r="E4042" s="18"/>
      <c r="F4042" s="39"/>
      <c r="G4042" s="22"/>
      <c r="H4042" s="9"/>
    </row>
    <row r="4043" spans="1:8" x14ac:dyDescent="0.25">
      <c r="A4043" s="9"/>
      <c r="B4043" s="31"/>
      <c r="C4043" s="11"/>
      <c r="D4043" s="74"/>
      <c r="E4043" s="18"/>
      <c r="F4043" s="39"/>
      <c r="G4043" s="22"/>
      <c r="H4043" s="9"/>
    </row>
    <row r="4044" spans="1:8" x14ac:dyDescent="0.25">
      <c r="A4044" s="9"/>
      <c r="B4044" s="31"/>
      <c r="C4044" s="11"/>
      <c r="D4044" s="74"/>
      <c r="E4044" s="18"/>
      <c r="F4044" s="39"/>
      <c r="G4044" s="22"/>
      <c r="H4044" s="9"/>
    </row>
    <row r="4045" spans="1:8" x14ac:dyDescent="0.25">
      <c r="A4045" s="9"/>
      <c r="B4045" s="31"/>
      <c r="C4045" s="11"/>
      <c r="D4045" s="74"/>
      <c r="E4045" s="18"/>
      <c r="F4045" s="39"/>
      <c r="G4045" s="22"/>
      <c r="H4045" s="9"/>
    </row>
    <row r="4046" spans="1:8" x14ac:dyDescent="0.25">
      <c r="A4046" s="9"/>
      <c r="B4046" s="31"/>
      <c r="C4046" s="11"/>
      <c r="D4046" s="74"/>
      <c r="E4046" s="18"/>
      <c r="F4046" s="39"/>
      <c r="G4046" s="22"/>
      <c r="H4046" s="9"/>
    </row>
    <row r="4047" spans="1:8" x14ac:dyDescent="0.25">
      <c r="A4047" s="9"/>
      <c r="B4047" s="31"/>
      <c r="C4047" s="11"/>
      <c r="D4047" s="74"/>
      <c r="E4047" s="18"/>
      <c r="F4047" s="39"/>
      <c r="G4047" s="22"/>
      <c r="H4047" s="9"/>
    </row>
    <row r="4048" spans="1:8" x14ac:dyDescent="0.25">
      <c r="A4048" s="9"/>
      <c r="B4048" s="31"/>
      <c r="C4048" s="11"/>
      <c r="D4048" s="74"/>
      <c r="E4048" s="18"/>
      <c r="F4048" s="39"/>
      <c r="G4048" s="22"/>
      <c r="H4048" s="9"/>
    </row>
    <row r="4049" spans="1:8" x14ac:dyDescent="0.25">
      <c r="A4049" s="9"/>
      <c r="B4049" s="31"/>
      <c r="C4049" s="11"/>
      <c r="D4049" s="74"/>
      <c r="E4049" s="18"/>
      <c r="F4049" s="39"/>
      <c r="G4049" s="22"/>
      <c r="H4049" s="9"/>
    </row>
    <row r="4050" spans="1:8" x14ac:dyDescent="0.25">
      <c r="A4050" s="9"/>
      <c r="B4050" s="31"/>
      <c r="C4050" s="11"/>
      <c r="D4050" s="74"/>
      <c r="E4050" s="18"/>
      <c r="F4050" s="39"/>
      <c r="G4050" s="22"/>
      <c r="H4050" s="9"/>
    </row>
    <row r="4051" spans="1:8" x14ac:dyDescent="0.25">
      <c r="A4051" s="9"/>
      <c r="B4051" s="31"/>
      <c r="C4051" s="11"/>
      <c r="D4051" s="74"/>
      <c r="E4051" s="18"/>
      <c r="F4051" s="39"/>
      <c r="G4051" s="22"/>
      <c r="H4051" s="9"/>
    </row>
    <row r="4052" spans="1:8" x14ac:dyDescent="0.25">
      <c r="A4052" s="9"/>
      <c r="B4052" s="31"/>
      <c r="C4052" s="11"/>
      <c r="D4052" s="74"/>
      <c r="E4052" s="18"/>
      <c r="F4052" s="39"/>
      <c r="G4052" s="22"/>
      <c r="H4052" s="9"/>
    </row>
    <row r="4053" spans="1:8" x14ac:dyDescent="0.25">
      <c r="A4053" s="9"/>
      <c r="B4053" s="31"/>
      <c r="C4053" s="11"/>
      <c r="D4053" s="74"/>
      <c r="E4053" s="18"/>
      <c r="F4053" s="39"/>
      <c r="G4053" s="22"/>
      <c r="H4053" s="9"/>
    </row>
    <row r="4054" spans="1:8" x14ac:dyDescent="0.25">
      <c r="A4054" s="9"/>
      <c r="B4054" s="31"/>
      <c r="C4054" s="11"/>
      <c r="D4054" s="74"/>
      <c r="E4054" s="18"/>
      <c r="F4054" s="39"/>
      <c r="G4054" s="22"/>
      <c r="H4054" s="9"/>
    </row>
    <row r="4055" spans="1:8" x14ac:dyDescent="0.25">
      <c r="A4055" s="9"/>
      <c r="B4055" s="31"/>
      <c r="C4055" s="11"/>
      <c r="D4055" s="74"/>
      <c r="E4055" s="18"/>
      <c r="F4055" s="39"/>
      <c r="G4055" s="22"/>
      <c r="H4055" s="9"/>
    </row>
    <row r="4056" spans="1:8" x14ac:dyDescent="0.25">
      <c r="A4056" s="9"/>
      <c r="B4056" s="31"/>
      <c r="C4056" s="11"/>
      <c r="D4056" s="74"/>
      <c r="E4056" s="18"/>
      <c r="F4056" s="39"/>
      <c r="G4056" s="22"/>
      <c r="H4056" s="9"/>
    </row>
    <row r="4057" spans="1:8" x14ac:dyDescent="0.25">
      <c r="A4057" s="9"/>
      <c r="B4057" s="31"/>
      <c r="C4057" s="11"/>
      <c r="D4057" s="74"/>
      <c r="E4057" s="18"/>
      <c r="F4057" s="39"/>
      <c r="G4057" s="22"/>
      <c r="H4057" s="9"/>
    </row>
    <row r="4058" spans="1:8" x14ac:dyDescent="0.25">
      <c r="A4058" s="9"/>
      <c r="B4058" s="31"/>
      <c r="C4058" s="11"/>
      <c r="D4058" s="74"/>
      <c r="E4058" s="18"/>
      <c r="F4058" s="39"/>
      <c r="G4058" s="22"/>
      <c r="H4058" s="9"/>
    </row>
    <row r="4059" spans="1:8" x14ac:dyDescent="0.25">
      <c r="A4059" s="9"/>
      <c r="B4059" s="31"/>
      <c r="C4059" s="11"/>
      <c r="D4059" s="74"/>
      <c r="E4059" s="18"/>
      <c r="F4059" s="39"/>
      <c r="G4059" s="22"/>
      <c r="H4059" s="9"/>
    </row>
    <row r="4060" spans="1:8" x14ac:dyDescent="0.25">
      <c r="A4060" s="9"/>
      <c r="B4060" s="31"/>
      <c r="C4060" s="11"/>
      <c r="D4060" s="74"/>
      <c r="E4060" s="18"/>
      <c r="F4060" s="39"/>
      <c r="G4060" s="22"/>
      <c r="H4060" s="9"/>
    </row>
    <row r="4061" spans="1:8" x14ac:dyDescent="0.25">
      <c r="A4061" s="9"/>
      <c r="B4061" s="31"/>
      <c r="C4061" s="11"/>
      <c r="D4061" s="74"/>
      <c r="E4061" s="18"/>
      <c r="F4061" s="39"/>
      <c r="G4061" s="22"/>
      <c r="H4061" s="9"/>
    </row>
    <row r="4062" spans="1:8" x14ac:dyDescent="0.25">
      <c r="A4062" s="9"/>
      <c r="B4062" s="31"/>
      <c r="C4062" s="11"/>
      <c r="D4062" s="74"/>
      <c r="E4062" s="18"/>
      <c r="F4062" s="39"/>
      <c r="G4062" s="22"/>
      <c r="H4062" s="9"/>
    </row>
    <row r="4063" spans="1:8" x14ac:dyDescent="0.25">
      <c r="A4063" s="9"/>
      <c r="B4063" s="31"/>
      <c r="C4063" s="11"/>
      <c r="D4063" s="74"/>
      <c r="E4063" s="18"/>
      <c r="F4063" s="39"/>
      <c r="G4063" s="22"/>
      <c r="H4063" s="9"/>
    </row>
    <row r="4064" spans="1:8" x14ac:dyDescent="0.25">
      <c r="A4064" s="9"/>
      <c r="B4064" s="31"/>
      <c r="C4064" s="11"/>
      <c r="D4064" s="74"/>
      <c r="E4064" s="18"/>
      <c r="F4064" s="39"/>
      <c r="G4064" s="22"/>
      <c r="H4064" s="9"/>
    </row>
    <row r="4065" spans="1:8" x14ac:dyDescent="0.25">
      <c r="A4065" s="9"/>
      <c r="B4065" s="31"/>
      <c r="C4065" s="11"/>
      <c r="D4065" s="74"/>
      <c r="E4065" s="18"/>
      <c r="F4065" s="39"/>
      <c r="G4065" s="22"/>
      <c r="H4065" s="9"/>
    </row>
    <row r="4066" spans="1:8" x14ac:dyDescent="0.25">
      <c r="A4066" s="9"/>
      <c r="B4066" s="31"/>
      <c r="C4066" s="11"/>
      <c r="D4066" s="74"/>
      <c r="E4066" s="18"/>
      <c r="F4066" s="39"/>
      <c r="G4066" s="22"/>
      <c r="H4066" s="9"/>
    </row>
    <row r="4067" spans="1:8" x14ac:dyDescent="0.25">
      <c r="A4067" s="9"/>
      <c r="B4067" s="31"/>
      <c r="C4067" s="11"/>
      <c r="D4067" s="74"/>
      <c r="E4067" s="18"/>
      <c r="F4067" s="39"/>
      <c r="G4067" s="22"/>
      <c r="H4067" s="9"/>
    </row>
    <row r="4068" spans="1:8" x14ac:dyDescent="0.25">
      <c r="A4068" s="9"/>
      <c r="B4068" s="31"/>
      <c r="C4068" s="11"/>
      <c r="D4068" s="74"/>
      <c r="E4068" s="18"/>
      <c r="F4068" s="39"/>
      <c r="G4068" s="22"/>
      <c r="H4068" s="9"/>
    </row>
    <row r="4069" spans="1:8" x14ac:dyDescent="0.25">
      <c r="A4069" s="9"/>
      <c r="B4069" s="31"/>
      <c r="C4069" s="11"/>
      <c r="D4069" s="74"/>
      <c r="E4069" s="18"/>
      <c r="F4069" s="39"/>
      <c r="G4069" s="22"/>
      <c r="H4069" s="9"/>
    </row>
    <row r="4070" spans="1:8" x14ac:dyDescent="0.25">
      <c r="A4070" s="9"/>
      <c r="B4070" s="31"/>
      <c r="C4070" s="11"/>
      <c r="D4070" s="74"/>
      <c r="E4070" s="18"/>
      <c r="F4070" s="39"/>
      <c r="G4070" s="22"/>
      <c r="H4070" s="9"/>
    </row>
    <row r="4071" spans="1:8" x14ac:dyDescent="0.25">
      <c r="A4071" s="9"/>
      <c r="B4071" s="31"/>
      <c r="C4071" s="11"/>
      <c r="D4071" s="74"/>
      <c r="E4071" s="18"/>
      <c r="F4071" s="39"/>
      <c r="G4071" s="22"/>
      <c r="H4071" s="9"/>
    </row>
    <row r="4072" spans="1:8" x14ac:dyDescent="0.25">
      <c r="A4072" s="9"/>
      <c r="B4072" s="31"/>
      <c r="C4072" s="11"/>
      <c r="D4072" s="74"/>
      <c r="E4072" s="18"/>
      <c r="F4072" s="39"/>
      <c r="G4072" s="22"/>
      <c r="H4072" s="9"/>
    </row>
    <row r="4073" spans="1:8" x14ac:dyDescent="0.25">
      <c r="A4073" s="9"/>
      <c r="B4073" s="31"/>
      <c r="C4073" s="11"/>
      <c r="D4073" s="74"/>
      <c r="E4073" s="18"/>
      <c r="F4073" s="39"/>
      <c r="G4073" s="22"/>
      <c r="H4073" s="9"/>
    </row>
    <row r="4074" spans="1:8" x14ac:dyDescent="0.25">
      <c r="A4074" s="9"/>
      <c r="B4074" s="31"/>
      <c r="C4074" s="11"/>
      <c r="D4074" s="74"/>
      <c r="E4074" s="18"/>
      <c r="F4074" s="39"/>
      <c r="G4074" s="22"/>
      <c r="H4074" s="9"/>
    </row>
    <row r="4075" spans="1:8" x14ac:dyDescent="0.25">
      <c r="A4075" s="9"/>
      <c r="B4075" s="31"/>
      <c r="C4075" s="11"/>
      <c r="D4075" s="74"/>
      <c r="E4075" s="18"/>
      <c r="F4075" s="39"/>
      <c r="G4075" s="22"/>
      <c r="H4075" s="9"/>
    </row>
    <row r="4076" spans="1:8" x14ac:dyDescent="0.25">
      <c r="A4076" s="9"/>
      <c r="B4076" s="31"/>
      <c r="C4076" s="11"/>
      <c r="D4076" s="74"/>
      <c r="E4076" s="18"/>
      <c r="F4076" s="39"/>
      <c r="G4076" s="22"/>
      <c r="H4076" s="9"/>
    </row>
    <row r="4077" spans="1:8" x14ac:dyDescent="0.25">
      <c r="A4077" s="9"/>
      <c r="B4077" s="31"/>
      <c r="C4077" s="11"/>
      <c r="D4077" s="74"/>
      <c r="E4077" s="18"/>
      <c r="F4077" s="39"/>
      <c r="G4077" s="22"/>
      <c r="H4077" s="9"/>
    </row>
    <row r="4078" spans="1:8" x14ac:dyDescent="0.25">
      <c r="A4078" s="9"/>
      <c r="B4078" s="31"/>
      <c r="C4078" s="11"/>
      <c r="D4078" s="74"/>
      <c r="E4078" s="18"/>
      <c r="F4078" s="39"/>
      <c r="G4078" s="22"/>
      <c r="H4078" s="9"/>
    </row>
    <row r="4079" spans="1:8" x14ac:dyDescent="0.25">
      <c r="A4079" s="9"/>
      <c r="B4079" s="31"/>
      <c r="C4079" s="11"/>
      <c r="D4079" s="74"/>
      <c r="E4079" s="18"/>
      <c r="F4079" s="39"/>
      <c r="G4079" s="22"/>
      <c r="H4079" s="9"/>
    </row>
    <row r="4080" spans="1:8" x14ac:dyDescent="0.25">
      <c r="A4080" s="9"/>
      <c r="B4080" s="31"/>
      <c r="C4080" s="11"/>
      <c r="D4080" s="74"/>
      <c r="E4080" s="18"/>
      <c r="F4080" s="39"/>
      <c r="G4080" s="22"/>
      <c r="H4080" s="9"/>
    </row>
    <row r="4081" spans="1:8" x14ac:dyDescent="0.25">
      <c r="A4081" s="9"/>
      <c r="B4081" s="31"/>
      <c r="C4081" s="11"/>
      <c r="D4081" s="74"/>
      <c r="E4081" s="18"/>
      <c r="F4081" s="39"/>
      <c r="G4081" s="22"/>
      <c r="H4081" s="9"/>
    </row>
    <row r="4082" spans="1:8" x14ac:dyDescent="0.25">
      <c r="A4082" s="9"/>
      <c r="B4082" s="31"/>
      <c r="C4082" s="11"/>
      <c r="D4082" s="74"/>
      <c r="E4082" s="18"/>
      <c r="F4082" s="39"/>
      <c r="G4082" s="22"/>
      <c r="H4082" s="9"/>
    </row>
    <row r="4083" spans="1:8" x14ac:dyDescent="0.25">
      <c r="A4083" s="9"/>
      <c r="B4083" s="31"/>
      <c r="C4083" s="11"/>
      <c r="D4083" s="74"/>
      <c r="E4083" s="18"/>
      <c r="F4083" s="39"/>
      <c r="G4083" s="22"/>
      <c r="H4083" s="9"/>
    </row>
    <row r="4084" spans="1:8" x14ac:dyDescent="0.25">
      <c r="A4084" s="9"/>
      <c r="B4084" s="31"/>
      <c r="C4084" s="11"/>
      <c r="D4084" s="74"/>
      <c r="E4084" s="18"/>
      <c r="F4084" s="39"/>
      <c r="G4084" s="22"/>
      <c r="H4084" s="9"/>
    </row>
    <row r="4085" spans="1:8" x14ac:dyDescent="0.25">
      <c r="A4085" s="9"/>
      <c r="B4085" s="31"/>
      <c r="C4085" s="11"/>
      <c r="D4085" s="74"/>
      <c r="E4085" s="18"/>
      <c r="F4085" s="39"/>
      <c r="G4085" s="22"/>
      <c r="H4085" s="9"/>
    </row>
    <row r="4086" spans="1:8" x14ac:dyDescent="0.25">
      <c r="A4086" s="9"/>
      <c r="B4086" s="31"/>
      <c r="C4086" s="11"/>
      <c r="D4086" s="74"/>
      <c r="E4086" s="18"/>
      <c r="F4086" s="39"/>
      <c r="G4086" s="22"/>
      <c r="H4086" s="9"/>
    </row>
    <row r="4087" spans="1:8" x14ac:dyDescent="0.25">
      <c r="A4087" s="9"/>
      <c r="B4087" s="31"/>
      <c r="C4087" s="11"/>
      <c r="D4087" s="74"/>
      <c r="E4087" s="18"/>
      <c r="F4087" s="39"/>
      <c r="G4087" s="22"/>
      <c r="H4087" s="9"/>
    </row>
    <row r="4088" spans="1:8" x14ac:dyDescent="0.25">
      <c r="A4088" s="9"/>
      <c r="B4088" s="31"/>
      <c r="C4088" s="11"/>
      <c r="D4088" s="74"/>
      <c r="E4088" s="18"/>
      <c r="F4088" s="39"/>
      <c r="G4088" s="22"/>
      <c r="H4088" s="9"/>
    </row>
    <row r="4089" spans="1:8" x14ac:dyDescent="0.25">
      <c r="A4089" s="9"/>
      <c r="B4089" s="31"/>
      <c r="C4089" s="11"/>
      <c r="D4089" s="74"/>
      <c r="E4089" s="18"/>
      <c r="F4089" s="39"/>
      <c r="G4089" s="22"/>
      <c r="H4089" s="9"/>
    </row>
    <row r="4090" spans="1:8" x14ac:dyDescent="0.25">
      <c r="A4090" s="9"/>
      <c r="B4090" s="31"/>
      <c r="C4090" s="11"/>
      <c r="D4090" s="74"/>
      <c r="E4090" s="18"/>
      <c r="F4090" s="39"/>
      <c r="G4090" s="22"/>
      <c r="H4090" s="9"/>
    </row>
    <row r="4091" spans="1:8" x14ac:dyDescent="0.25">
      <c r="A4091" s="9"/>
      <c r="B4091" s="31"/>
      <c r="C4091" s="11"/>
      <c r="D4091" s="74"/>
      <c r="E4091" s="18"/>
      <c r="F4091" s="39"/>
      <c r="G4091" s="22"/>
      <c r="H4091" s="9"/>
    </row>
    <row r="4092" spans="1:8" x14ac:dyDescent="0.25">
      <c r="A4092" s="9"/>
      <c r="B4092" s="31"/>
      <c r="C4092" s="11"/>
      <c r="D4092" s="74"/>
      <c r="E4092" s="18"/>
      <c r="F4092" s="39"/>
      <c r="G4092" s="22"/>
      <c r="H4092" s="9"/>
    </row>
    <row r="4093" spans="1:8" x14ac:dyDescent="0.25">
      <c r="A4093" s="9"/>
      <c r="B4093" s="31"/>
      <c r="C4093" s="11"/>
      <c r="D4093" s="74"/>
      <c r="E4093" s="18"/>
      <c r="F4093" s="39"/>
      <c r="G4093" s="22"/>
      <c r="H4093" s="9"/>
    </row>
    <row r="4094" spans="1:8" x14ac:dyDescent="0.25">
      <c r="A4094" s="9"/>
      <c r="B4094" s="31"/>
      <c r="C4094" s="11"/>
      <c r="D4094" s="74"/>
      <c r="E4094" s="18"/>
      <c r="F4094" s="39"/>
      <c r="G4094" s="22"/>
      <c r="H4094" s="9"/>
    </row>
    <row r="4095" spans="1:8" x14ac:dyDescent="0.25">
      <c r="A4095" s="9"/>
      <c r="B4095" s="31"/>
      <c r="C4095" s="11"/>
      <c r="D4095" s="74"/>
      <c r="E4095" s="18"/>
      <c r="F4095" s="39"/>
      <c r="G4095" s="22"/>
      <c r="H4095" s="9"/>
    </row>
    <row r="4096" spans="1:8" x14ac:dyDescent="0.25">
      <c r="A4096" s="9"/>
      <c r="B4096" s="31"/>
      <c r="C4096" s="11"/>
      <c r="D4096" s="74"/>
      <c r="E4096" s="18"/>
      <c r="F4096" s="39"/>
      <c r="G4096" s="22"/>
      <c r="H4096" s="9"/>
    </row>
    <row r="4097" spans="1:8" x14ac:dyDescent="0.25">
      <c r="A4097" s="9"/>
      <c r="B4097" s="31"/>
      <c r="C4097" s="11"/>
      <c r="D4097" s="74"/>
      <c r="E4097" s="18"/>
      <c r="F4097" s="39"/>
      <c r="G4097" s="22"/>
      <c r="H4097" s="9"/>
    </row>
    <row r="4098" spans="1:8" x14ac:dyDescent="0.25">
      <c r="A4098" s="9"/>
      <c r="B4098" s="31"/>
      <c r="C4098" s="11"/>
      <c r="D4098" s="74"/>
      <c r="E4098" s="18"/>
      <c r="F4098" s="39"/>
      <c r="G4098" s="22"/>
      <c r="H4098" s="9"/>
    </row>
    <row r="4099" spans="1:8" x14ac:dyDescent="0.25">
      <c r="A4099" s="9"/>
      <c r="B4099" s="31"/>
      <c r="C4099" s="11"/>
      <c r="D4099" s="74"/>
      <c r="E4099" s="18"/>
      <c r="F4099" s="39"/>
      <c r="G4099" s="22"/>
      <c r="H4099" s="9"/>
    </row>
    <row r="4100" spans="1:8" x14ac:dyDescent="0.25">
      <c r="A4100" s="9"/>
      <c r="B4100" s="31"/>
      <c r="C4100" s="11"/>
      <c r="D4100" s="74"/>
      <c r="E4100" s="18"/>
      <c r="F4100" s="39"/>
      <c r="G4100" s="22"/>
      <c r="H4100" s="9"/>
    </row>
    <row r="4101" spans="1:8" x14ac:dyDescent="0.25">
      <c r="A4101" s="9"/>
      <c r="B4101" s="31"/>
      <c r="C4101" s="11"/>
      <c r="D4101" s="74"/>
      <c r="E4101" s="18"/>
      <c r="F4101" s="39"/>
      <c r="G4101" s="22"/>
      <c r="H4101" s="9"/>
    </row>
    <row r="4102" spans="1:8" x14ac:dyDescent="0.25">
      <c r="A4102" s="9"/>
      <c r="B4102" s="31"/>
      <c r="C4102" s="11"/>
      <c r="D4102" s="74"/>
      <c r="E4102" s="18"/>
      <c r="F4102" s="39"/>
      <c r="G4102" s="22"/>
      <c r="H4102" s="9"/>
    </row>
    <row r="4103" spans="1:8" x14ac:dyDescent="0.25">
      <c r="A4103" s="9"/>
      <c r="B4103" s="31"/>
      <c r="C4103" s="11"/>
      <c r="D4103" s="74"/>
      <c r="E4103" s="18"/>
      <c r="F4103" s="39"/>
      <c r="G4103" s="22"/>
      <c r="H4103" s="9"/>
    </row>
    <row r="4104" spans="1:8" x14ac:dyDescent="0.25">
      <c r="A4104" s="9"/>
      <c r="B4104" s="31"/>
      <c r="C4104" s="11"/>
      <c r="D4104" s="74"/>
      <c r="E4104" s="18"/>
      <c r="F4104" s="39"/>
      <c r="G4104" s="22"/>
      <c r="H4104" s="9"/>
    </row>
    <row r="4105" spans="1:8" x14ac:dyDescent="0.25">
      <c r="A4105" s="9"/>
      <c r="B4105" s="31"/>
      <c r="C4105" s="11"/>
      <c r="D4105" s="74"/>
      <c r="E4105" s="18"/>
      <c r="F4105" s="39"/>
      <c r="G4105" s="22"/>
      <c r="H4105" s="9"/>
    </row>
    <row r="4106" spans="1:8" x14ac:dyDescent="0.25">
      <c r="A4106" s="9"/>
      <c r="B4106" s="31"/>
      <c r="C4106" s="11"/>
      <c r="D4106" s="74"/>
      <c r="E4106" s="18"/>
      <c r="F4106" s="39"/>
      <c r="G4106" s="22"/>
      <c r="H4106" s="9"/>
    </row>
    <row r="4107" spans="1:8" x14ac:dyDescent="0.25">
      <c r="A4107" s="9"/>
      <c r="B4107" s="31"/>
      <c r="C4107" s="11"/>
      <c r="D4107" s="74"/>
      <c r="E4107" s="18"/>
      <c r="F4107" s="39"/>
      <c r="G4107" s="22"/>
      <c r="H4107" s="9"/>
    </row>
    <row r="4108" spans="1:8" x14ac:dyDescent="0.25">
      <c r="A4108" s="9"/>
      <c r="B4108" s="31"/>
      <c r="C4108" s="11"/>
      <c r="D4108" s="74"/>
      <c r="E4108" s="18"/>
      <c r="F4108" s="39"/>
      <c r="G4108" s="22"/>
      <c r="H4108" s="9"/>
    </row>
    <row r="4109" spans="1:8" x14ac:dyDescent="0.25">
      <c r="A4109" s="9"/>
      <c r="B4109" s="31"/>
      <c r="C4109" s="11"/>
      <c r="D4109" s="74"/>
      <c r="E4109" s="18"/>
      <c r="F4109" s="39"/>
      <c r="G4109" s="22"/>
      <c r="H4109" s="9"/>
    </row>
    <row r="4110" spans="1:8" x14ac:dyDescent="0.25">
      <c r="A4110" s="9"/>
      <c r="B4110" s="31"/>
      <c r="C4110" s="11"/>
      <c r="D4110" s="74"/>
      <c r="E4110" s="18"/>
      <c r="F4110" s="39"/>
      <c r="G4110" s="22"/>
      <c r="H4110" s="9"/>
    </row>
    <row r="4111" spans="1:8" x14ac:dyDescent="0.25">
      <c r="A4111" s="9"/>
      <c r="B4111" s="31"/>
      <c r="C4111" s="11"/>
      <c r="D4111" s="74"/>
      <c r="E4111" s="18"/>
      <c r="F4111" s="39"/>
      <c r="G4111" s="22"/>
      <c r="H4111" s="9"/>
    </row>
    <row r="4112" spans="1:8" x14ac:dyDescent="0.25">
      <c r="A4112" s="9"/>
      <c r="B4112" s="31"/>
      <c r="C4112" s="11"/>
      <c r="D4112" s="74"/>
      <c r="E4112" s="18"/>
      <c r="F4112" s="39"/>
      <c r="G4112" s="22"/>
      <c r="H4112" s="9"/>
    </row>
    <row r="4113" spans="1:8" x14ac:dyDescent="0.25">
      <c r="A4113" s="9"/>
      <c r="B4113" s="31"/>
      <c r="C4113" s="11"/>
      <c r="D4113" s="74"/>
      <c r="E4113" s="18"/>
      <c r="F4113" s="39"/>
      <c r="G4113" s="22"/>
      <c r="H4113" s="9"/>
    </row>
    <row r="4114" spans="1:8" x14ac:dyDescent="0.25">
      <c r="A4114" s="9"/>
      <c r="B4114" s="31"/>
      <c r="C4114" s="11"/>
      <c r="D4114" s="74"/>
      <c r="E4114" s="18"/>
      <c r="F4114" s="39"/>
      <c r="G4114" s="22"/>
      <c r="H4114" s="9"/>
    </row>
    <row r="4115" spans="1:8" x14ac:dyDescent="0.25">
      <c r="A4115" s="9"/>
      <c r="B4115" s="31"/>
      <c r="C4115" s="11"/>
      <c r="D4115" s="74"/>
      <c r="E4115" s="18"/>
      <c r="F4115" s="39"/>
      <c r="G4115" s="22"/>
      <c r="H4115" s="9"/>
    </row>
    <row r="4116" spans="1:8" x14ac:dyDescent="0.25">
      <c r="A4116" s="9"/>
      <c r="B4116" s="31"/>
      <c r="C4116" s="11"/>
      <c r="D4116" s="74"/>
      <c r="E4116" s="18"/>
      <c r="F4116" s="39"/>
      <c r="G4116" s="22"/>
      <c r="H4116" s="9"/>
    </row>
    <row r="4117" spans="1:8" x14ac:dyDescent="0.25">
      <c r="A4117" s="9"/>
      <c r="B4117" s="31"/>
      <c r="C4117" s="11"/>
      <c r="D4117" s="74"/>
      <c r="E4117" s="18"/>
      <c r="F4117" s="39"/>
      <c r="G4117" s="22"/>
      <c r="H4117" s="9"/>
    </row>
    <row r="4118" spans="1:8" x14ac:dyDescent="0.25">
      <c r="A4118" s="9"/>
      <c r="B4118" s="31"/>
      <c r="C4118" s="11"/>
      <c r="D4118" s="74"/>
      <c r="E4118" s="18"/>
      <c r="F4118" s="39"/>
      <c r="G4118" s="22"/>
      <c r="H4118" s="9"/>
    </row>
    <row r="4119" spans="1:8" x14ac:dyDescent="0.25">
      <c r="A4119" s="9"/>
      <c r="B4119" s="31"/>
      <c r="C4119" s="11"/>
      <c r="D4119" s="74"/>
      <c r="E4119" s="18"/>
      <c r="F4119" s="39"/>
      <c r="G4119" s="22"/>
      <c r="H4119" s="9"/>
    </row>
    <row r="4120" spans="1:8" x14ac:dyDescent="0.25">
      <c r="A4120" s="9"/>
      <c r="B4120" s="31"/>
      <c r="C4120" s="11"/>
      <c r="D4120" s="74"/>
      <c r="E4120" s="18"/>
      <c r="F4120" s="39"/>
      <c r="G4120" s="22"/>
      <c r="H4120" s="9"/>
    </row>
    <row r="4121" spans="1:8" x14ac:dyDescent="0.25">
      <c r="A4121" s="9"/>
      <c r="B4121" s="31"/>
      <c r="C4121" s="11"/>
      <c r="D4121" s="74"/>
      <c r="E4121" s="18"/>
      <c r="F4121" s="39"/>
      <c r="G4121" s="22"/>
      <c r="H4121" s="9"/>
    </row>
    <row r="4122" spans="1:8" x14ac:dyDescent="0.25">
      <c r="A4122" s="9"/>
      <c r="B4122" s="31"/>
      <c r="C4122" s="11"/>
      <c r="D4122" s="74"/>
      <c r="E4122" s="18"/>
      <c r="F4122" s="39"/>
      <c r="G4122" s="22"/>
      <c r="H4122" s="9"/>
    </row>
    <row r="4123" spans="1:8" x14ac:dyDescent="0.25">
      <c r="A4123" s="9"/>
      <c r="B4123" s="31"/>
      <c r="C4123" s="11"/>
      <c r="D4123" s="74"/>
      <c r="E4123" s="18"/>
      <c r="F4123" s="39"/>
      <c r="G4123" s="22"/>
      <c r="H4123" s="9"/>
    </row>
    <row r="4124" spans="1:8" x14ac:dyDescent="0.25">
      <c r="A4124" s="9"/>
      <c r="B4124" s="31"/>
      <c r="C4124" s="11"/>
      <c r="D4124" s="74"/>
      <c r="E4124" s="18"/>
      <c r="F4124" s="39"/>
      <c r="G4124" s="22"/>
      <c r="H4124" s="9"/>
    </row>
    <row r="4125" spans="1:8" x14ac:dyDescent="0.25">
      <c r="A4125" s="9"/>
      <c r="B4125" s="31"/>
      <c r="C4125" s="11"/>
      <c r="D4125" s="74"/>
      <c r="E4125" s="18"/>
      <c r="F4125" s="39"/>
      <c r="G4125" s="22"/>
      <c r="H4125" s="9"/>
    </row>
    <row r="4126" spans="1:8" x14ac:dyDescent="0.25">
      <c r="A4126" s="9"/>
      <c r="B4126" s="31"/>
      <c r="C4126" s="11"/>
      <c r="D4126" s="74"/>
      <c r="E4126" s="18"/>
      <c r="F4126" s="39"/>
      <c r="G4126" s="22"/>
      <c r="H4126" s="9"/>
    </row>
    <row r="4127" spans="1:8" x14ac:dyDescent="0.25">
      <c r="A4127" s="9"/>
      <c r="B4127" s="31"/>
      <c r="C4127" s="11"/>
      <c r="D4127" s="74"/>
      <c r="E4127" s="18"/>
      <c r="F4127" s="39"/>
      <c r="G4127" s="22"/>
      <c r="H4127" s="9"/>
    </row>
    <row r="4128" spans="1:8" x14ac:dyDescent="0.25">
      <c r="A4128" s="9"/>
      <c r="B4128" s="31"/>
      <c r="C4128" s="11"/>
      <c r="D4128" s="74"/>
      <c r="E4128" s="18"/>
      <c r="F4128" s="39"/>
      <c r="G4128" s="22"/>
      <c r="H4128" s="9"/>
    </row>
    <row r="4129" spans="1:8" x14ac:dyDescent="0.25">
      <c r="A4129" s="9"/>
      <c r="B4129" s="31"/>
      <c r="C4129" s="11"/>
      <c r="D4129" s="74"/>
      <c r="E4129" s="18"/>
      <c r="F4129" s="39"/>
      <c r="G4129" s="22"/>
      <c r="H4129" s="9"/>
    </row>
    <row r="4130" spans="1:8" x14ac:dyDescent="0.25">
      <c r="A4130" s="9"/>
      <c r="B4130" s="31"/>
      <c r="C4130" s="11"/>
      <c r="D4130" s="74"/>
      <c r="E4130" s="18"/>
      <c r="F4130" s="39"/>
      <c r="G4130" s="22"/>
      <c r="H4130" s="9"/>
    </row>
    <row r="4131" spans="1:8" x14ac:dyDescent="0.25">
      <c r="A4131" s="9"/>
      <c r="B4131" s="31"/>
      <c r="C4131" s="11"/>
      <c r="D4131" s="74"/>
      <c r="E4131" s="18"/>
      <c r="F4131" s="39"/>
      <c r="G4131" s="22"/>
      <c r="H4131" s="9"/>
    </row>
    <row r="4132" spans="1:8" x14ac:dyDescent="0.25">
      <c r="A4132" s="9"/>
      <c r="B4132" s="31"/>
      <c r="C4132" s="11"/>
      <c r="D4132" s="74"/>
      <c r="E4132" s="18"/>
      <c r="F4132" s="39"/>
      <c r="G4132" s="22"/>
      <c r="H4132" s="9"/>
    </row>
    <row r="4133" spans="1:8" x14ac:dyDescent="0.25">
      <c r="A4133" s="9"/>
      <c r="B4133" s="31"/>
      <c r="C4133" s="11"/>
      <c r="D4133" s="74"/>
      <c r="E4133" s="18"/>
      <c r="F4133" s="39"/>
      <c r="G4133" s="22"/>
      <c r="H4133" s="9"/>
    </row>
    <row r="4134" spans="1:8" x14ac:dyDescent="0.25">
      <c r="A4134" s="9"/>
      <c r="B4134" s="31"/>
      <c r="C4134" s="11"/>
      <c r="D4134" s="74"/>
      <c r="E4134" s="18"/>
      <c r="F4134" s="39"/>
      <c r="G4134" s="22"/>
      <c r="H4134" s="9"/>
    </row>
    <row r="4135" spans="1:8" x14ac:dyDescent="0.25">
      <c r="A4135" s="9"/>
      <c r="B4135" s="31"/>
      <c r="C4135" s="11"/>
      <c r="D4135" s="74"/>
      <c r="E4135" s="18"/>
      <c r="F4135" s="39"/>
      <c r="G4135" s="22"/>
      <c r="H4135" s="9"/>
    </row>
    <row r="4136" spans="1:8" x14ac:dyDescent="0.25">
      <c r="A4136" s="9"/>
      <c r="B4136" s="31"/>
      <c r="C4136" s="11"/>
      <c r="D4136" s="74"/>
      <c r="E4136" s="18"/>
      <c r="F4136" s="39"/>
      <c r="G4136" s="22"/>
      <c r="H4136" s="9"/>
    </row>
    <row r="4137" spans="1:8" x14ac:dyDescent="0.25">
      <c r="A4137" s="9"/>
      <c r="B4137" s="31"/>
      <c r="C4137" s="11"/>
      <c r="D4137" s="74"/>
      <c r="E4137" s="18"/>
      <c r="F4137" s="39"/>
      <c r="G4137" s="22"/>
      <c r="H4137" s="9"/>
    </row>
    <row r="4138" spans="1:8" x14ac:dyDescent="0.25">
      <c r="A4138" s="9"/>
      <c r="B4138" s="31"/>
      <c r="C4138" s="11"/>
      <c r="D4138" s="74"/>
      <c r="E4138" s="18"/>
      <c r="F4138" s="39"/>
      <c r="G4138" s="22"/>
      <c r="H4138" s="9"/>
    </row>
    <row r="4139" spans="1:8" x14ac:dyDescent="0.25">
      <c r="A4139" s="9"/>
      <c r="B4139" s="31"/>
      <c r="C4139" s="11"/>
      <c r="D4139" s="74"/>
      <c r="E4139" s="18"/>
      <c r="F4139" s="39"/>
      <c r="G4139" s="22"/>
      <c r="H4139" s="9"/>
    </row>
    <row r="4140" spans="1:8" x14ac:dyDescent="0.25">
      <c r="A4140" s="9"/>
      <c r="B4140" s="31"/>
      <c r="C4140" s="11"/>
      <c r="D4140" s="74"/>
      <c r="E4140" s="18"/>
      <c r="F4140" s="39"/>
      <c r="G4140" s="22"/>
      <c r="H4140" s="9"/>
    </row>
    <row r="4141" spans="1:8" x14ac:dyDescent="0.25">
      <c r="A4141" s="9"/>
      <c r="B4141" s="31"/>
      <c r="C4141" s="11"/>
      <c r="D4141" s="74"/>
      <c r="E4141" s="18"/>
      <c r="F4141" s="39"/>
      <c r="G4141" s="22"/>
      <c r="H4141" s="9"/>
    </row>
    <row r="4142" spans="1:8" x14ac:dyDescent="0.25">
      <c r="A4142" s="9"/>
      <c r="B4142" s="31"/>
      <c r="C4142" s="11"/>
      <c r="D4142" s="74"/>
      <c r="E4142" s="18"/>
      <c r="F4142" s="39"/>
      <c r="G4142" s="22"/>
      <c r="H4142" s="9"/>
    </row>
    <row r="4143" spans="1:8" x14ac:dyDescent="0.25">
      <c r="A4143" s="9"/>
      <c r="B4143" s="31"/>
      <c r="C4143" s="11"/>
      <c r="D4143" s="74"/>
      <c r="E4143" s="18"/>
      <c r="F4143" s="39"/>
      <c r="G4143" s="22"/>
      <c r="H4143" s="9"/>
    </row>
    <row r="4144" spans="1:8" x14ac:dyDescent="0.25">
      <c r="A4144" s="9"/>
      <c r="B4144" s="31"/>
      <c r="C4144" s="11"/>
      <c r="D4144" s="74"/>
      <c r="E4144" s="18"/>
      <c r="F4144" s="39"/>
      <c r="G4144" s="22"/>
      <c r="H4144" s="9"/>
    </row>
    <row r="4145" spans="1:8" x14ac:dyDescent="0.25">
      <c r="A4145" s="9"/>
      <c r="B4145" s="31"/>
      <c r="C4145" s="11"/>
      <c r="D4145" s="74"/>
      <c r="E4145" s="18"/>
      <c r="F4145" s="39"/>
      <c r="G4145" s="22"/>
      <c r="H4145" s="9"/>
    </row>
    <row r="4146" spans="1:8" x14ac:dyDescent="0.25">
      <c r="A4146" s="9"/>
      <c r="B4146" s="31"/>
      <c r="C4146" s="11"/>
      <c r="D4146" s="74"/>
      <c r="E4146" s="18"/>
      <c r="F4146" s="39"/>
      <c r="G4146" s="22"/>
      <c r="H4146" s="9"/>
    </row>
    <row r="4147" spans="1:8" x14ac:dyDescent="0.25">
      <c r="A4147" s="9"/>
      <c r="B4147" s="31"/>
      <c r="C4147" s="11"/>
      <c r="D4147" s="74"/>
      <c r="E4147" s="18"/>
      <c r="F4147" s="39"/>
      <c r="G4147" s="22"/>
      <c r="H4147" s="9"/>
    </row>
    <row r="4148" spans="1:8" x14ac:dyDescent="0.25">
      <c r="A4148" s="9"/>
      <c r="B4148" s="31"/>
      <c r="C4148" s="11"/>
      <c r="D4148" s="74"/>
      <c r="E4148" s="18"/>
      <c r="F4148" s="39"/>
      <c r="G4148" s="22"/>
      <c r="H4148" s="9"/>
    </row>
    <row r="4149" spans="1:8" x14ac:dyDescent="0.25">
      <c r="A4149" s="9"/>
      <c r="B4149" s="31"/>
      <c r="C4149" s="11"/>
      <c r="D4149" s="74"/>
      <c r="E4149" s="18"/>
      <c r="F4149" s="39"/>
      <c r="G4149" s="22"/>
      <c r="H4149" s="9"/>
    </row>
    <row r="4150" spans="1:8" x14ac:dyDescent="0.25">
      <c r="A4150" s="9"/>
      <c r="B4150" s="31"/>
      <c r="C4150" s="11"/>
      <c r="D4150" s="74"/>
      <c r="E4150" s="18"/>
      <c r="F4150" s="39"/>
      <c r="G4150" s="22"/>
      <c r="H4150" s="9"/>
    </row>
    <row r="4151" spans="1:8" x14ac:dyDescent="0.25">
      <c r="A4151" s="9"/>
      <c r="B4151" s="31"/>
      <c r="C4151" s="11"/>
      <c r="D4151" s="74"/>
      <c r="E4151" s="18"/>
      <c r="F4151" s="39"/>
      <c r="G4151" s="22"/>
      <c r="H4151" s="9"/>
    </row>
    <row r="4152" spans="1:8" x14ac:dyDescent="0.25">
      <c r="A4152" s="9"/>
      <c r="B4152" s="31"/>
      <c r="C4152" s="11"/>
      <c r="D4152" s="74"/>
      <c r="E4152" s="18"/>
      <c r="F4152" s="39"/>
      <c r="G4152" s="22"/>
      <c r="H4152" s="9"/>
    </row>
    <row r="4153" spans="1:8" x14ac:dyDescent="0.25">
      <c r="A4153" s="9"/>
      <c r="B4153" s="31"/>
      <c r="C4153" s="11"/>
      <c r="D4153" s="74"/>
      <c r="E4153" s="18"/>
      <c r="F4153" s="39"/>
      <c r="G4153" s="22"/>
      <c r="H4153" s="9"/>
    </row>
    <row r="4154" spans="1:8" x14ac:dyDescent="0.25">
      <c r="A4154" s="9"/>
      <c r="B4154" s="31"/>
      <c r="C4154" s="11"/>
      <c r="D4154" s="74"/>
      <c r="E4154" s="18"/>
      <c r="F4154" s="39"/>
      <c r="G4154" s="22"/>
      <c r="H4154" s="9"/>
    </row>
    <row r="4155" spans="1:8" x14ac:dyDescent="0.25">
      <c r="A4155" s="9"/>
      <c r="B4155" s="31"/>
      <c r="C4155" s="11"/>
      <c r="D4155" s="74"/>
      <c r="E4155" s="18"/>
      <c r="F4155" s="39"/>
      <c r="G4155" s="22"/>
      <c r="H4155" s="9"/>
    </row>
    <row r="4156" spans="1:8" x14ac:dyDescent="0.25">
      <c r="A4156" s="9"/>
      <c r="B4156" s="31"/>
      <c r="C4156" s="11"/>
      <c r="D4156" s="74"/>
      <c r="E4156" s="18"/>
      <c r="F4156" s="39"/>
      <c r="G4156" s="22"/>
      <c r="H4156" s="9"/>
    </row>
    <row r="4157" spans="1:8" x14ac:dyDescent="0.25">
      <c r="A4157" s="9"/>
      <c r="B4157" s="31"/>
      <c r="C4157" s="11"/>
      <c r="D4157" s="74"/>
      <c r="E4157" s="18"/>
      <c r="F4157" s="39"/>
      <c r="G4157" s="22"/>
      <c r="H4157" s="9"/>
    </row>
    <row r="4158" spans="1:8" x14ac:dyDescent="0.25">
      <c r="A4158" s="9"/>
      <c r="B4158" s="31"/>
      <c r="C4158" s="11"/>
      <c r="D4158" s="74"/>
      <c r="E4158" s="18"/>
      <c r="F4158" s="39"/>
      <c r="G4158" s="22"/>
      <c r="H4158" s="9"/>
    </row>
    <row r="4159" spans="1:8" x14ac:dyDescent="0.25">
      <c r="A4159" s="9"/>
      <c r="B4159" s="31"/>
      <c r="C4159" s="11"/>
      <c r="D4159" s="74"/>
      <c r="E4159" s="18"/>
      <c r="F4159" s="39"/>
      <c r="G4159" s="22"/>
      <c r="H4159" s="9"/>
    </row>
    <row r="4160" spans="1:8" x14ac:dyDescent="0.25">
      <c r="A4160" s="9"/>
      <c r="B4160" s="31"/>
      <c r="C4160" s="11"/>
      <c r="D4160" s="74"/>
      <c r="E4160" s="18"/>
      <c r="F4160" s="39"/>
      <c r="G4160" s="22"/>
      <c r="H4160" s="9"/>
    </row>
    <row r="4161" spans="1:8" x14ac:dyDescent="0.25">
      <c r="A4161" s="9"/>
      <c r="B4161" s="31"/>
      <c r="C4161" s="11"/>
      <c r="D4161" s="74"/>
      <c r="E4161" s="18"/>
      <c r="F4161" s="39"/>
      <c r="G4161" s="22"/>
      <c r="H4161" s="9"/>
    </row>
    <row r="4162" spans="1:8" x14ac:dyDescent="0.25">
      <c r="A4162" s="9"/>
      <c r="B4162" s="31"/>
      <c r="C4162" s="11"/>
      <c r="D4162" s="74"/>
      <c r="E4162" s="18"/>
      <c r="F4162" s="39"/>
      <c r="G4162" s="22"/>
      <c r="H4162" s="9"/>
    </row>
    <row r="4163" spans="1:8" x14ac:dyDescent="0.25">
      <c r="A4163" s="9"/>
      <c r="B4163" s="31"/>
      <c r="C4163" s="11"/>
      <c r="D4163" s="74"/>
      <c r="E4163" s="18"/>
      <c r="F4163" s="39"/>
      <c r="G4163" s="22"/>
      <c r="H4163" s="9"/>
    </row>
    <row r="4164" spans="1:8" x14ac:dyDescent="0.25">
      <c r="A4164" s="9"/>
      <c r="B4164" s="31"/>
      <c r="C4164" s="11"/>
      <c r="D4164" s="74"/>
      <c r="E4164" s="18"/>
      <c r="F4164" s="39"/>
      <c r="G4164" s="22"/>
      <c r="H4164" s="9"/>
    </row>
    <row r="4165" spans="1:8" x14ac:dyDescent="0.25">
      <c r="A4165" s="9"/>
      <c r="B4165" s="31"/>
      <c r="C4165" s="11"/>
      <c r="D4165" s="74"/>
      <c r="E4165" s="18"/>
      <c r="F4165" s="39"/>
      <c r="G4165" s="22"/>
      <c r="H4165" s="9"/>
    </row>
    <row r="4166" spans="1:8" x14ac:dyDescent="0.25">
      <c r="A4166" s="9"/>
      <c r="B4166" s="31"/>
      <c r="C4166" s="11"/>
      <c r="D4166" s="74"/>
      <c r="E4166" s="18"/>
      <c r="F4166" s="39"/>
      <c r="G4166" s="22"/>
      <c r="H4166" s="9"/>
    </row>
    <row r="4167" spans="1:8" x14ac:dyDescent="0.25">
      <c r="A4167" s="9"/>
      <c r="B4167" s="31"/>
      <c r="C4167" s="11"/>
      <c r="D4167" s="74"/>
      <c r="E4167" s="18"/>
      <c r="F4167" s="39"/>
      <c r="G4167" s="22"/>
      <c r="H4167" s="9"/>
    </row>
    <row r="4168" spans="1:8" x14ac:dyDescent="0.25">
      <c r="A4168" s="9"/>
      <c r="B4168" s="31"/>
      <c r="C4168" s="11"/>
      <c r="D4168" s="74"/>
      <c r="E4168" s="18"/>
      <c r="F4168" s="39"/>
      <c r="G4168" s="22"/>
      <c r="H4168" s="9"/>
    </row>
    <row r="4169" spans="1:8" x14ac:dyDescent="0.25">
      <c r="A4169" s="9"/>
      <c r="B4169" s="31"/>
      <c r="C4169" s="11"/>
      <c r="D4169" s="74"/>
      <c r="E4169" s="18"/>
      <c r="F4169" s="39"/>
      <c r="G4169" s="22"/>
      <c r="H4169" s="9"/>
    </row>
    <row r="4170" spans="1:8" x14ac:dyDescent="0.25">
      <c r="A4170" s="9"/>
      <c r="B4170" s="31"/>
      <c r="C4170" s="11"/>
      <c r="D4170" s="74"/>
      <c r="E4170" s="18"/>
      <c r="F4170" s="39"/>
      <c r="G4170" s="22"/>
      <c r="H4170" s="9"/>
    </row>
    <row r="4171" spans="1:8" x14ac:dyDescent="0.25">
      <c r="A4171" s="9"/>
      <c r="B4171" s="31"/>
      <c r="C4171" s="11"/>
      <c r="D4171" s="74"/>
      <c r="E4171" s="18"/>
      <c r="F4171" s="39"/>
      <c r="G4171" s="22"/>
      <c r="H4171" s="9"/>
    </row>
    <row r="4172" spans="1:8" x14ac:dyDescent="0.25">
      <c r="A4172" s="9"/>
      <c r="B4172" s="31"/>
      <c r="C4172" s="11"/>
      <c r="D4172" s="74"/>
      <c r="E4172" s="18"/>
      <c r="F4172" s="39"/>
      <c r="G4172" s="22"/>
      <c r="H4172" s="9"/>
    </row>
    <row r="4173" spans="1:8" x14ac:dyDescent="0.25">
      <c r="A4173" s="9"/>
      <c r="B4173" s="31"/>
      <c r="C4173" s="11"/>
      <c r="D4173" s="74"/>
      <c r="E4173" s="18"/>
      <c r="F4173" s="39"/>
      <c r="G4173" s="22"/>
      <c r="H4173" s="9"/>
    </row>
    <row r="4174" spans="1:8" x14ac:dyDescent="0.25">
      <c r="A4174" s="9"/>
      <c r="B4174" s="31"/>
      <c r="C4174" s="11"/>
      <c r="D4174" s="74"/>
      <c r="E4174" s="18"/>
      <c r="F4174" s="39"/>
      <c r="G4174" s="22"/>
      <c r="H4174" s="9"/>
    </row>
    <row r="4175" spans="1:8" x14ac:dyDescent="0.25">
      <c r="A4175" s="9"/>
      <c r="B4175" s="31"/>
      <c r="C4175" s="11"/>
      <c r="D4175" s="74"/>
      <c r="E4175" s="18"/>
      <c r="F4175" s="39"/>
      <c r="G4175" s="22"/>
      <c r="H4175" s="9"/>
    </row>
    <row r="4176" spans="1:8" x14ac:dyDescent="0.25">
      <c r="A4176" s="9"/>
      <c r="B4176" s="31"/>
      <c r="C4176" s="11"/>
      <c r="D4176" s="74"/>
      <c r="E4176" s="18"/>
      <c r="F4176" s="39"/>
      <c r="G4176" s="22"/>
      <c r="H4176" s="9"/>
    </row>
    <row r="4177" spans="1:8" x14ac:dyDescent="0.25">
      <c r="A4177" s="9"/>
      <c r="B4177" s="31"/>
      <c r="C4177" s="11"/>
      <c r="D4177" s="74"/>
      <c r="E4177" s="18"/>
      <c r="F4177" s="39"/>
      <c r="G4177" s="22"/>
      <c r="H4177" s="9"/>
    </row>
    <row r="4178" spans="1:8" x14ac:dyDescent="0.25">
      <c r="A4178" s="9"/>
      <c r="B4178" s="31"/>
      <c r="C4178" s="11"/>
      <c r="D4178" s="74"/>
      <c r="E4178" s="18"/>
      <c r="F4178" s="39"/>
      <c r="G4178" s="22"/>
      <c r="H4178" s="9"/>
    </row>
    <row r="4179" spans="1:8" x14ac:dyDescent="0.25">
      <c r="A4179" s="9"/>
      <c r="B4179" s="31"/>
      <c r="C4179" s="11"/>
      <c r="D4179" s="74"/>
      <c r="E4179" s="18"/>
      <c r="F4179" s="39"/>
      <c r="G4179" s="22"/>
      <c r="H4179" s="9"/>
    </row>
    <row r="4180" spans="1:8" x14ac:dyDescent="0.25">
      <c r="A4180" s="9"/>
      <c r="B4180" s="31"/>
      <c r="C4180" s="11"/>
      <c r="D4180" s="74"/>
      <c r="E4180" s="18"/>
      <c r="F4180" s="39"/>
      <c r="G4180" s="22"/>
      <c r="H4180" s="9"/>
    </row>
    <row r="4181" spans="1:8" x14ac:dyDescent="0.25">
      <c r="A4181" s="9"/>
      <c r="B4181" s="31"/>
      <c r="C4181" s="11"/>
      <c r="D4181" s="74"/>
      <c r="E4181" s="18"/>
      <c r="F4181" s="39"/>
      <c r="G4181" s="22"/>
      <c r="H4181" s="9"/>
    </row>
    <row r="4182" spans="1:8" x14ac:dyDescent="0.25">
      <c r="A4182" s="9"/>
      <c r="B4182" s="31"/>
      <c r="C4182" s="11"/>
      <c r="D4182" s="74"/>
      <c r="E4182" s="18"/>
      <c r="F4182" s="39"/>
      <c r="G4182" s="22"/>
      <c r="H4182" s="9"/>
    </row>
    <row r="4183" spans="1:8" x14ac:dyDescent="0.25">
      <c r="A4183" s="9"/>
      <c r="B4183" s="31"/>
      <c r="C4183" s="11"/>
      <c r="D4183" s="74"/>
      <c r="E4183" s="18"/>
      <c r="F4183" s="39"/>
      <c r="G4183" s="22"/>
      <c r="H4183" s="9"/>
    </row>
    <row r="4184" spans="1:8" x14ac:dyDescent="0.25">
      <c r="A4184" s="9"/>
      <c r="B4184" s="31"/>
      <c r="C4184" s="11"/>
      <c r="D4184" s="74"/>
      <c r="E4184" s="18"/>
      <c r="F4184" s="39"/>
      <c r="G4184" s="22"/>
      <c r="H4184" s="9"/>
    </row>
    <row r="4185" spans="1:8" x14ac:dyDescent="0.25">
      <c r="A4185" s="9"/>
      <c r="B4185" s="31"/>
      <c r="C4185" s="11"/>
      <c r="D4185" s="74"/>
      <c r="E4185" s="18"/>
      <c r="F4185" s="39"/>
      <c r="G4185" s="22"/>
      <c r="H4185" s="9"/>
    </row>
    <row r="4186" spans="1:8" x14ac:dyDescent="0.25">
      <c r="A4186" s="9"/>
      <c r="B4186" s="31"/>
      <c r="C4186" s="11"/>
      <c r="D4186" s="74"/>
      <c r="E4186" s="18"/>
      <c r="F4186" s="39"/>
      <c r="G4186" s="22"/>
      <c r="H4186" s="9"/>
    </row>
    <row r="4187" spans="1:8" x14ac:dyDescent="0.25">
      <c r="A4187" s="9"/>
      <c r="B4187" s="31"/>
      <c r="C4187" s="11"/>
      <c r="D4187" s="74"/>
      <c r="E4187" s="18"/>
      <c r="F4187" s="39"/>
      <c r="G4187" s="22"/>
      <c r="H4187" s="9"/>
    </row>
    <row r="4188" spans="1:8" x14ac:dyDescent="0.25">
      <c r="A4188" s="9"/>
      <c r="B4188" s="31"/>
      <c r="C4188" s="11"/>
      <c r="D4188" s="74"/>
      <c r="E4188" s="18"/>
      <c r="F4188" s="39"/>
      <c r="G4188" s="22"/>
      <c r="H4188" s="9"/>
    </row>
    <row r="4189" spans="1:8" x14ac:dyDescent="0.25">
      <c r="A4189" s="9"/>
      <c r="B4189" s="31"/>
      <c r="C4189" s="11"/>
      <c r="D4189" s="74"/>
      <c r="E4189" s="18"/>
      <c r="F4189" s="39"/>
      <c r="G4189" s="22"/>
      <c r="H4189" s="9"/>
    </row>
    <row r="4190" spans="1:8" x14ac:dyDescent="0.25">
      <c r="A4190" s="9"/>
      <c r="B4190" s="31"/>
      <c r="C4190" s="11"/>
      <c r="D4190" s="74"/>
      <c r="E4190" s="18"/>
      <c r="F4190" s="39"/>
      <c r="G4190" s="22"/>
      <c r="H4190" s="9"/>
    </row>
    <row r="4191" spans="1:8" x14ac:dyDescent="0.25">
      <c r="A4191" s="9"/>
      <c r="B4191" s="31"/>
      <c r="C4191" s="11"/>
      <c r="D4191" s="74"/>
      <c r="E4191" s="18"/>
      <c r="F4191" s="39"/>
      <c r="G4191" s="22"/>
      <c r="H4191" s="9"/>
    </row>
    <row r="4192" spans="1:8" x14ac:dyDescent="0.25">
      <c r="A4192" s="9"/>
      <c r="B4192" s="31"/>
      <c r="C4192" s="11"/>
      <c r="D4192" s="74"/>
      <c r="E4192" s="18"/>
      <c r="F4192" s="39"/>
      <c r="G4192" s="22"/>
      <c r="H4192" s="9"/>
    </row>
    <row r="4193" spans="1:8" x14ac:dyDescent="0.25">
      <c r="A4193" s="9"/>
      <c r="B4193" s="31"/>
      <c r="C4193" s="11"/>
      <c r="D4193" s="74"/>
      <c r="E4193" s="18"/>
      <c r="F4193" s="39"/>
      <c r="G4193" s="22"/>
      <c r="H4193" s="9"/>
    </row>
    <row r="4194" spans="1:8" x14ac:dyDescent="0.25">
      <c r="A4194" s="9"/>
      <c r="B4194" s="31"/>
      <c r="C4194" s="11"/>
      <c r="D4194" s="74"/>
      <c r="E4194" s="18"/>
      <c r="F4194" s="39"/>
      <c r="G4194" s="22"/>
      <c r="H4194" s="9"/>
    </row>
    <row r="4195" spans="1:8" x14ac:dyDescent="0.25">
      <c r="A4195" s="9"/>
      <c r="B4195" s="31"/>
      <c r="C4195" s="11"/>
      <c r="D4195" s="74"/>
      <c r="E4195" s="18"/>
      <c r="F4195" s="39"/>
      <c r="G4195" s="22"/>
      <c r="H4195" s="9"/>
    </row>
    <row r="4196" spans="1:8" x14ac:dyDescent="0.25">
      <c r="A4196" s="9"/>
      <c r="B4196" s="31"/>
      <c r="C4196" s="11"/>
      <c r="D4196" s="74"/>
      <c r="E4196" s="18"/>
      <c r="F4196" s="39"/>
      <c r="G4196" s="22"/>
      <c r="H4196" s="9"/>
    </row>
    <row r="4197" spans="1:8" x14ac:dyDescent="0.25">
      <c r="A4197" s="9"/>
      <c r="B4197" s="31"/>
      <c r="C4197" s="11"/>
      <c r="D4197" s="74"/>
      <c r="E4197" s="18"/>
      <c r="F4197" s="39"/>
      <c r="G4197" s="22"/>
      <c r="H4197" s="9"/>
    </row>
    <row r="4198" spans="1:8" x14ac:dyDescent="0.25">
      <c r="A4198" s="9"/>
      <c r="B4198" s="31"/>
      <c r="C4198" s="11"/>
      <c r="D4198" s="74"/>
      <c r="E4198" s="18"/>
      <c r="F4198" s="39"/>
      <c r="G4198" s="22"/>
      <c r="H4198" s="9"/>
    </row>
    <row r="4199" spans="1:8" x14ac:dyDescent="0.25">
      <c r="A4199" s="9"/>
      <c r="B4199" s="31"/>
      <c r="C4199" s="11"/>
      <c r="D4199" s="74"/>
      <c r="E4199" s="18"/>
      <c r="F4199" s="39"/>
      <c r="G4199" s="22"/>
      <c r="H4199" s="9"/>
    </row>
    <row r="4200" spans="1:8" x14ac:dyDescent="0.25">
      <c r="A4200" s="9"/>
      <c r="B4200" s="31"/>
      <c r="C4200" s="11"/>
      <c r="D4200" s="74"/>
      <c r="E4200" s="18"/>
      <c r="F4200" s="39"/>
      <c r="G4200" s="22"/>
      <c r="H4200" s="9"/>
    </row>
    <row r="4201" spans="1:8" x14ac:dyDescent="0.25">
      <c r="A4201" s="9"/>
      <c r="B4201" s="31"/>
      <c r="C4201" s="11"/>
      <c r="D4201" s="74"/>
      <c r="E4201" s="18"/>
      <c r="F4201" s="39"/>
      <c r="G4201" s="22"/>
      <c r="H4201" s="9"/>
    </row>
    <row r="4202" spans="1:8" x14ac:dyDescent="0.25">
      <c r="A4202" s="9"/>
      <c r="B4202" s="31"/>
      <c r="C4202" s="11"/>
      <c r="D4202" s="74"/>
      <c r="E4202" s="18"/>
      <c r="F4202" s="39"/>
      <c r="G4202" s="22"/>
      <c r="H4202" s="9"/>
    </row>
    <row r="4203" spans="1:8" x14ac:dyDescent="0.25">
      <c r="A4203" s="9"/>
      <c r="B4203" s="31"/>
      <c r="C4203" s="11"/>
      <c r="D4203" s="74"/>
      <c r="E4203" s="18"/>
      <c r="F4203" s="39"/>
      <c r="G4203" s="22"/>
      <c r="H4203" s="9"/>
    </row>
    <row r="4204" spans="1:8" x14ac:dyDescent="0.25">
      <c r="A4204" s="9"/>
      <c r="B4204" s="31"/>
      <c r="C4204" s="11"/>
      <c r="D4204" s="74"/>
      <c r="E4204" s="18"/>
      <c r="F4204" s="39"/>
      <c r="G4204" s="22"/>
      <c r="H4204" s="9"/>
    </row>
    <row r="4205" spans="1:8" x14ac:dyDescent="0.25">
      <c r="A4205" s="9"/>
      <c r="B4205" s="31"/>
      <c r="C4205" s="11"/>
      <c r="D4205" s="74"/>
      <c r="E4205" s="18"/>
      <c r="F4205" s="39"/>
      <c r="G4205" s="22"/>
      <c r="H4205" s="9"/>
    </row>
    <row r="4206" spans="1:8" x14ac:dyDescent="0.25">
      <c r="A4206" s="9"/>
      <c r="B4206" s="31"/>
      <c r="C4206" s="11"/>
      <c r="D4206" s="74"/>
      <c r="E4206" s="18"/>
      <c r="F4206" s="39"/>
      <c r="G4206" s="22"/>
      <c r="H4206" s="9"/>
    </row>
    <row r="4207" spans="1:8" x14ac:dyDescent="0.25">
      <c r="A4207" s="9"/>
      <c r="B4207" s="31"/>
      <c r="C4207" s="11"/>
      <c r="D4207" s="74"/>
      <c r="E4207" s="18"/>
      <c r="F4207" s="39"/>
      <c r="G4207" s="22"/>
      <c r="H4207" s="9"/>
    </row>
    <row r="4208" spans="1:8" x14ac:dyDescent="0.25">
      <c r="A4208" s="9"/>
      <c r="B4208" s="31"/>
      <c r="C4208" s="11"/>
      <c r="D4208" s="74"/>
      <c r="E4208" s="18"/>
      <c r="F4208" s="39"/>
      <c r="G4208" s="22"/>
      <c r="H4208" s="9"/>
    </row>
    <row r="4209" spans="1:8" x14ac:dyDescent="0.25">
      <c r="A4209" s="9"/>
      <c r="B4209" s="31"/>
      <c r="C4209" s="11"/>
      <c r="D4209" s="74"/>
      <c r="E4209" s="18"/>
      <c r="F4209" s="39"/>
      <c r="G4209" s="22"/>
      <c r="H4209" s="9"/>
    </row>
    <row r="4210" spans="1:8" x14ac:dyDescent="0.25">
      <c r="A4210" s="9"/>
      <c r="B4210" s="31"/>
      <c r="C4210" s="11"/>
      <c r="D4210" s="74"/>
      <c r="E4210" s="18"/>
      <c r="F4210" s="39"/>
      <c r="G4210" s="22"/>
      <c r="H4210" s="9"/>
    </row>
    <row r="4211" spans="1:8" x14ac:dyDescent="0.25">
      <c r="A4211" s="9"/>
      <c r="B4211" s="31"/>
      <c r="C4211" s="11"/>
      <c r="D4211" s="74"/>
      <c r="E4211" s="18"/>
      <c r="F4211" s="39"/>
      <c r="G4211" s="22"/>
      <c r="H4211" s="9"/>
    </row>
    <row r="4212" spans="1:8" x14ac:dyDescent="0.25">
      <c r="A4212" s="9"/>
      <c r="B4212" s="31"/>
      <c r="C4212" s="11"/>
      <c r="D4212" s="74"/>
      <c r="E4212" s="18"/>
      <c r="F4212" s="39"/>
      <c r="G4212" s="22"/>
      <c r="H4212" s="9"/>
    </row>
    <row r="4213" spans="1:8" x14ac:dyDescent="0.25">
      <c r="A4213" s="9"/>
      <c r="B4213" s="31"/>
      <c r="C4213" s="11"/>
      <c r="D4213" s="74"/>
      <c r="E4213" s="18"/>
      <c r="F4213" s="39"/>
      <c r="G4213" s="22"/>
      <c r="H4213" s="9"/>
    </row>
    <row r="4214" spans="1:8" x14ac:dyDescent="0.25">
      <c r="A4214" s="9"/>
      <c r="B4214" s="31"/>
      <c r="C4214" s="11"/>
      <c r="D4214" s="74"/>
      <c r="E4214" s="18"/>
      <c r="F4214" s="39"/>
      <c r="G4214" s="22"/>
      <c r="H4214" s="9"/>
    </row>
    <row r="4215" spans="1:8" x14ac:dyDescent="0.25">
      <c r="A4215" s="9"/>
      <c r="B4215" s="31"/>
      <c r="C4215" s="11"/>
      <c r="D4215" s="74"/>
      <c r="E4215" s="18"/>
      <c r="F4215" s="39"/>
      <c r="G4215" s="22"/>
      <c r="H4215" s="9"/>
    </row>
    <row r="4216" spans="1:8" x14ac:dyDescent="0.25">
      <c r="A4216" s="9"/>
      <c r="B4216" s="31"/>
      <c r="C4216" s="11"/>
      <c r="D4216" s="74"/>
      <c r="E4216" s="18"/>
      <c r="F4216" s="39"/>
      <c r="G4216" s="22"/>
      <c r="H4216" s="9"/>
    </row>
    <row r="4217" spans="1:8" x14ac:dyDescent="0.25">
      <c r="A4217" s="9"/>
      <c r="B4217" s="31"/>
      <c r="C4217" s="11"/>
      <c r="D4217" s="74"/>
      <c r="E4217" s="18"/>
      <c r="F4217" s="39"/>
      <c r="G4217" s="22"/>
      <c r="H4217" s="9"/>
    </row>
    <row r="4218" spans="1:8" x14ac:dyDescent="0.25">
      <c r="A4218" s="9"/>
      <c r="B4218" s="31"/>
      <c r="C4218" s="11"/>
      <c r="D4218" s="74"/>
      <c r="E4218" s="18"/>
      <c r="F4218" s="39"/>
      <c r="G4218" s="22"/>
      <c r="H4218" s="9"/>
    </row>
    <row r="4219" spans="1:8" x14ac:dyDescent="0.25">
      <c r="A4219" s="9"/>
      <c r="B4219" s="31"/>
      <c r="C4219" s="11"/>
      <c r="D4219" s="74"/>
      <c r="E4219" s="18"/>
      <c r="F4219" s="39"/>
      <c r="G4219" s="22"/>
      <c r="H4219" s="9"/>
    </row>
    <row r="4220" spans="1:8" x14ac:dyDescent="0.25">
      <c r="A4220" s="9"/>
      <c r="B4220" s="31"/>
      <c r="C4220" s="11"/>
      <c r="D4220" s="74"/>
      <c r="E4220" s="18"/>
      <c r="F4220" s="39"/>
      <c r="G4220" s="22"/>
      <c r="H4220" s="9"/>
    </row>
    <row r="4221" spans="1:8" x14ac:dyDescent="0.25">
      <c r="A4221" s="9"/>
      <c r="B4221" s="31"/>
      <c r="C4221" s="11"/>
      <c r="D4221" s="74"/>
      <c r="E4221" s="18"/>
      <c r="F4221" s="39"/>
      <c r="G4221" s="22"/>
      <c r="H4221" s="9"/>
    </row>
    <row r="4222" spans="1:8" x14ac:dyDescent="0.25">
      <c r="A4222" s="9"/>
      <c r="B4222" s="31"/>
      <c r="C4222" s="11"/>
      <c r="D4222" s="74"/>
      <c r="E4222" s="18"/>
      <c r="F4222" s="39"/>
      <c r="G4222" s="22"/>
      <c r="H4222" s="9"/>
    </row>
    <row r="4223" spans="1:8" x14ac:dyDescent="0.25">
      <c r="A4223" s="9"/>
      <c r="B4223" s="31"/>
      <c r="C4223" s="11"/>
      <c r="D4223" s="74"/>
      <c r="E4223" s="18"/>
      <c r="F4223" s="39"/>
      <c r="G4223" s="22"/>
      <c r="H4223" s="9"/>
    </row>
    <row r="4224" spans="1:8" x14ac:dyDescent="0.25">
      <c r="A4224" s="9"/>
      <c r="B4224" s="31"/>
      <c r="C4224" s="11"/>
      <c r="D4224" s="74"/>
      <c r="E4224" s="18"/>
      <c r="F4224" s="39"/>
      <c r="G4224" s="22"/>
      <c r="H4224" s="9"/>
    </row>
    <row r="4225" spans="1:8" x14ac:dyDescent="0.25">
      <c r="A4225" s="9"/>
      <c r="B4225" s="31"/>
      <c r="C4225" s="11"/>
      <c r="D4225" s="74"/>
      <c r="E4225" s="18"/>
      <c r="F4225" s="39"/>
      <c r="G4225" s="22"/>
      <c r="H4225" s="9"/>
    </row>
    <row r="4226" spans="1:8" x14ac:dyDescent="0.25">
      <c r="A4226" s="9"/>
      <c r="B4226" s="31"/>
      <c r="C4226" s="11"/>
      <c r="D4226" s="74"/>
      <c r="E4226" s="18"/>
      <c r="F4226" s="39"/>
      <c r="G4226" s="22"/>
      <c r="H4226" s="9"/>
    </row>
    <row r="4227" spans="1:8" x14ac:dyDescent="0.25">
      <c r="A4227" s="9"/>
      <c r="B4227" s="31"/>
      <c r="C4227" s="11"/>
      <c r="D4227" s="74"/>
      <c r="E4227" s="18"/>
      <c r="F4227" s="39"/>
      <c r="G4227" s="22"/>
      <c r="H4227" s="9"/>
    </row>
    <row r="4228" spans="1:8" x14ac:dyDescent="0.25">
      <c r="A4228" s="9"/>
      <c r="B4228" s="31"/>
      <c r="C4228" s="11"/>
      <c r="D4228" s="74"/>
      <c r="E4228" s="18"/>
      <c r="F4228" s="39"/>
      <c r="G4228" s="22"/>
      <c r="H4228" s="9"/>
    </row>
    <row r="4229" spans="1:8" x14ac:dyDescent="0.25">
      <c r="A4229" s="9"/>
      <c r="B4229" s="31"/>
      <c r="C4229" s="11"/>
      <c r="D4229" s="74"/>
      <c r="E4229" s="18"/>
      <c r="F4229" s="39"/>
      <c r="G4229" s="22"/>
      <c r="H4229" s="9"/>
    </row>
    <row r="4230" spans="1:8" x14ac:dyDescent="0.25">
      <c r="A4230" s="9"/>
      <c r="B4230" s="31"/>
      <c r="C4230" s="11"/>
      <c r="D4230" s="74"/>
      <c r="E4230" s="18"/>
      <c r="F4230" s="39"/>
      <c r="G4230" s="22"/>
      <c r="H4230" s="9"/>
    </row>
    <row r="4231" spans="1:8" x14ac:dyDescent="0.25">
      <c r="A4231" s="9"/>
      <c r="B4231" s="31"/>
      <c r="C4231" s="11"/>
      <c r="D4231" s="74"/>
      <c r="E4231" s="18"/>
      <c r="F4231" s="39"/>
      <c r="G4231" s="22"/>
      <c r="H4231" s="9"/>
    </row>
    <row r="4232" spans="1:8" x14ac:dyDescent="0.25">
      <c r="A4232" s="9"/>
      <c r="B4232" s="31"/>
      <c r="C4232" s="11"/>
      <c r="D4232" s="74"/>
      <c r="E4232" s="18"/>
      <c r="F4232" s="39"/>
      <c r="G4232" s="22"/>
      <c r="H4232" s="9"/>
    </row>
    <row r="4233" spans="1:8" x14ac:dyDescent="0.25">
      <c r="A4233" s="9"/>
      <c r="B4233" s="31"/>
      <c r="C4233" s="11"/>
      <c r="D4233" s="74"/>
      <c r="E4233" s="18"/>
      <c r="F4233" s="39"/>
      <c r="G4233" s="22"/>
      <c r="H4233" s="9"/>
    </row>
    <row r="4234" spans="1:8" x14ac:dyDescent="0.25">
      <c r="A4234" s="9"/>
      <c r="B4234" s="31"/>
      <c r="C4234" s="11"/>
      <c r="D4234" s="74"/>
      <c r="E4234" s="18"/>
      <c r="F4234" s="39"/>
      <c r="G4234" s="22"/>
      <c r="H4234" s="9"/>
    </row>
    <row r="4235" spans="1:8" x14ac:dyDescent="0.25">
      <c r="A4235" s="9"/>
      <c r="B4235" s="31"/>
      <c r="C4235" s="11"/>
      <c r="D4235" s="74"/>
      <c r="E4235" s="18"/>
      <c r="F4235" s="39"/>
      <c r="G4235" s="22"/>
      <c r="H4235" s="9"/>
    </row>
    <row r="4236" spans="1:8" x14ac:dyDescent="0.25">
      <c r="A4236" s="9"/>
      <c r="B4236" s="31"/>
      <c r="C4236" s="11"/>
      <c r="D4236" s="74"/>
      <c r="E4236" s="18"/>
      <c r="F4236" s="39"/>
      <c r="G4236" s="22"/>
      <c r="H4236" s="9"/>
    </row>
    <row r="4237" spans="1:8" x14ac:dyDescent="0.25">
      <c r="A4237" s="9"/>
      <c r="B4237" s="31"/>
      <c r="C4237" s="11"/>
      <c r="D4237" s="74"/>
      <c r="E4237" s="18"/>
      <c r="F4237" s="39"/>
      <c r="G4237" s="22"/>
      <c r="H4237" s="9"/>
    </row>
    <row r="4238" spans="1:8" x14ac:dyDescent="0.25">
      <c r="A4238" s="9"/>
      <c r="B4238" s="31"/>
      <c r="C4238" s="11"/>
      <c r="D4238" s="74"/>
      <c r="E4238" s="18"/>
      <c r="F4238" s="39"/>
      <c r="G4238" s="22"/>
      <c r="H4238" s="9"/>
    </row>
    <row r="4239" spans="1:8" x14ac:dyDescent="0.25">
      <c r="A4239" s="9"/>
      <c r="B4239" s="31"/>
      <c r="C4239" s="11"/>
      <c r="D4239" s="74"/>
      <c r="E4239" s="18"/>
      <c r="F4239" s="39"/>
      <c r="G4239" s="22"/>
      <c r="H4239" s="9"/>
    </row>
    <row r="4240" spans="1:8" x14ac:dyDescent="0.25">
      <c r="A4240" s="9"/>
      <c r="B4240" s="31"/>
      <c r="C4240" s="11"/>
      <c r="D4240" s="74"/>
      <c r="E4240" s="18"/>
      <c r="F4240" s="39"/>
      <c r="G4240" s="22"/>
      <c r="H4240" s="9"/>
    </row>
    <row r="4241" spans="1:8" x14ac:dyDescent="0.25">
      <c r="A4241" s="9"/>
      <c r="B4241" s="31"/>
      <c r="C4241" s="11"/>
      <c r="D4241" s="74"/>
      <c r="E4241" s="18"/>
      <c r="F4241" s="39"/>
      <c r="G4241" s="22"/>
      <c r="H4241" s="9"/>
    </row>
    <row r="4242" spans="1:8" x14ac:dyDescent="0.25">
      <c r="A4242" s="9"/>
      <c r="B4242" s="31"/>
      <c r="C4242" s="11"/>
      <c r="D4242" s="74"/>
      <c r="E4242" s="18"/>
      <c r="F4242" s="39"/>
      <c r="G4242" s="22"/>
      <c r="H4242" s="9"/>
    </row>
    <row r="4243" spans="1:8" x14ac:dyDescent="0.25">
      <c r="A4243" s="9"/>
      <c r="B4243" s="31"/>
      <c r="C4243" s="11"/>
      <c r="D4243" s="74"/>
      <c r="E4243" s="18"/>
      <c r="F4243" s="39"/>
      <c r="G4243" s="22"/>
      <c r="H4243" s="9"/>
    </row>
    <row r="4244" spans="1:8" x14ac:dyDescent="0.25">
      <c r="A4244" s="9"/>
      <c r="B4244" s="31"/>
      <c r="C4244" s="11"/>
      <c r="D4244" s="74"/>
      <c r="E4244" s="18"/>
      <c r="F4244" s="39"/>
      <c r="G4244" s="22"/>
      <c r="H4244" s="9"/>
    </row>
    <row r="4245" spans="1:8" x14ac:dyDescent="0.25">
      <c r="A4245" s="9"/>
      <c r="B4245" s="31"/>
      <c r="C4245" s="11"/>
      <c r="D4245" s="74"/>
      <c r="E4245" s="18"/>
      <c r="F4245" s="39"/>
      <c r="G4245" s="22"/>
      <c r="H4245" s="9"/>
    </row>
    <row r="4246" spans="1:8" x14ac:dyDescent="0.25">
      <c r="A4246" s="9"/>
      <c r="B4246" s="31"/>
      <c r="C4246" s="11"/>
      <c r="D4246" s="74"/>
      <c r="E4246" s="18"/>
      <c r="F4246" s="39"/>
      <c r="G4246" s="22"/>
      <c r="H4246" s="9"/>
    </row>
    <row r="4247" spans="1:8" x14ac:dyDescent="0.25">
      <c r="A4247" s="9"/>
      <c r="B4247" s="31"/>
      <c r="C4247" s="11"/>
      <c r="D4247" s="74"/>
      <c r="E4247" s="18"/>
      <c r="F4247" s="39"/>
      <c r="G4247" s="22"/>
      <c r="H4247" s="9"/>
    </row>
    <row r="4248" spans="1:8" x14ac:dyDescent="0.25">
      <c r="A4248" s="9"/>
      <c r="B4248" s="31"/>
      <c r="C4248" s="11"/>
      <c r="D4248" s="74"/>
      <c r="E4248" s="18"/>
      <c r="F4248" s="39"/>
      <c r="G4248" s="22"/>
      <c r="H4248" s="9"/>
    </row>
    <row r="4249" spans="1:8" x14ac:dyDescent="0.25">
      <c r="A4249" s="9"/>
      <c r="B4249" s="31"/>
      <c r="C4249" s="11"/>
      <c r="D4249" s="74"/>
      <c r="E4249" s="18"/>
      <c r="F4249" s="39"/>
      <c r="G4249" s="22"/>
      <c r="H4249" s="9"/>
    </row>
    <row r="4250" spans="1:8" x14ac:dyDescent="0.25">
      <c r="A4250" s="9"/>
      <c r="B4250" s="31"/>
      <c r="C4250" s="11"/>
      <c r="D4250" s="74"/>
      <c r="E4250" s="18"/>
      <c r="F4250" s="39"/>
      <c r="G4250" s="22"/>
      <c r="H4250" s="9"/>
    </row>
    <row r="4251" spans="1:8" x14ac:dyDescent="0.25">
      <c r="A4251" s="9"/>
      <c r="B4251" s="31"/>
      <c r="C4251" s="11"/>
      <c r="D4251" s="74"/>
      <c r="E4251" s="18"/>
      <c r="F4251" s="39"/>
      <c r="G4251" s="22"/>
      <c r="H4251" s="9"/>
    </row>
    <row r="4252" spans="1:8" x14ac:dyDescent="0.25">
      <c r="A4252" s="9"/>
      <c r="B4252" s="31"/>
      <c r="C4252" s="11"/>
      <c r="D4252" s="74"/>
      <c r="E4252" s="18"/>
      <c r="F4252" s="39"/>
      <c r="G4252" s="22"/>
      <c r="H4252" s="9"/>
    </row>
    <row r="4253" spans="1:8" x14ac:dyDescent="0.25">
      <c r="A4253" s="9"/>
      <c r="B4253" s="31"/>
      <c r="C4253" s="11"/>
      <c r="D4253" s="74"/>
      <c r="E4253" s="18"/>
      <c r="F4253" s="39"/>
      <c r="G4253" s="22"/>
      <c r="H4253" s="9"/>
    </row>
    <row r="4254" spans="1:8" x14ac:dyDescent="0.25">
      <c r="A4254" s="9"/>
      <c r="B4254" s="31"/>
      <c r="C4254" s="11"/>
      <c r="D4254" s="74"/>
      <c r="E4254" s="18"/>
      <c r="F4254" s="39"/>
      <c r="G4254" s="22"/>
      <c r="H4254" s="9"/>
    </row>
    <row r="4255" spans="1:8" x14ac:dyDescent="0.25">
      <c r="A4255" s="9"/>
      <c r="B4255" s="31"/>
      <c r="C4255" s="11"/>
      <c r="D4255" s="74"/>
      <c r="E4255" s="18"/>
      <c r="F4255" s="39"/>
      <c r="G4255" s="22"/>
      <c r="H4255" s="9"/>
    </row>
    <row r="4256" spans="1:8" x14ac:dyDescent="0.25">
      <c r="A4256" s="9"/>
      <c r="B4256" s="31"/>
      <c r="C4256" s="11"/>
      <c r="D4256" s="74"/>
      <c r="E4256" s="18"/>
      <c r="F4256" s="39"/>
      <c r="G4256" s="22"/>
      <c r="H4256" s="9"/>
    </row>
    <row r="4257" spans="1:8" x14ac:dyDescent="0.25">
      <c r="A4257" s="9"/>
      <c r="B4257" s="31"/>
      <c r="C4257" s="11"/>
      <c r="D4257" s="74"/>
      <c r="E4257" s="18"/>
      <c r="F4257" s="39"/>
      <c r="G4257" s="22"/>
      <c r="H4257" s="9"/>
    </row>
    <row r="4258" spans="1:8" x14ac:dyDescent="0.25">
      <c r="A4258" s="9"/>
      <c r="B4258" s="31"/>
      <c r="C4258" s="11"/>
      <c r="D4258" s="74"/>
      <c r="E4258" s="18"/>
      <c r="F4258" s="39"/>
      <c r="G4258" s="22"/>
      <c r="H4258" s="9"/>
    </row>
    <row r="4259" spans="1:8" x14ac:dyDescent="0.25">
      <c r="A4259" s="9"/>
      <c r="B4259" s="31"/>
      <c r="C4259" s="11"/>
      <c r="D4259" s="74"/>
      <c r="E4259" s="18"/>
      <c r="F4259" s="39"/>
      <c r="G4259" s="22"/>
      <c r="H4259" s="9"/>
    </row>
    <row r="4260" spans="1:8" x14ac:dyDescent="0.25">
      <c r="A4260" s="9"/>
      <c r="B4260" s="31"/>
      <c r="C4260" s="11"/>
      <c r="D4260" s="74"/>
      <c r="E4260" s="18"/>
      <c r="F4260" s="39"/>
      <c r="G4260" s="22"/>
      <c r="H4260" s="9"/>
    </row>
    <row r="4261" spans="1:8" x14ac:dyDescent="0.25">
      <c r="A4261" s="9"/>
      <c r="B4261" s="31"/>
      <c r="C4261" s="11"/>
      <c r="D4261" s="74"/>
      <c r="E4261" s="18"/>
      <c r="F4261" s="39"/>
      <c r="G4261" s="22"/>
      <c r="H4261" s="9"/>
    </row>
    <row r="4262" spans="1:8" x14ac:dyDescent="0.25">
      <c r="A4262" s="9"/>
      <c r="B4262" s="31"/>
      <c r="C4262" s="11"/>
      <c r="D4262" s="74"/>
      <c r="E4262" s="18"/>
      <c r="F4262" s="39"/>
      <c r="G4262" s="22"/>
      <c r="H4262" s="9"/>
    </row>
    <row r="4263" spans="1:8" x14ac:dyDescent="0.25">
      <c r="A4263" s="9"/>
      <c r="B4263" s="31"/>
      <c r="C4263" s="11"/>
      <c r="D4263" s="74"/>
      <c r="E4263" s="18"/>
      <c r="F4263" s="39"/>
      <c r="G4263" s="22"/>
      <c r="H4263" s="9"/>
    </row>
    <row r="4264" spans="1:8" x14ac:dyDescent="0.25">
      <c r="A4264" s="9"/>
      <c r="B4264" s="31"/>
      <c r="C4264" s="11"/>
      <c r="D4264" s="74"/>
      <c r="E4264" s="18"/>
      <c r="F4264" s="39"/>
      <c r="G4264" s="22"/>
      <c r="H4264" s="9"/>
    </row>
    <row r="4265" spans="1:8" x14ac:dyDescent="0.25">
      <c r="A4265" s="9"/>
      <c r="B4265" s="31"/>
      <c r="C4265" s="11"/>
      <c r="D4265" s="74"/>
      <c r="E4265" s="18"/>
      <c r="F4265" s="39"/>
      <c r="G4265" s="22"/>
      <c r="H4265" s="9"/>
    </row>
    <row r="4266" spans="1:8" x14ac:dyDescent="0.25">
      <c r="A4266" s="9"/>
      <c r="B4266" s="31"/>
      <c r="C4266" s="11"/>
      <c r="D4266" s="74"/>
      <c r="E4266" s="18"/>
      <c r="F4266" s="39"/>
      <c r="G4266" s="22"/>
      <c r="H4266" s="9"/>
    </row>
    <row r="4267" spans="1:8" x14ac:dyDescent="0.25">
      <c r="A4267" s="9"/>
      <c r="B4267" s="31"/>
      <c r="C4267" s="11"/>
      <c r="D4267" s="74"/>
      <c r="E4267" s="18"/>
      <c r="F4267" s="39"/>
      <c r="G4267" s="22"/>
      <c r="H4267" s="9"/>
    </row>
    <row r="4268" spans="1:8" x14ac:dyDescent="0.25">
      <c r="A4268" s="9"/>
      <c r="B4268" s="31"/>
      <c r="C4268" s="11"/>
      <c r="D4268" s="74"/>
      <c r="E4268" s="18"/>
      <c r="F4268" s="39"/>
      <c r="G4268" s="22"/>
      <c r="H4268" s="9"/>
    </row>
    <row r="4269" spans="1:8" x14ac:dyDescent="0.25">
      <c r="A4269" s="9"/>
      <c r="B4269" s="31"/>
      <c r="C4269" s="11"/>
      <c r="D4269" s="74"/>
      <c r="E4269" s="18"/>
      <c r="F4269" s="39"/>
      <c r="G4269" s="22"/>
      <c r="H4269" s="9"/>
    </row>
    <row r="4270" spans="1:8" x14ac:dyDescent="0.25">
      <c r="A4270" s="9"/>
      <c r="B4270" s="31"/>
      <c r="C4270" s="11"/>
      <c r="D4270" s="74"/>
      <c r="E4270" s="18"/>
      <c r="F4270" s="39"/>
      <c r="G4270" s="22"/>
      <c r="H4270" s="9"/>
    </row>
    <row r="4271" spans="1:8" x14ac:dyDescent="0.25">
      <c r="A4271" s="9"/>
      <c r="B4271" s="31"/>
      <c r="C4271" s="11"/>
      <c r="D4271" s="74"/>
      <c r="E4271" s="18"/>
      <c r="F4271" s="39"/>
      <c r="G4271" s="22"/>
      <c r="H4271" s="9"/>
    </row>
    <row r="4272" spans="1:8" x14ac:dyDescent="0.25">
      <c r="A4272" s="9"/>
      <c r="B4272" s="31"/>
      <c r="C4272" s="11"/>
      <c r="D4272" s="74"/>
      <c r="E4272" s="18"/>
      <c r="F4272" s="39"/>
      <c r="G4272" s="22"/>
      <c r="H4272" s="9"/>
    </row>
    <row r="4273" spans="1:8" x14ac:dyDescent="0.25">
      <c r="A4273" s="9"/>
      <c r="B4273" s="31"/>
      <c r="C4273" s="11"/>
      <c r="D4273" s="74"/>
      <c r="E4273" s="18"/>
      <c r="F4273" s="39"/>
      <c r="G4273" s="22"/>
      <c r="H4273" s="9"/>
    </row>
    <row r="4274" spans="1:8" x14ac:dyDescent="0.25">
      <c r="A4274" s="9"/>
      <c r="B4274" s="31"/>
      <c r="C4274" s="11"/>
      <c r="D4274" s="74"/>
      <c r="E4274" s="18"/>
      <c r="F4274" s="39"/>
      <c r="G4274" s="22"/>
      <c r="H4274" s="9"/>
    </row>
    <row r="4275" spans="1:8" x14ac:dyDescent="0.25">
      <c r="A4275" s="9"/>
      <c r="B4275" s="31"/>
      <c r="C4275" s="11"/>
      <c r="D4275" s="74"/>
      <c r="E4275" s="18"/>
      <c r="F4275" s="39"/>
      <c r="G4275" s="22"/>
      <c r="H4275" s="9"/>
    </row>
    <row r="4276" spans="1:8" x14ac:dyDescent="0.25">
      <c r="A4276" s="9"/>
      <c r="B4276" s="31"/>
      <c r="C4276" s="11"/>
      <c r="D4276" s="74"/>
      <c r="E4276" s="18"/>
      <c r="F4276" s="39"/>
      <c r="G4276" s="22"/>
      <c r="H4276" s="9"/>
    </row>
    <row r="4277" spans="1:8" x14ac:dyDescent="0.25">
      <c r="A4277" s="9"/>
      <c r="B4277" s="31"/>
      <c r="C4277" s="11"/>
      <c r="D4277" s="74"/>
      <c r="E4277" s="18"/>
      <c r="F4277" s="39"/>
      <c r="G4277" s="22"/>
      <c r="H4277" s="9"/>
    </row>
    <row r="4278" spans="1:8" x14ac:dyDescent="0.25">
      <c r="A4278" s="9"/>
      <c r="B4278" s="31"/>
      <c r="C4278" s="11"/>
      <c r="D4278" s="74"/>
      <c r="E4278" s="18"/>
      <c r="F4278" s="39"/>
      <c r="G4278" s="22"/>
      <c r="H4278" s="9"/>
    </row>
    <row r="4279" spans="1:8" x14ac:dyDescent="0.25">
      <c r="A4279" s="9"/>
      <c r="B4279" s="31"/>
      <c r="C4279" s="11"/>
      <c r="D4279" s="74"/>
      <c r="E4279" s="18"/>
      <c r="F4279" s="39"/>
      <c r="G4279" s="22"/>
      <c r="H4279" s="9"/>
    </row>
    <row r="4280" spans="1:8" x14ac:dyDescent="0.25">
      <c r="A4280" s="9"/>
      <c r="B4280" s="31"/>
      <c r="C4280" s="11"/>
      <c r="D4280" s="74"/>
      <c r="E4280" s="18"/>
      <c r="F4280" s="39"/>
      <c r="G4280" s="22"/>
      <c r="H4280" s="9"/>
    </row>
    <row r="4281" spans="1:8" x14ac:dyDescent="0.25">
      <c r="A4281" s="9"/>
      <c r="B4281" s="31"/>
      <c r="C4281" s="11"/>
      <c r="D4281" s="74"/>
      <c r="E4281" s="18"/>
      <c r="F4281" s="39"/>
      <c r="G4281" s="22"/>
      <c r="H4281" s="9"/>
    </row>
    <row r="4282" spans="1:8" x14ac:dyDescent="0.25">
      <c r="A4282" s="9"/>
      <c r="B4282" s="31"/>
      <c r="C4282" s="11"/>
      <c r="D4282" s="74"/>
      <c r="E4282" s="18"/>
      <c r="F4282" s="39"/>
      <c r="G4282" s="22"/>
      <c r="H4282" s="9"/>
    </row>
    <row r="4283" spans="1:8" x14ac:dyDescent="0.25">
      <c r="A4283" s="9"/>
      <c r="B4283" s="31"/>
      <c r="C4283" s="11"/>
      <c r="D4283" s="74"/>
      <c r="E4283" s="18"/>
      <c r="F4283" s="39"/>
      <c r="G4283" s="22"/>
      <c r="H4283" s="9"/>
    </row>
    <row r="4284" spans="1:8" x14ac:dyDescent="0.25">
      <c r="A4284" s="9"/>
      <c r="B4284" s="31"/>
      <c r="C4284" s="11"/>
      <c r="D4284" s="74"/>
      <c r="E4284" s="18"/>
      <c r="F4284" s="39"/>
      <c r="G4284" s="22"/>
      <c r="H4284" s="9"/>
    </row>
    <row r="4285" spans="1:8" x14ac:dyDescent="0.25">
      <c r="A4285" s="9"/>
      <c r="B4285" s="31"/>
      <c r="C4285" s="11"/>
      <c r="D4285" s="74"/>
      <c r="E4285" s="18"/>
      <c r="F4285" s="39"/>
      <c r="G4285" s="22"/>
      <c r="H4285" s="9"/>
    </row>
    <row r="4286" spans="1:8" x14ac:dyDescent="0.25">
      <c r="A4286" s="9"/>
      <c r="B4286" s="31"/>
      <c r="C4286" s="11"/>
      <c r="D4286" s="74"/>
      <c r="E4286" s="18"/>
      <c r="F4286" s="39"/>
      <c r="G4286" s="22"/>
      <c r="H4286" s="9"/>
    </row>
    <row r="4287" spans="1:8" x14ac:dyDescent="0.25">
      <c r="A4287" s="9"/>
      <c r="B4287" s="31"/>
      <c r="C4287" s="11"/>
      <c r="D4287" s="74"/>
      <c r="E4287" s="18"/>
      <c r="F4287" s="39"/>
      <c r="G4287" s="22"/>
      <c r="H4287" s="9"/>
    </row>
    <row r="4288" spans="1:8" x14ac:dyDescent="0.25">
      <c r="A4288" s="9"/>
      <c r="B4288" s="31"/>
      <c r="C4288" s="11"/>
      <c r="D4288" s="74"/>
      <c r="E4288" s="18"/>
      <c r="F4288" s="39"/>
      <c r="G4288" s="22"/>
      <c r="H4288" s="9"/>
    </row>
    <row r="4289" spans="1:8" x14ac:dyDescent="0.25">
      <c r="A4289" s="9"/>
      <c r="B4289" s="31"/>
      <c r="C4289" s="11"/>
      <c r="D4289" s="74"/>
      <c r="E4289" s="18"/>
      <c r="F4289" s="39"/>
      <c r="G4289" s="22"/>
      <c r="H4289" s="9"/>
    </row>
    <row r="4290" spans="1:8" x14ac:dyDescent="0.25">
      <c r="A4290" s="9"/>
      <c r="B4290" s="31"/>
      <c r="C4290" s="11"/>
      <c r="D4290" s="74"/>
      <c r="E4290" s="18"/>
      <c r="F4290" s="39"/>
      <c r="G4290" s="22"/>
      <c r="H4290" s="9"/>
    </row>
    <row r="4291" spans="1:8" x14ac:dyDescent="0.25">
      <c r="A4291" s="9"/>
      <c r="B4291" s="31"/>
      <c r="C4291" s="11"/>
      <c r="D4291" s="74"/>
      <c r="E4291" s="18"/>
      <c r="F4291" s="39"/>
      <c r="G4291" s="22"/>
      <c r="H4291" s="9"/>
    </row>
    <row r="4292" spans="1:8" x14ac:dyDescent="0.25">
      <c r="A4292" s="9"/>
      <c r="B4292" s="31"/>
      <c r="C4292" s="11"/>
      <c r="D4292" s="74"/>
      <c r="E4292" s="18"/>
      <c r="F4292" s="39"/>
      <c r="G4292" s="22"/>
      <c r="H4292" s="9"/>
    </row>
    <row r="4293" spans="1:8" x14ac:dyDescent="0.25">
      <c r="A4293" s="9"/>
      <c r="B4293" s="31"/>
      <c r="C4293" s="11"/>
      <c r="D4293" s="74"/>
      <c r="E4293" s="18"/>
      <c r="F4293" s="39"/>
      <c r="G4293" s="22"/>
      <c r="H4293" s="9"/>
    </row>
    <row r="4294" spans="1:8" x14ac:dyDescent="0.25">
      <c r="A4294" s="9"/>
      <c r="B4294" s="31"/>
      <c r="C4294" s="11"/>
      <c r="D4294" s="74"/>
      <c r="E4294" s="18"/>
      <c r="F4294" s="39"/>
      <c r="G4294" s="22"/>
      <c r="H4294" s="9"/>
    </row>
    <row r="4295" spans="1:8" x14ac:dyDescent="0.25">
      <c r="A4295" s="9"/>
      <c r="B4295" s="31"/>
      <c r="C4295" s="11"/>
      <c r="D4295" s="74"/>
      <c r="E4295" s="18"/>
      <c r="F4295" s="39"/>
      <c r="G4295" s="22"/>
      <c r="H4295" s="9"/>
    </row>
    <row r="4296" spans="1:8" x14ac:dyDescent="0.25">
      <c r="A4296" s="9"/>
      <c r="B4296" s="31"/>
      <c r="C4296" s="11"/>
      <c r="D4296" s="74"/>
      <c r="E4296" s="18"/>
      <c r="F4296" s="39"/>
      <c r="G4296" s="22"/>
      <c r="H4296" s="9"/>
    </row>
    <row r="4297" spans="1:8" x14ac:dyDescent="0.25">
      <c r="A4297" s="9"/>
      <c r="B4297" s="31"/>
      <c r="C4297" s="11"/>
      <c r="D4297" s="74"/>
      <c r="E4297" s="18"/>
      <c r="F4297" s="39"/>
      <c r="G4297" s="22"/>
      <c r="H4297" s="9"/>
    </row>
    <row r="4298" spans="1:8" x14ac:dyDescent="0.25">
      <c r="A4298" s="9"/>
      <c r="B4298" s="31"/>
      <c r="C4298" s="11"/>
      <c r="D4298" s="74"/>
      <c r="E4298" s="18"/>
      <c r="F4298" s="39"/>
      <c r="G4298" s="22"/>
      <c r="H4298" s="9"/>
    </row>
    <row r="4299" spans="1:8" x14ac:dyDescent="0.25">
      <c r="A4299" s="9"/>
      <c r="B4299" s="31"/>
      <c r="C4299" s="11"/>
      <c r="D4299" s="74"/>
      <c r="E4299" s="18"/>
      <c r="F4299" s="39"/>
      <c r="G4299" s="22"/>
      <c r="H4299" s="9"/>
    </row>
    <row r="4300" spans="1:8" x14ac:dyDescent="0.25">
      <c r="A4300" s="9"/>
      <c r="B4300" s="31"/>
      <c r="C4300" s="11"/>
      <c r="D4300" s="74"/>
      <c r="E4300" s="18"/>
      <c r="F4300" s="39"/>
      <c r="G4300" s="22"/>
      <c r="H4300" s="9"/>
    </row>
    <row r="4301" spans="1:8" x14ac:dyDescent="0.25">
      <c r="A4301" s="9"/>
      <c r="B4301" s="31"/>
      <c r="C4301" s="11"/>
      <c r="D4301" s="74"/>
      <c r="E4301" s="18"/>
      <c r="F4301" s="39"/>
      <c r="G4301" s="22"/>
      <c r="H4301" s="9"/>
    </row>
    <row r="4302" spans="1:8" x14ac:dyDescent="0.25">
      <c r="A4302" s="9"/>
      <c r="B4302" s="31"/>
      <c r="C4302" s="11"/>
      <c r="D4302" s="74"/>
      <c r="E4302" s="18"/>
      <c r="F4302" s="39"/>
      <c r="G4302" s="22"/>
      <c r="H4302" s="9"/>
    </row>
    <row r="4303" spans="1:8" x14ac:dyDescent="0.25">
      <c r="A4303" s="9"/>
      <c r="B4303" s="31"/>
      <c r="C4303" s="11"/>
      <c r="D4303" s="74"/>
      <c r="E4303" s="18"/>
      <c r="F4303" s="39"/>
      <c r="G4303" s="22"/>
      <c r="H4303" s="9"/>
    </row>
    <row r="4304" spans="1:8" x14ac:dyDescent="0.25">
      <c r="A4304" s="9"/>
      <c r="B4304" s="31"/>
      <c r="C4304" s="11"/>
      <c r="D4304" s="74"/>
      <c r="E4304" s="18"/>
      <c r="F4304" s="39"/>
      <c r="G4304" s="22"/>
      <c r="H4304" s="9"/>
    </row>
    <row r="4305" spans="1:8" x14ac:dyDescent="0.25">
      <c r="A4305" s="9"/>
      <c r="B4305" s="31"/>
      <c r="C4305" s="11"/>
      <c r="D4305" s="74"/>
      <c r="E4305" s="18"/>
      <c r="F4305" s="39"/>
      <c r="G4305" s="22"/>
      <c r="H4305" s="9"/>
    </row>
    <row r="4306" spans="1:8" x14ac:dyDescent="0.25">
      <c r="A4306" s="9"/>
      <c r="B4306" s="31"/>
      <c r="C4306" s="11"/>
      <c r="D4306" s="74"/>
      <c r="E4306" s="18"/>
      <c r="F4306" s="39"/>
      <c r="G4306" s="22"/>
      <c r="H4306" s="9"/>
    </row>
    <row r="4307" spans="1:8" x14ac:dyDescent="0.25">
      <c r="A4307" s="9"/>
      <c r="B4307" s="31"/>
      <c r="C4307" s="11"/>
      <c r="D4307" s="74"/>
      <c r="E4307" s="18"/>
      <c r="F4307" s="39"/>
      <c r="G4307" s="22"/>
      <c r="H4307" s="9"/>
    </row>
    <row r="4308" spans="1:8" x14ac:dyDescent="0.25">
      <c r="A4308" s="9"/>
      <c r="B4308" s="31"/>
      <c r="C4308" s="11"/>
      <c r="D4308" s="74"/>
      <c r="E4308" s="18"/>
      <c r="F4308" s="39"/>
      <c r="G4308" s="22"/>
      <c r="H4308" s="9"/>
    </row>
    <row r="4309" spans="1:8" x14ac:dyDescent="0.25">
      <c r="A4309" s="9"/>
      <c r="B4309" s="31"/>
      <c r="C4309" s="11"/>
      <c r="D4309" s="74"/>
      <c r="E4309" s="18"/>
      <c r="F4309" s="39"/>
      <c r="G4309" s="22"/>
      <c r="H4309" s="9"/>
    </row>
    <row r="4310" spans="1:8" x14ac:dyDescent="0.25">
      <c r="A4310" s="9"/>
      <c r="B4310" s="31"/>
      <c r="C4310" s="11"/>
      <c r="D4310" s="74"/>
      <c r="E4310" s="18"/>
      <c r="F4310" s="39"/>
      <c r="G4310" s="22"/>
      <c r="H4310" s="9"/>
    </row>
    <row r="4311" spans="1:8" x14ac:dyDescent="0.25">
      <c r="A4311" s="9"/>
      <c r="B4311" s="31"/>
      <c r="C4311" s="11"/>
      <c r="D4311" s="74"/>
      <c r="E4311" s="18"/>
      <c r="F4311" s="39"/>
      <c r="G4311" s="22"/>
      <c r="H4311" s="9"/>
    </row>
    <row r="4312" spans="1:8" x14ac:dyDescent="0.25">
      <c r="A4312" s="9"/>
      <c r="B4312" s="31"/>
      <c r="C4312" s="11"/>
      <c r="D4312" s="74"/>
      <c r="E4312" s="18"/>
      <c r="F4312" s="39"/>
      <c r="G4312" s="22"/>
      <c r="H4312" s="9"/>
    </row>
    <row r="4313" spans="1:8" x14ac:dyDescent="0.25">
      <c r="A4313" s="9"/>
      <c r="B4313" s="31"/>
      <c r="C4313" s="11"/>
      <c r="D4313" s="74"/>
      <c r="E4313" s="18"/>
      <c r="F4313" s="39"/>
      <c r="G4313" s="22"/>
      <c r="H4313" s="9"/>
    </row>
    <row r="4314" spans="1:8" x14ac:dyDescent="0.25">
      <c r="A4314" s="9"/>
      <c r="B4314" s="31"/>
      <c r="C4314" s="11"/>
      <c r="D4314" s="74"/>
      <c r="E4314" s="18"/>
      <c r="F4314" s="39"/>
      <c r="G4314" s="22"/>
      <c r="H4314" s="9"/>
    </row>
    <row r="4315" spans="1:8" x14ac:dyDescent="0.25">
      <c r="A4315" s="9"/>
      <c r="B4315" s="31"/>
      <c r="C4315" s="11"/>
      <c r="D4315" s="74"/>
      <c r="E4315" s="18"/>
      <c r="F4315" s="39"/>
      <c r="G4315" s="22"/>
      <c r="H4315" s="9"/>
    </row>
    <row r="4316" spans="1:8" x14ac:dyDescent="0.25">
      <c r="A4316" s="9"/>
      <c r="B4316" s="31"/>
      <c r="C4316" s="11"/>
      <c r="D4316" s="74"/>
      <c r="E4316" s="18"/>
      <c r="F4316" s="39"/>
      <c r="G4316" s="22"/>
      <c r="H4316" s="9"/>
    </row>
    <row r="4317" spans="1:8" x14ac:dyDescent="0.25">
      <c r="A4317" s="9"/>
      <c r="B4317" s="31"/>
      <c r="C4317" s="11"/>
      <c r="D4317" s="74"/>
      <c r="E4317" s="18"/>
      <c r="F4317" s="39"/>
      <c r="G4317" s="22"/>
      <c r="H4317" s="9"/>
    </row>
    <row r="4318" spans="1:8" x14ac:dyDescent="0.25">
      <c r="A4318" s="9"/>
      <c r="B4318" s="31"/>
      <c r="C4318" s="11"/>
      <c r="D4318" s="74"/>
      <c r="E4318" s="18"/>
      <c r="F4318" s="39"/>
      <c r="G4318" s="22"/>
      <c r="H4318" s="9"/>
    </row>
    <row r="4319" spans="1:8" x14ac:dyDescent="0.25">
      <c r="A4319" s="9"/>
      <c r="B4319" s="31"/>
      <c r="C4319" s="11"/>
      <c r="D4319" s="74"/>
      <c r="E4319" s="18"/>
      <c r="F4319" s="39"/>
      <c r="G4319" s="22"/>
      <c r="H4319" s="9"/>
    </row>
    <row r="4320" spans="1:8" x14ac:dyDescent="0.25">
      <c r="A4320" s="9"/>
      <c r="B4320" s="31"/>
      <c r="C4320" s="11"/>
      <c r="D4320" s="74"/>
      <c r="E4320" s="18"/>
      <c r="F4320" s="39"/>
      <c r="G4320" s="22"/>
      <c r="H4320" s="9"/>
    </row>
    <row r="4321" spans="1:8" x14ac:dyDescent="0.25">
      <c r="A4321" s="9"/>
      <c r="B4321" s="31"/>
      <c r="C4321" s="11"/>
      <c r="D4321" s="74"/>
      <c r="E4321" s="18"/>
      <c r="F4321" s="39"/>
      <c r="G4321" s="22"/>
      <c r="H4321" s="9"/>
    </row>
    <row r="4322" spans="1:8" x14ac:dyDescent="0.25">
      <c r="A4322" s="9"/>
      <c r="B4322" s="31"/>
      <c r="C4322" s="11"/>
      <c r="D4322" s="74"/>
      <c r="E4322" s="18"/>
      <c r="F4322" s="39"/>
      <c r="G4322" s="22"/>
      <c r="H4322" s="9"/>
    </row>
    <row r="4323" spans="1:8" x14ac:dyDescent="0.25">
      <c r="A4323" s="9"/>
      <c r="B4323" s="31"/>
      <c r="C4323" s="11"/>
      <c r="D4323" s="74"/>
      <c r="E4323" s="18"/>
      <c r="F4323" s="39"/>
      <c r="G4323" s="22"/>
      <c r="H4323" s="9"/>
    </row>
    <row r="4324" spans="1:8" x14ac:dyDescent="0.25">
      <c r="A4324" s="9"/>
      <c r="B4324" s="31"/>
      <c r="C4324" s="11"/>
      <c r="D4324" s="74"/>
      <c r="E4324" s="18"/>
      <c r="F4324" s="39"/>
      <c r="G4324" s="22"/>
      <c r="H4324" s="9"/>
    </row>
    <row r="4325" spans="1:8" x14ac:dyDescent="0.25">
      <c r="A4325" s="9"/>
      <c r="B4325" s="31"/>
      <c r="C4325" s="11"/>
      <c r="D4325" s="74"/>
      <c r="E4325" s="18"/>
      <c r="F4325" s="39"/>
      <c r="G4325" s="22"/>
      <c r="H4325" s="9"/>
    </row>
    <row r="4326" spans="1:8" x14ac:dyDescent="0.25">
      <c r="A4326" s="9"/>
      <c r="B4326" s="31"/>
      <c r="C4326" s="11"/>
      <c r="D4326" s="74"/>
      <c r="E4326" s="18"/>
      <c r="F4326" s="39"/>
      <c r="G4326" s="22"/>
      <c r="H4326" s="9"/>
    </row>
    <row r="4327" spans="1:8" x14ac:dyDescent="0.25">
      <c r="A4327" s="9"/>
      <c r="B4327" s="31"/>
      <c r="C4327" s="11"/>
      <c r="D4327" s="74"/>
      <c r="E4327" s="18"/>
      <c r="F4327" s="39"/>
      <c r="G4327" s="22"/>
      <c r="H4327" s="9"/>
    </row>
    <row r="4328" spans="1:8" x14ac:dyDescent="0.25">
      <c r="A4328" s="9"/>
      <c r="B4328" s="31"/>
      <c r="C4328" s="11"/>
      <c r="D4328" s="74"/>
      <c r="E4328" s="18"/>
      <c r="F4328" s="39"/>
      <c r="G4328" s="22"/>
      <c r="H4328" s="9"/>
    </row>
    <row r="4329" spans="1:8" x14ac:dyDescent="0.25">
      <c r="A4329" s="9"/>
      <c r="B4329" s="31"/>
      <c r="C4329" s="11"/>
      <c r="D4329" s="74"/>
      <c r="E4329" s="18"/>
      <c r="F4329" s="39"/>
      <c r="G4329" s="22"/>
      <c r="H4329" s="9"/>
    </row>
    <row r="4330" spans="1:8" x14ac:dyDescent="0.25">
      <c r="A4330" s="9"/>
      <c r="B4330" s="31"/>
      <c r="C4330" s="11"/>
      <c r="D4330" s="74"/>
      <c r="E4330" s="18"/>
      <c r="F4330" s="39"/>
      <c r="G4330" s="22"/>
      <c r="H4330" s="9"/>
    </row>
    <row r="4331" spans="1:8" x14ac:dyDescent="0.25">
      <c r="A4331" s="9"/>
      <c r="B4331" s="31"/>
      <c r="C4331" s="11"/>
      <c r="D4331" s="74"/>
      <c r="E4331" s="18"/>
      <c r="F4331" s="39"/>
      <c r="G4331" s="22"/>
      <c r="H4331" s="9"/>
    </row>
    <row r="4332" spans="1:8" x14ac:dyDescent="0.25">
      <c r="A4332" s="9"/>
      <c r="B4332" s="31"/>
      <c r="C4332" s="11"/>
      <c r="D4332" s="74"/>
      <c r="E4332" s="18"/>
      <c r="F4332" s="39"/>
      <c r="G4332" s="22"/>
      <c r="H4332" s="9"/>
    </row>
    <row r="4333" spans="1:8" x14ac:dyDescent="0.25">
      <c r="A4333" s="9"/>
      <c r="B4333" s="31"/>
      <c r="C4333" s="11"/>
      <c r="D4333" s="74"/>
      <c r="E4333" s="18"/>
      <c r="F4333" s="39"/>
      <c r="G4333" s="22"/>
      <c r="H4333" s="9"/>
    </row>
    <row r="4334" spans="1:8" x14ac:dyDescent="0.25">
      <c r="A4334" s="9"/>
      <c r="B4334" s="31"/>
      <c r="C4334" s="11"/>
      <c r="D4334" s="74"/>
      <c r="E4334" s="18"/>
      <c r="F4334" s="39"/>
      <c r="G4334" s="22"/>
      <c r="H4334" s="9"/>
    </row>
    <row r="4335" spans="1:8" x14ac:dyDescent="0.25">
      <c r="A4335" s="9"/>
      <c r="B4335" s="31"/>
      <c r="C4335" s="11"/>
      <c r="D4335" s="74"/>
      <c r="E4335" s="18"/>
      <c r="F4335" s="39"/>
      <c r="G4335" s="22"/>
      <c r="H4335" s="9"/>
    </row>
    <row r="4336" spans="1:8" x14ac:dyDescent="0.25">
      <c r="A4336" s="9"/>
      <c r="B4336" s="31"/>
      <c r="C4336" s="11"/>
      <c r="D4336" s="74"/>
      <c r="E4336" s="18"/>
      <c r="F4336" s="39"/>
      <c r="G4336" s="22"/>
      <c r="H4336" s="9"/>
    </row>
    <row r="4337" spans="1:8" x14ac:dyDescent="0.25">
      <c r="A4337" s="9"/>
      <c r="B4337" s="31"/>
      <c r="C4337" s="11"/>
      <c r="D4337" s="74"/>
      <c r="E4337" s="18"/>
      <c r="F4337" s="39"/>
      <c r="G4337" s="22"/>
      <c r="H4337" s="9"/>
    </row>
    <row r="4338" spans="1:8" x14ac:dyDescent="0.25">
      <c r="A4338" s="9"/>
      <c r="B4338" s="31"/>
      <c r="C4338" s="11"/>
      <c r="D4338" s="74"/>
      <c r="E4338" s="18"/>
      <c r="F4338" s="39"/>
      <c r="G4338" s="22"/>
      <c r="H4338" s="9"/>
    </row>
    <row r="4339" spans="1:8" x14ac:dyDescent="0.25">
      <c r="A4339" s="9"/>
      <c r="B4339" s="31"/>
      <c r="C4339" s="11"/>
      <c r="D4339" s="74"/>
      <c r="E4339" s="18"/>
      <c r="F4339" s="39"/>
      <c r="G4339" s="22"/>
      <c r="H4339" s="9"/>
    </row>
    <row r="4340" spans="1:8" x14ac:dyDescent="0.25">
      <c r="A4340" s="9"/>
      <c r="B4340" s="31"/>
      <c r="C4340" s="11"/>
      <c r="D4340" s="74"/>
      <c r="E4340" s="18"/>
      <c r="F4340" s="39"/>
      <c r="G4340" s="22"/>
      <c r="H4340" s="9"/>
    </row>
    <row r="4341" spans="1:8" x14ac:dyDescent="0.25">
      <c r="A4341" s="9"/>
      <c r="B4341" s="31"/>
      <c r="C4341" s="11"/>
      <c r="D4341" s="74"/>
      <c r="E4341" s="18"/>
      <c r="F4341" s="39"/>
      <c r="G4341" s="22"/>
      <c r="H4341" s="9"/>
    </row>
    <row r="4342" spans="1:8" x14ac:dyDescent="0.25">
      <c r="A4342" s="9"/>
      <c r="B4342" s="31"/>
      <c r="C4342" s="11"/>
      <c r="D4342" s="74"/>
      <c r="E4342" s="18"/>
      <c r="F4342" s="39"/>
      <c r="G4342" s="22"/>
      <c r="H4342" s="9"/>
    </row>
    <row r="4343" spans="1:8" x14ac:dyDescent="0.25">
      <c r="A4343" s="9"/>
      <c r="B4343" s="31"/>
      <c r="C4343" s="11"/>
      <c r="D4343" s="74"/>
      <c r="E4343" s="18"/>
      <c r="F4343" s="39"/>
      <c r="G4343" s="22"/>
      <c r="H4343" s="9"/>
    </row>
    <row r="4344" spans="1:8" x14ac:dyDescent="0.25">
      <c r="A4344" s="9"/>
      <c r="B4344" s="31"/>
      <c r="C4344" s="11"/>
      <c r="D4344" s="74"/>
      <c r="E4344" s="18"/>
      <c r="F4344" s="39"/>
      <c r="G4344" s="22"/>
      <c r="H4344" s="9"/>
    </row>
    <row r="4345" spans="1:8" x14ac:dyDescent="0.25">
      <c r="A4345" s="9"/>
      <c r="B4345" s="31"/>
      <c r="C4345" s="11"/>
      <c r="D4345" s="74"/>
      <c r="E4345" s="18"/>
      <c r="F4345" s="39"/>
      <c r="G4345" s="22"/>
      <c r="H4345" s="9"/>
    </row>
    <row r="4346" spans="1:8" x14ac:dyDescent="0.25">
      <c r="A4346" s="9"/>
      <c r="B4346" s="31"/>
      <c r="C4346" s="11"/>
      <c r="D4346" s="74"/>
      <c r="E4346" s="18"/>
      <c r="F4346" s="39"/>
      <c r="G4346" s="22"/>
      <c r="H4346" s="9"/>
    </row>
    <row r="4347" spans="1:8" x14ac:dyDescent="0.25">
      <c r="A4347" s="9"/>
      <c r="B4347" s="31"/>
      <c r="C4347" s="11"/>
      <c r="D4347" s="74"/>
      <c r="E4347" s="18"/>
      <c r="F4347" s="39"/>
      <c r="G4347" s="22"/>
      <c r="H4347" s="9"/>
    </row>
    <row r="4348" spans="1:8" x14ac:dyDescent="0.25">
      <c r="A4348" s="9"/>
      <c r="B4348" s="31"/>
      <c r="C4348" s="11"/>
      <c r="D4348" s="74"/>
      <c r="E4348" s="18"/>
      <c r="F4348" s="39"/>
      <c r="G4348" s="22"/>
      <c r="H4348" s="9"/>
    </row>
    <row r="4349" spans="1:8" x14ac:dyDescent="0.25">
      <c r="A4349" s="9"/>
      <c r="B4349" s="31"/>
      <c r="C4349" s="11"/>
      <c r="D4349" s="74"/>
      <c r="E4349" s="18"/>
      <c r="F4349" s="39"/>
      <c r="G4349" s="22"/>
      <c r="H4349" s="9"/>
    </row>
    <row r="4350" spans="1:8" x14ac:dyDescent="0.25">
      <c r="A4350" s="9"/>
      <c r="B4350" s="31"/>
      <c r="C4350" s="11"/>
      <c r="D4350" s="74"/>
      <c r="E4350" s="18"/>
      <c r="F4350" s="39"/>
      <c r="G4350" s="22"/>
      <c r="H4350" s="9"/>
    </row>
    <row r="4351" spans="1:8" x14ac:dyDescent="0.25">
      <c r="A4351" s="9"/>
      <c r="B4351" s="31"/>
      <c r="C4351" s="11"/>
      <c r="D4351" s="74"/>
      <c r="E4351" s="18"/>
      <c r="F4351" s="39"/>
      <c r="G4351" s="22"/>
      <c r="H4351" s="9"/>
    </row>
    <row r="4352" spans="1:8" x14ac:dyDescent="0.25">
      <c r="A4352" s="9"/>
      <c r="B4352" s="31"/>
      <c r="C4352" s="11"/>
      <c r="D4352" s="74"/>
      <c r="E4352" s="18"/>
      <c r="F4352" s="39"/>
      <c r="G4352" s="22"/>
      <c r="H4352" s="9"/>
    </row>
    <row r="4353" spans="1:8" x14ac:dyDescent="0.25">
      <c r="A4353" s="9"/>
      <c r="B4353" s="31"/>
      <c r="C4353" s="11"/>
      <c r="D4353" s="74"/>
      <c r="E4353" s="18"/>
      <c r="F4353" s="39"/>
      <c r="G4353" s="22"/>
      <c r="H4353" s="9"/>
    </row>
    <row r="4354" spans="1:8" x14ac:dyDescent="0.25">
      <c r="A4354" s="9"/>
      <c r="B4354" s="31"/>
      <c r="C4354" s="11"/>
      <c r="D4354" s="74"/>
      <c r="E4354" s="18"/>
      <c r="F4354" s="39"/>
      <c r="G4354" s="22"/>
      <c r="H4354" s="9"/>
    </row>
    <row r="4355" spans="1:8" x14ac:dyDescent="0.25">
      <c r="A4355" s="9"/>
      <c r="B4355" s="31"/>
      <c r="C4355" s="11"/>
      <c r="D4355" s="74"/>
      <c r="E4355" s="18"/>
      <c r="F4355" s="39"/>
      <c r="G4355" s="22"/>
      <c r="H4355" s="9"/>
    </row>
    <row r="4356" spans="1:8" x14ac:dyDescent="0.25">
      <c r="A4356" s="9"/>
      <c r="B4356" s="31"/>
      <c r="C4356" s="11"/>
      <c r="D4356" s="74"/>
      <c r="E4356" s="18"/>
      <c r="F4356" s="39"/>
      <c r="G4356" s="22"/>
      <c r="H4356" s="9"/>
    </row>
    <row r="4357" spans="1:8" x14ac:dyDescent="0.25">
      <c r="A4357" s="9"/>
      <c r="B4357" s="31"/>
      <c r="C4357" s="11"/>
      <c r="D4357" s="74"/>
      <c r="E4357" s="18"/>
      <c r="F4357" s="39"/>
      <c r="G4357" s="22"/>
      <c r="H4357" s="9"/>
    </row>
    <row r="4358" spans="1:8" x14ac:dyDescent="0.25">
      <c r="A4358" s="9"/>
      <c r="B4358" s="31"/>
      <c r="C4358" s="11"/>
      <c r="D4358" s="74"/>
      <c r="E4358" s="18"/>
      <c r="F4358" s="39"/>
      <c r="G4358" s="22"/>
      <c r="H4358" s="9"/>
    </row>
    <row r="4359" spans="1:8" x14ac:dyDescent="0.25">
      <c r="A4359" s="9"/>
      <c r="B4359" s="31"/>
      <c r="C4359" s="11"/>
      <c r="D4359" s="74"/>
      <c r="E4359" s="18"/>
      <c r="F4359" s="39"/>
      <c r="G4359" s="22"/>
      <c r="H4359" s="9"/>
    </row>
    <row r="4360" spans="1:8" x14ac:dyDescent="0.25">
      <c r="A4360" s="9"/>
      <c r="B4360" s="31"/>
      <c r="C4360" s="11"/>
      <c r="D4360" s="74"/>
      <c r="E4360" s="18"/>
      <c r="F4360" s="39"/>
      <c r="G4360" s="22"/>
      <c r="H4360" s="9"/>
    </row>
    <row r="4361" spans="1:8" x14ac:dyDescent="0.25">
      <c r="A4361" s="9"/>
      <c r="B4361" s="31"/>
      <c r="C4361" s="11"/>
      <c r="D4361" s="74"/>
      <c r="E4361" s="18"/>
      <c r="F4361" s="39"/>
      <c r="G4361" s="22"/>
      <c r="H4361" s="9"/>
    </row>
    <row r="4362" spans="1:8" x14ac:dyDescent="0.25">
      <c r="A4362" s="9"/>
      <c r="B4362" s="31"/>
      <c r="C4362" s="11"/>
      <c r="D4362" s="74"/>
      <c r="E4362" s="18"/>
      <c r="F4362" s="39"/>
      <c r="G4362" s="22"/>
      <c r="H4362" s="9"/>
    </row>
    <row r="4363" spans="1:8" x14ac:dyDescent="0.25">
      <c r="A4363" s="9"/>
      <c r="B4363" s="31"/>
      <c r="C4363" s="11"/>
      <c r="D4363" s="74"/>
      <c r="E4363" s="18"/>
      <c r="F4363" s="39"/>
      <c r="G4363" s="22"/>
      <c r="H4363" s="9"/>
    </row>
    <row r="4364" spans="1:8" x14ac:dyDescent="0.25">
      <c r="A4364" s="9"/>
      <c r="B4364" s="31"/>
      <c r="C4364" s="11"/>
      <c r="D4364" s="74"/>
      <c r="E4364" s="18"/>
      <c r="F4364" s="39"/>
      <c r="G4364" s="22"/>
      <c r="H4364" s="9"/>
    </row>
    <row r="4365" spans="1:8" x14ac:dyDescent="0.25">
      <c r="A4365" s="9"/>
      <c r="B4365" s="31"/>
      <c r="C4365" s="11"/>
      <c r="D4365" s="74"/>
      <c r="E4365" s="18"/>
      <c r="F4365" s="39"/>
      <c r="G4365" s="22"/>
      <c r="H4365" s="9"/>
    </row>
    <row r="4366" spans="1:8" x14ac:dyDescent="0.25">
      <c r="A4366" s="9"/>
      <c r="B4366" s="31"/>
      <c r="C4366" s="11"/>
      <c r="D4366" s="74"/>
      <c r="E4366" s="18"/>
      <c r="F4366" s="39"/>
      <c r="G4366" s="22"/>
      <c r="H4366" s="9"/>
    </row>
    <row r="4367" spans="1:8" x14ac:dyDescent="0.25">
      <c r="A4367" s="9"/>
      <c r="B4367" s="31"/>
      <c r="C4367" s="11"/>
      <c r="D4367" s="74"/>
      <c r="E4367" s="18"/>
      <c r="F4367" s="39"/>
      <c r="G4367" s="22"/>
      <c r="H4367" s="9"/>
    </row>
    <row r="4368" spans="1:8" x14ac:dyDescent="0.25">
      <c r="A4368" s="9"/>
      <c r="B4368" s="31"/>
      <c r="C4368" s="11"/>
      <c r="D4368" s="74"/>
      <c r="E4368" s="18"/>
      <c r="F4368" s="39"/>
      <c r="G4368" s="22"/>
      <c r="H4368" s="9"/>
    </row>
    <row r="4369" spans="1:8" x14ac:dyDescent="0.25">
      <c r="A4369" s="9"/>
      <c r="B4369" s="31"/>
      <c r="C4369" s="11"/>
      <c r="D4369" s="74"/>
      <c r="E4369" s="18"/>
      <c r="F4369" s="39"/>
      <c r="G4369" s="22"/>
      <c r="H4369" s="9"/>
    </row>
    <row r="4370" spans="1:8" x14ac:dyDescent="0.25">
      <c r="A4370" s="9"/>
      <c r="B4370" s="31"/>
      <c r="C4370" s="11"/>
      <c r="D4370" s="74"/>
      <c r="E4370" s="18"/>
      <c r="F4370" s="39"/>
      <c r="G4370" s="22"/>
      <c r="H4370" s="9"/>
    </row>
    <row r="4371" spans="1:8" x14ac:dyDescent="0.25">
      <c r="A4371" s="9"/>
      <c r="B4371" s="31"/>
      <c r="C4371" s="11"/>
      <c r="D4371" s="74"/>
      <c r="E4371" s="18"/>
      <c r="F4371" s="39"/>
      <c r="G4371" s="22"/>
      <c r="H4371" s="9"/>
    </row>
    <row r="4372" spans="1:8" x14ac:dyDescent="0.25">
      <c r="A4372" s="9"/>
      <c r="B4372" s="31"/>
      <c r="C4372" s="11"/>
      <c r="D4372" s="74"/>
      <c r="E4372" s="18"/>
      <c r="F4372" s="39"/>
      <c r="G4372" s="22"/>
      <c r="H4372" s="9"/>
    </row>
    <row r="4373" spans="1:8" x14ac:dyDescent="0.25">
      <c r="A4373" s="9"/>
      <c r="B4373" s="31"/>
      <c r="C4373" s="11"/>
      <c r="D4373" s="74"/>
      <c r="E4373" s="18"/>
      <c r="F4373" s="39"/>
      <c r="G4373" s="22"/>
      <c r="H4373" s="9"/>
    </row>
    <row r="4374" spans="1:8" x14ac:dyDescent="0.25">
      <c r="A4374" s="9"/>
      <c r="B4374" s="31"/>
      <c r="C4374" s="11"/>
      <c r="D4374" s="74"/>
      <c r="E4374" s="18"/>
      <c r="F4374" s="39"/>
      <c r="G4374" s="22"/>
      <c r="H4374" s="9"/>
    </row>
    <row r="4375" spans="1:8" x14ac:dyDescent="0.25">
      <c r="A4375" s="9"/>
      <c r="B4375" s="31"/>
      <c r="C4375" s="11"/>
      <c r="D4375" s="74"/>
      <c r="E4375" s="18"/>
      <c r="F4375" s="39"/>
      <c r="G4375" s="22"/>
      <c r="H4375" s="9"/>
    </row>
    <row r="4376" spans="1:8" x14ac:dyDescent="0.25">
      <c r="A4376" s="9"/>
      <c r="B4376" s="31"/>
      <c r="C4376" s="11"/>
      <c r="D4376" s="74"/>
      <c r="E4376" s="18"/>
      <c r="F4376" s="39"/>
      <c r="G4376" s="22"/>
      <c r="H4376" s="9"/>
    </row>
    <row r="4377" spans="1:8" x14ac:dyDescent="0.25">
      <c r="A4377" s="9"/>
      <c r="B4377" s="31"/>
      <c r="C4377" s="11"/>
      <c r="D4377" s="74"/>
      <c r="E4377" s="18"/>
      <c r="F4377" s="39"/>
      <c r="G4377" s="22"/>
      <c r="H4377" s="9"/>
    </row>
    <row r="4378" spans="1:8" x14ac:dyDescent="0.25">
      <c r="A4378" s="9"/>
      <c r="B4378" s="31"/>
      <c r="C4378" s="11"/>
      <c r="D4378" s="74"/>
      <c r="E4378" s="18"/>
      <c r="F4378" s="39"/>
      <c r="G4378" s="22"/>
      <c r="H4378" s="9"/>
    </row>
    <row r="4379" spans="1:8" x14ac:dyDescent="0.25">
      <c r="A4379" s="9"/>
      <c r="B4379" s="31"/>
      <c r="C4379" s="11"/>
      <c r="D4379" s="74"/>
      <c r="E4379" s="18"/>
      <c r="F4379" s="39"/>
      <c r="G4379" s="22"/>
      <c r="H4379" s="9"/>
    </row>
    <row r="4380" spans="1:8" x14ac:dyDescent="0.25">
      <c r="A4380" s="9"/>
      <c r="B4380" s="31"/>
      <c r="C4380" s="11"/>
      <c r="D4380" s="74"/>
      <c r="E4380" s="18"/>
      <c r="F4380" s="39"/>
      <c r="G4380" s="22"/>
      <c r="H4380" s="9"/>
    </row>
    <row r="4381" spans="1:8" x14ac:dyDescent="0.25">
      <c r="A4381" s="9"/>
      <c r="B4381" s="31"/>
      <c r="C4381" s="11"/>
      <c r="D4381" s="74"/>
      <c r="E4381" s="18"/>
      <c r="F4381" s="39"/>
      <c r="G4381" s="22"/>
      <c r="H4381" s="9"/>
    </row>
    <row r="4382" spans="1:8" x14ac:dyDescent="0.25">
      <c r="A4382" s="9"/>
      <c r="B4382" s="31"/>
      <c r="C4382" s="11"/>
      <c r="D4382" s="74"/>
      <c r="E4382" s="18"/>
      <c r="F4382" s="39"/>
      <c r="G4382" s="22"/>
      <c r="H4382" s="9"/>
    </row>
    <row r="4383" spans="1:8" x14ac:dyDescent="0.25">
      <c r="A4383" s="9"/>
      <c r="B4383" s="31"/>
      <c r="C4383" s="11"/>
      <c r="D4383" s="74"/>
      <c r="E4383" s="18"/>
      <c r="F4383" s="39"/>
      <c r="G4383" s="22"/>
      <c r="H4383" s="9"/>
    </row>
    <row r="4384" spans="1:8" x14ac:dyDescent="0.25">
      <c r="A4384" s="9"/>
      <c r="B4384" s="31"/>
      <c r="C4384" s="11"/>
      <c r="D4384" s="74"/>
      <c r="E4384" s="18"/>
      <c r="F4384" s="39"/>
      <c r="G4384" s="22"/>
      <c r="H4384" s="9"/>
    </row>
    <row r="4385" spans="1:8" x14ac:dyDescent="0.25">
      <c r="A4385" s="9"/>
      <c r="B4385" s="31"/>
      <c r="C4385" s="11"/>
      <c r="D4385" s="74"/>
      <c r="E4385" s="18"/>
      <c r="F4385" s="39"/>
      <c r="G4385" s="22"/>
      <c r="H4385" s="9"/>
    </row>
    <row r="4386" spans="1:8" x14ac:dyDescent="0.25">
      <c r="A4386" s="9"/>
      <c r="B4386" s="31"/>
      <c r="C4386" s="11"/>
      <c r="D4386" s="74"/>
      <c r="E4386" s="18"/>
      <c r="F4386" s="39"/>
      <c r="G4386" s="22"/>
      <c r="H4386" s="9"/>
    </row>
    <row r="4387" spans="1:8" x14ac:dyDescent="0.25">
      <c r="A4387" s="9"/>
      <c r="B4387" s="31"/>
      <c r="C4387" s="11"/>
      <c r="D4387" s="74"/>
      <c r="E4387" s="18"/>
      <c r="F4387" s="39"/>
      <c r="G4387" s="22"/>
      <c r="H4387" s="9"/>
    </row>
    <row r="4388" spans="1:8" x14ac:dyDescent="0.25">
      <c r="A4388" s="9"/>
      <c r="B4388" s="31"/>
      <c r="C4388" s="11"/>
      <c r="D4388" s="74"/>
      <c r="E4388" s="18"/>
      <c r="F4388" s="39"/>
      <c r="G4388" s="22"/>
      <c r="H4388" s="9"/>
    </row>
    <row r="4389" spans="1:8" x14ac:dyDescent="0.25">
      <c r="A4389" s="9"/>
      <c r="B4389" s="31"/>
      <c r="C4389" s="11"/>
      <c r="D4389" s="74"/>
      <c r="E4389" s="18"/>
      <c r="F4389" s="39"/>
      <c r="G4389" s="22"/>
      <c r="H4389" s="9"/>
    </row>
    <row r="4390" spans="1:8" x14ac:dyDescent="0.25">
      <c r="A4390" s="9"/>
      <c r="B4390" s="31"/>
      <c r="C4390" s="11"/>
      <c r="D4390" s="74"/>
      <c r="E4390" s="18"/>
      <c r="F4390" s="39"/>
      <c r="G4390" s="22"/>
      <c r="H4390" s="9"/>
    </row>
    <row r="4391" spans="1:8" x14ac:dyDescent="0.25">
      <c r="A4391" s="9"/>
      <c r="B4391" s="31"/>
      <c r="C4391" s="11"/>
      <c r="D4391" s="74"/>
      <c r="E4391" s="18"/>
      <c r="F4391" s="39"/>
      <c r="G4391" s="22"/>
      <c r="H4391" s="9"/>
    </row>
    <row r="4392" spans="1:8" x14ac:dyDescent="0.25">
      <c r="A4392" s="9"/>
      <c r="B4392" s="31"/>
      <c r="C4392" s="11"/>
      <c r="D4392" s="74"/>
      <c r="E4392" s="18"/>
      <c r="F4392" s="39"/>
      <c r="G4392" s="22"/>
      <c r="H4392" s="9"/>
    </row>
    <row r="4393" spans="1:8" x14ac:dyDescent="0.25">
      <c r="A4393" s="9"/>
      <c r="B4393" s="31"/>
      <c r="C4393" s="11"/>
      <c r="D4393" s="74"/>
      <c r="E4393" s="18"/>
      <c r="F4393" s="39"/>
      <c r="G4393" s="22"/>
      <c r="H4393" s="9"/>
    </row>
    <row r="4394" spans="1:8" x14ac:dyDescent="0.25">
      <c r="A4394" s="9"/>
      <c r="B4394" s="31"/>
      <c r="C4394" s="11"/>
      <c r="D4394" s="74"/>
      <c r="E4394" s="18"/>
      <c r="F4394" s="39"/>
      <c r="G4394" s="22"/>
      <c r="H4394" s="9"/>
    </row>
    <row r="4395" spans="1:8" x14ac:dyDescent="0.25">
      <c r="A4395" s="9"/>
      <c r="B4395" s="31"/>
      <c r="C4395" s="11"/>
      <c r="D4395" s="74"/>
      <c r="E4395" s="18"/>
      <c r="F4395" s="39"/>
      <c r="G4395" s="22"/>
      <c r="H4395" s="9"/>
    </row>
    <row r="4396" spans="1:8" x14ac:dyDescent="0.25">
      <c r="A4396" s="9"/>
      <c r="B4396" s="31"/>
      <c r="C4396" s="11"/>
      <c r="D4396" s="74"/>
      <c r="E4396" s="18"/>
      <c r="F4396" s="39"/>
      <c r="G4396" s="22"/>
      <c r="H4396" s="9"/>
    </row>
    <row r="4397" spans="1:8" x14ac:dyDescent="0.25">
      <c r="A4397" s="9"/>
      <c r="B4397" s="31"/>
      <c r="C4397" s="11"/>
      <c r="D4397" s="74"/>
      <c r="E4397" s="18"/>
      <c r="F4397" s="39"/>
      <c r="G4397" s="22"/>
      <c r="H4397" s="9"/>
    </row>
    <row r="4398" spans="1:8" x14ac:dyDescent="0.25">
      <c r="A4398" s="9"/>
      <c r="B4398" s="31"/>
      <c r="C4398" s="11"/>
      <c r="D4398" s="74"/>
      <c r="E4398" s="18"/>
      <c r="F4398" s="39"/>
      <c r="G4398" s="22"/>
      <c r="H4398" s="9"/>
    </row>
    <row r="4399" spans="1:8" x14ac:dyDescent="0.25">
      <c r="A4399" s="9"/>
      <c r="B4399" s="31"/>
      <c r="C4399" s="11"/>
      <c r="D4399" s="74"/>
      <c r="E4399" s="18"/>
      <c r="F4399" s="39"/>
      <c r="G4399" s="22"/>
      <c r="H4399" s="9"/>
    </row>
    <row r="4400" spans="1:8" x14ac:dyDescent="0.25">
      <c r="A4400" s="9"/>
      <c r="B4400" s="31"/>
      <c r="C4400" s="11"/>
      <c r="D4400" s="74"/>
      <c r="E4400" s="18"/>
      <c r="F4400" s="39"/>
      <c r="G4400" s="22"/>
      <c r="H4400" s="9"/>
    </row>
    <row r="4401" spans="1:8" x14ac:dyDescent="0.25">
      <c r="A4401" s="9"/>
      <c r="B4401" s="31"/>
      <c r="C4401" s="11"/>
      <c r="D4401" s="74"/>
      <c r="E4401" s="18"/>
      <c r="F4401" s="39"/>
      <c r="G4401" s="22"/>
      <c r="H4401" s="9"/>
    </row>
    <row r="4402" spans="1:8" x14ac:dyDescent="0.25">
      <c r="A4402" s="9"/>
      <c r="B4402" s="31"/>
      <c r="C4402" s="11"/>
      <c r="D4402" s="74"/>
      <c r="E4402" s="18"/>
      <c r="F4402" s="39"/>
      <c r="G4402" s="22"/>
      <c r="H4402" s="9"/>
    </row>
    <row r="4403" spans="1:8" x14ac:dyDescent="0.25">
      <c r="A4403" s="9"/>
      <c r="B4403" s="31"/>
      <c r="C4403" s="11"/>
      <c r="D4403" s="74"/>
      <c r="E4403" s="18"/>
      <c r="F4403" s="39"/>
      <c r="G4403" s="22"/>
      <c r="H4403" s="9"/>
    </row>
    <row r="4404" spans="1:8" x14ac:dyDescent="0.25">
      <c r="A4404" s="9"/>
      <c r="B4404" s="31"/>
      <c r="C4404" s="11"/>
      <c r="D4404" s="74"/>
      <c r="E4404" s="18"/>
      <c r="F4404" s="39"/>
      <c r="G4404" s="22"/>
      <c r="H4404" s="9"/>
    </row>
    <row r="4405" spans="1:8" x14ac:dyDescent="0.25">
      <c r="A4405" s="9"/>
      <c r="B4405" s="31"/>
      <c r="C4405" s="11"/>
      <c r="D4405" s="74"/>
      <c r="E4405" s="18"/>
      <c r="F4405" s="39"/>
      <c r="G4405" s="22"/>
      <c r="H4405" s="9"/>
    </row>
    <row r="4406" spans="1:8" x14ac:dyDescent="0.25">
      <c r="A4406" s="9"/>
      <c r="B4406" s="31"/>
      <c r="C4406" s="11"/>
      <c r="D4406" s="74"/>
      <c r="E4406" s="18"/>
      <c r="F4406" s="39"/>
      <c r="G4406" s="22"/>
      <c r="H4406" s="9"/>
    </row>
    <row r="4407" spans="1:8" x14ac:dyDescent="0.25">
      <c r="A4407" s="9"/>
      <c r="B4407" s="31"/>
      <c r="C4407" s="11"/>
      <c r="D4407" s="74"/>
      <c r="E4407" s="18"/>
      <c r="F4407" s="39"/>
      <c r="G4407" s="22"/>
      <c r="H4407" s="9"/>
    </row>
    <row r="4408" spans="1:8" x14ac:dyDescent="0.25">
      <c r="A4408" s="9"/>
      <c r="B4408" s="31"/>
      <c r="C4408" s="11"/>
      <c r="D4408" s="74"/>
      <c r="E4408" s="18"/>
      <c r="F4408" s="39"/>
      <c r="G4408" s="22"/>
      <c r="H4408" s="9"/>
    </row>
    <row r="4409" spans="1:8" x14ac:dyDescent="0.25">
      <c r="A4409" s="9"/>
      <c r="B4409" s="31"/>
      <c r="C4409" s="11"/>
      <c r="D4409" s="74"/>
      <c r="E4409" s="18"/>
      <c r="F4409" s="39"/>
      <c r="G4409" s="22"/>
      <c r="H4409" s="9"/>
    </row>
    <row r="4410" spans="1:8" x14ac:dyDescent="0.25">
      <c r="A4410" s="9"/>
      <c r="B4410" s="31"/>
      <c r="C4410" s="11"/>
      <c r="D4410" s="74"/>
      <c r="E4410" s="18"/>
      <c r="F4410" s="39"/>
      <c r="G4410" s="22"/>
      <c r="H4410" s="9"/>
    </row>
    <row r="4411" spans="1:8" x14ac:dyDescent="0.25">
      <c r="A4411" s="9"/>
      <c r="B4411" s="31"/>
      <c r="C4411" s="11"/>
      <c r="D4411" s="74"/>
      <c r="E4411" s="18"/>
      <c r="F4411" s="39"/>
      <c r="G4411" s="22"/>
      <c r="H4411" s="9"/>
    </row>
    <row r="4412" spans="1:8" x14ac:dyDescent="0.25">
      <c r="A4412" s="9"/>
      <c r="B4412" s="31"/>
      <c r="C4412" s="11"/>
      <c r="D4412" s="74"/>
      <c r="E4412" s="18"/>
      <c r="F4412" s="39"/>
      <c r="G4412" s="22"/>
      <c r="H4412" s="9"/>
    </row>
    <row r="4413" spans="1:8" x14ac:dyDescent="0.25">
      <c r="A4413" s="9"/>
      <c r="B4413" s="31"/>
      <c r="C4413" s="11"/>
      <c r="D4413" s="74"/>
      <c r="E4413" s="18"/>
      <c r="F4413" s="39"/>
      <c r="G4413" s="22"/>
      <c r="H4413" s="9"/>
    </row>
    <row r="4414" spans="1:8" x14ac:dyDescent="0.25">
      <c r="A4414" s="9"/>
      <c r="B4414" s="31"/>
      <c r="C4414" s="11"/>
      <c r="D4414" s="74"/>
      <c r="E4414" s="18"/>
      <c r="F4414" s="39"/>
      <c r="G4414" s="22"/>
      <c r="H4414" s="9"/>
    </row>
    <row r="4415" spans="1:8" x14ac:dyDescent="0.25">
      <c r="A4415" s="9"/>
      <c r="B4415" s="31"/>
      <c r="C4415" s="11"/>
      <c r="D4415" s="74"/>
      <c r="E4415" s="18"/>
      <c r="F4415" s="39"/>
      <c r="G4415" s="22"/>
      <c r="H4415" s="9"/>
    </row>
    <row r="4416" spans="1:8" x14ac:dyDescent="0.25">
      <c r="A4416" s="9"/>
      <c r="B4416" s="31"/>
      <c r="C4416" s="11"/>
      <c r="D4416" s="74"/>
      <c r="E4416" s="18"/>
      <c r="F4416" s="39"/>
      <c r="G4416" s="22"/>
      <c r="H4416" s="9"/>
    </row>
    <row r="4417" spans="1:8" x14ac:dyDescent="0.25">
      <c r="A4417" s="9"/>
      <c r="B4417" s="31"/>
      <c r="C4417" s="11"/>
      <c r="D4417" s="74"/>
      <c r="E4417" s="18"/>
      <c r="F4417" s="39"/>
      <c r="G4417" s="22"/>
      <c r="H4417" s="9"/>
    </row>
    <row r="4418" spans="1:8" x14ac:dyDescent="0.25">
      <c r="A4418" s="9"/>
      <c r="B4418" s="31"/>
      <c r="C4418" s="11"/>
      <c r="D4418" s="74"/>
      <c r="E4418" s="18"/>
      <c r="F4418" s="39"/>
      <c r="G4418" s="22"/>
      <c r="H4418" s="9"/>
    </row>
    <row r="4419" spans="1:8" x14ac:dyDescent="0.25">
      <c r="A4419" s="9"/>
      <c r="B4419" s="31"/>
      <c r="C4419" s="11"/>
      <c r="D4419" s="74"/>
      <c r="E4419" s="18"/>
      <c r="F4419" s="39"/>
      <c r="G4419" s="22"/>
      <c r="H4419" s="9"/>
    </row>
    <row r="4420" spans="1:8" x14ac:dyDescent="0.25">
      <c r="A4420" s="9"/>
      <c r="B4420" s="31"/>
      <c r="C4420" s="11"/>
      <c r="D4420" s="74"/>
      <c r="E4420" s="18"/>
      <c r="F4420" s="39"/>
      <c r="G4420" s="22"/>
      <c r="H4420" s="9"/>
    </row>
    <row r="4421" spans="1:8" x14ac:dyDescent="0.25">
      <c r="A4421" s="9"/>
      <c r="B4421" s="31"/>
      <c r="C4421" s="11"/>
      <c r="D4421" s="74"/>
      <c r="E4421" s="18"/>
      <c r="F4421" s="39"/>
      <c r="G4421" s="22"/>
      <c r="H4421" s="9"/>
    </row>
    <row r="4422" spans="1:8" x14ac:dyDescent="0.25">
      <c r="A4422" s="9"/>
      <c r="B4422" s="31"/>
      <c r="C4422" s="11"/>
      <c r="D4422" s="74"/>
      <c r="E4422" s="18"/>
      <c r="F4422" s="39"/>
      <c r="G4422" s="22"/>
      <c r="H4422" s="9"/>
    </row>
    <row r="4423" spans="1:8" x14ac:dyDescent="0.25">
      <c r="A4423" s="9"/>
      <c r="B4423" s="31"/>
      <c r="C4423" s="11"/>
      <c r="D4423" s="74"/>
      <c r="E4423" s="18"/>
      <c r="F4423" s="39"/>
      <c r="G4423" s="22"/>
      <c r="H4423" s="9"/>
    </row>
    <row r="4424" spans="1:8" x14ac:dyDescent="0.25">
      <c r="A4424" s="9"/>
      <c r="B4424" s="31"/>
      <c r="C4424" s="11"/>
      <c r="D4424" s="74"/>
      <c r="E4424" s="18"/>
      <c r="F4424" s="39"/>
      <c r="G4424" s="22"/>
      <c r="H4424" s="9"/>
    </row>
    <row r="4425" spans="1:8" x14ac:dyDescent="0.25">
      <c r="A4425" s="9"/>
      <c r="B4425" s="31"/>
      <c r="C4425" s="11"/>
      <c r="D4425" s="74"/>
      <c r="E4425" s="18"/>
      <c r="F4425" s="39"/>
      <c r="G4425" s="22"/>
      <c r="H4425" s="9"/>
    </row>
    <row r="4426" spans="1:8" x14ac:dyDescent="0.25">
      <c r="A4426" s="9"/>
      <c r="B4426" s="31"/>
      <c r="C4426" s="11"/>
      <c r="D4426" s="74"/>
      <c r="E4426" s="18"/>
      <c r="F4426" s="39"/>
      <c r="G4426" s="22"/>
      <c r="H4426" s="9"/>
    </row>
    <row r="4427" spans="1:8" x14ac:dyDescent="0.25">
      <c r="A4427" s="9"/>
      <c r="B4427" s="31"/>
      <c r="C4427" s="11"/>
      <c r="D4427" s="74"/>
      <c r="E4427" s="18"/>
      <c r="F4427" s="39"/>
      <c r="G4427" s="22"/>
      <c r="H4427" s="9"/>
    </row>
    <row r="4428" spans="1:8" x14ac:dyDescent="0.25">
      <c r="A4428" s="9"/>
      <c r="B4428" s="31"/>
      <c r="C4428" s="11"/>
      <c r="D4428" s="74"/>
      <c r="E4428" s="18"/>
      <c r="F4428" s="39"/>
      <c r="G4428" s="22"/>
      <c r="H4428" s="9"/>
    </row>
    <row r="4429" spans="1:8" x14ac:dyDescent="0.25">
      <c r="A4429" s="9"/>
      <c r="B4429" s="31"/>
      <c r="C4429" s="11"/>
      <c r="D4429" s="74"/>
      <c r="E4429" s="18"/>
      <c r="F4429" s="39"/>
      <c r="G4429" s="22"/>
      <c r="H4429" s="9"/>
    </row>
    <row r="4430" spans="1:8" x14ac:dyDescent="0.25">
      <c r="A4430" s="9"/>
      <c r="B4430" s="31"/>
      <c r="C4430" s="11"/>
      <c r="D4430" s="74"/>
      <c r="E4430" s="18"/>
      <c r="F4430" s="39"/>
      <c r="G4430" s="22"/>
      <c r="H4430" s="9"/>
    </row>
    <row r="4431" spans="1:8" x14ac:dyDescent="0.25">
      <c r="A4431" s="9"/>
      <c r="B4431" s="31"/>
      <c r="C4431" s="11"/>
      <c r="D4431" s="74"/>
      <c r="E4431" s="18"/>
      <c r="F4431" s="39"/>
      <c r="G4431" s="22"/>
      <c r="H4431" s="9"/>
    </row>
    <row r="4432" spans="1:8" x14ac:dyDescent="0.25">
      <c r="A4432" s="9"/>
      <c r="B4432" s="31"/>
      <c r="C4432" s="11"/>
      <c r="D4432" s="74"/>
      <c r="E4432" s="18"/>
      <c r="F4432" s="39"/>
      <c r="G4432" s="22"/>
      <c r="H4432" s="9"/>
    </row>
    <row r="4433" spans="1:8" x14ac:dyDescent="0.25">
      <c r="A4433" s="9"/>
      <c r="B4433" s="31"/>
      <c r="C4433" s="11"/>
      <c r="D4433" s="74"/>
      <c r="E4433" s="18"/>
      <c r="F4433" s="39"/>
      <c r="G4433" s="22"/>
      <c r="H4433" s="9"/>
    </row>
    <row r="4434" spans="1:8" x14ac:dyDescent="0.25">
      <c r="A4434" s="9"/>
      <c r="B4434" s="31"/>
      <c r="C4434" s="11"/>
      <c r="D4434" s="74"/>
      <c r="E4434" s="18"/>
      <c r="F4434" s="39"/>
      <c r="G4434" s="22"/>
      <c r="H4434" s="9"/>
    </row>
    <row r="4435" spans="1:8" x14ac:dyDescent="0.25">
      <c r="A4435" s="9"/>
      <c r="B4435" s="31"/>
      <c r="C4435" s="11"/>
      <c r="D4435" s="74"/>
      <c r="E4435" s="18"/>
      <c r="F4435" s="39"/>
      <c r="G4435" s="22"/>
      <c r="H4435" s="9"/>
    </row>
    <row r="4436" spans="1:8" x14ac:dyDescent="0.25">
      <c r="A4436" s="9"/>
      <c r="B4436" s="31"/>
      <c r="C4436" s="11"/>
      <c r="D4436" s="74"/>
      <c r="E4436" s="18"/>
      <c r="F4436" s="39"/>
      <c r="G4436" s="22"/>
      <c r="H4436" s="9"/>
    </row>
    <row r="4437" spans="1:8" x14ac:dyDescent="0.25">
      <c r="A4437" s="9"/>
      <c r="B4437" s="31"/>
      <c r="C4437" s="11"/>
      <c r="D4437" s="74"/>
      <c r="E4437" s="18"/>
      <c r="F4437" s="39"/>
      <c r="G4437" s="22"/>
      <c r="H4437" s="9"/>
    </row>
    <row r="4438" spans="1:8" x14ac:dyDescent="0.25">
      <c r="A4438" s="9"/>
      <c r="B4438" s="31"/>
      <c r="C4438" s="11"/>
      <c r="D4438" s="74"/>
      <c r="E4438" s="18"/>
      <c r="F4438" s="39"/>
      <c r="G4438" s="22"/>
      <c r="H4438" s="9"/>
    </row>
    <row r="4439" spans="1:8" x14ac:dyDescent="0.25">
      <c r="A4439" s="9"/>
      <c r="B4439" s="31"/>
      <c r="C4439" s="11"/>
      <c r="D4439" s="74"/>
      <c r="E4439" s="18"/>
      <c r="F4439" s="39"/>
      <c r="G4439" s="22"/>
      <c r="H4439" s="9"/>
    </row>
    <row r="4440" spans="1:8" x14ac:dyDescent="0.25">
      <c r="A4440" s="9"/>
      <c r="B4440" s="31"/>
      <c r="C4440" s="11"/>
      <c r="D4440" s="74"/>
      <c r="E4440" s="18"/>
      <c r="F4440" s="39"/>
      <c r="G4440" s="22"/>
      <c r="H4440" s="9"/>
    </row>
    <row r="4441" spans="1:8" x14ac:dyDescent="0.25">
      <c r="A4441" s="9"/>
      <c r="B4441" s="31"/>
      <c r="C4441" s="11"/>
      <c r="D4441" s="74"/>
      <c r="E4441" s="18"/>
      <c r="F4441" s="39"/>
      <c r="G4441" s="22"/>
      <c r="H4441" s="9"/>
    </row>
    <row r="4442" spans="1:8" x14ac:dyDescent="0.25">
      <c r="A4442" s="9"/>
      <c r="B4442" s="31"/>
      <c r="C4442" s="11"/>
      <c r="D4442" s="74"/>
      <c r="E4442" s="18"/>
      <c r="F4442" s="39"/>
      <c r="G4442" s="22"/>
      <c r="H4442" s="9"/>
    </row>
    <row r="4443" spans="1:8" x14ac:dyDescent="0.25">
      <c r="A4443" s="9"/>
      <c r="B4443" s="31"/>
      <c r="C4443" s="11"/>
      <c r="D4443" s="74"/>
      <c r="E4443" s="18"/>
      <c r="F4443" s="39"/>
      <c r="G4443" s="22"/>
      <c r="H4443" s="9"/>
    </row>
    <row r="4444" spans="1:8" x14ac:dyDescent="0.25">
      <c r="A4444" s="9"/>
      <c r="B4444" s="31"/>
      <c r="C4444" s="11"/>
      <c r="D4444" s="74"/>
      <c r="E4444" s="18"/>
      <c r="F4444" s="39"/>
      <c r="G4444" s="22"/>
      <c r="H4444" s="9"/>
    </row>
    <row r="4445" spans="1:8" x14ac:dyDescent="0.25">
      <c r="A4445" s="9"/>
      <c r="B4445" s="31"/>
      <c r="C4445" s="11"/>
      <c r="D4445" s="74"/>
      <c r="E4445" s="18"/>
      <c r="F4445" s="39"/>
      <c r="G4445" s="22"/>
      <c r="H4445" s="9"/>
    </row>
    <row r="4446" spans="1:8" x14ac:dyDescent="0.25">
      <c r="A4446" s="9"/>
      <c r="B4446" s="31"/>
      <c r="C4446" s="11"/>
      <c r="D4446" s="74"/>
      <c r="E4446" s="18"/>
      <c r="F4446" s="39"/>
      <c r="G4446" s="22"/>
      <c r="H4446" s="9"/>
    </row>
    <row r="4447" spans="1:8" x14ac:dyDescent="0.25">
      <c r="A4447" s="9"/>
      <c r="B4447" s="31"/>
      <c r="C4447" s="11"/>
      <c r="D4447" s="74"/>
      <c r="E4447" s="18"/>
      <c r="F4447" s="39"/>
      <c r="G4447" s="22"/>
      <c r="H4447" s="9"/>
    </row>
    <row r="4448" spans="1:8" x14ac:dyDescent="0.25">
      <c r="A4448" s="9"/>
      <c r="B4448" s="31"/>
      <c r="C4448" s="11"/>
      <c r="D4448" s="74"/>
      <c r="E4448" s="18"/>
      <c r="F4448" s="39"/>
      <c r="G4448" s="22"/>
      <c r="H4448" s="9"/>
    </row>
    <row r="4449" spans="1:8" x14ac:dyDescent="0.25">
      <c r="A4449" s="9"/>
      <c r="B4449" s="31"/>
      <c r="C4449" s="11"/>
      <c r="D4449" s="74"/>
      <c r="E4449" s="18"/>
      <c r="F4449" s="39"/>
      <c r="G4449" s="22"/>
      <c r="H4449" s="9"/>
    </row>
    <row r="4450" spans="1:8" x14ac:dyDescent="0.25">
      <c r="A4450" s="9"/>
      <c r="B4450" s="31"/>
      <c r="C4450" s="11"/>
      <c r="D4450" s="74"/>
      <c r="E4450" s="18"/>
      <c r="F4450" s="39"/>
      <c r="G4450" s="22"/>
      <c r="H4450" s="9"/>
    </row>
    <row r="4451" spans="1:8" x14ac:dyDescent="0.25">
      <c r="A4451" s="9"/>
      <c r="B4451" s="31"/>
      <c r="C4451" s="11"/>
      <c r="D4451" s="74"/>
      <c r="E4451" s="18"/>
      <c r="F4451" s="39"/>
      <c r="G4451" s="22"/>
      <c r="H4451" s="9"/>
    </row>
    <row r="4452" spans="1:8" x14ac:dyDescent="0.25">
      <c r="A4452" s="9"/>
      <c r="B4452" s="31"/>
      <c r="C4452" s="11"/>
      <c r="D4452" s="74"/>
      <c r="E4452" s="18"/>
      <c r="F4452" s="39"/>
      <c r="G4452" s="22"/>
      <c r="H4452" s="9"/>
    </row>
    <row r="4453" spans="1:8" x14ac:dyDescent="0.25">
      <c r="A4453" s="9"/>
      <c r="B4453" s="31"/>
      <c r="C4453" s="11"/>
      <c r="D4453" s="74"/>
      <c r="E4453" s="18"/>
      <c r="F4453" s="39"/>
      <c r="G4453" s="22"/>
      <c r="H4453" s="9"/>
    </row>
    <row r="4454" spans="1:8" x14ac:dyDescent="0.25">
      <c r="A4454" s="9"/>
      <c r="B4454" s="31"/>
      <c r="C4454" s="11"/>
      <c r="D4454" s="74"/>
      <c r="E4454" s="18"/>
      <c r="F4454" s="39"/>
      <c r="G4454" s="22"/>
      <c r="H4454" s="9"/>
    </row>
    <row r="4455" spans="1:8" x14ac:dyDescent="0.25">
      <c r="A4455" s="9"/>
      <c r="B4455" s="31"/>
      <c r="C4455" s="11"/>
      <c r="D4455" s="74"/>
      <c r="E4455" s="18"/>
      <c r="F4455" s="39"/>
      <c r="G4455" s="22"/>
      <c r="H4455" s="9"/>
    </row>
    <row r="4456" spans="1:8" x14ac:dyDescent="0.25">
      <c r="A4456" s="9"/>
      <c r="B4456" s="31"/>
      <c r="C4456" s="11"/>
      <c r="D4456" s="74"/>
      <c r="E4456" s="18"/>
      <c r="F4456" s="39"/>
      <c r="G4456" s="22"/>
      <c r="H4456" s="9"/>
    </row>
    <row r="4457" spans="1:8" x14ac:dyDescent="0.25">
      <c r="A4457" s="9"/>
      <c r="B4457" s="31"/>
      <c r="C4457" s="11"/>
      <c r="D4457" s="74"/>
      <c r="E4457" s="18"/>
      <c r="F4457" s="39"/>
      <c r="G4457" s="22"/>
      <c r="H4457" s="9"/>
    </row>
    <row r="4458" spans="1:8" x14ac:dyDescent="0.25">
      <c r="A4458" s="9"/>
      <c r="B4458" s="31"/>
      <c r="C4458" s="11"/>
      <c r="D4458" s="74"/>
      <c r="E4458" s="18"/>
      <c r="F4458" s="39"/>
      <c r="G4458" s="22"/>
      <c r="H4458" s="9"/>
    </row>
    <row r="4459" spans="1:8" x14ac:dyDescent="0.25">
      <c r="A4459" s="9"/>
      <c r="B4459" s="31"/>
      <c r="C4459" s="11"/>
      <c r="D4459" s="74"/>
      <c r="E4459" s="18"/>
      <c r="F4459" s="39"/>
      <c r="G4459" s="22"/>
      <c r="H4459" s="9"/>
    </row>
    <row r="4460" spans="1:8" x14ac:dyDescent="0.25">
      <c r="A4460" s="9"/>
      <c r="B4460" s="31"/>
      <c r="C4460" s="11"/>
      <c r="D4460" s="74"/>
      <c r="E4460" s="18"/>
      <c r="F4460" s="39"/>
      <c r="G4460" s="22"/>
      <c r="H4460" s="9"/>
    </row>
    <row r="4461" spans="1:8" x14ac:dyDescent="0.25">
      <c r="A4461" s="9"/>
      <c r="B4461" s="31"/>
      <c r="C4461" s="11"/>
      <c r="D4461" s="74"/>
      <c r="E4461" s="18"/>
      <c r="F4461" s="39"/>
      <c r="G4461" s="22"/>
      <c r="H4461" s="9"/>
    </row>
    <row r="4462" spans="1:8" x14ac:dyDescent="0.25">
      <c r="A4462" s="9"/>
      <c r="B4462" s="31"/>
      <c r="C4462" s="11"/>
      <c r="D4462" s="74"/>
      <c r="E4462" s="18"/>
      <c r="F4462" s="39"/>
      <c r="G4462" s="22"/>
      <c r="H4462" s="9"/>
    </row>
    <row r="4463" spans="1:8" x14ac:dyDescent="0.25">
      <c r="A4463" s="9"/>
      <c r="B4463" s="31"/>
      <c r="C4463" s="11"/>
      <c r="D4463" s="74"/>
      <c r="E4463" s="18"/>
      <c r="F4463" s="39"/>
      <c r="G4463" s="22"/>
      <c r="H4463" s="9"/>
    </row>
    <row r="4464" spans="1:8" x14ac:dyDescent="0.25">
      <c r="A4464" s="9"/>
      <c r="B4464" s="31"/>
      <c r="C4464" s="11"/>
      <c r="D4464" s="74"/>
      <c r="E4464" s="18"/>
      <c r="F4464" s="39"/>
      <c r="G4464" s="22"/>
      <c r="H4464" s="9"/>
    </row>
    <row r="4465" spans="1:8" x14ac:dyDescent="0.25">
      <c r="A4465" s="9"/>
      <c r="B4465" s="31"/>
      <c r="C4465" s="11"/>
      <c r="D4465" s="74"/>
      <c r="E4465" s="18"/>
      <c r="F4465" s="39"/>
      <c r="G4465" s="22"/>
      <c r="H4465" s="9"/>
    </row>
    <row r="4466" spans="1:8" x14ac:dyDescent="0.25">
      <c r="A4466" s="9"/>
      <c r="B4466" s="31"/>
      <c r="C4466" s="11"/>
      <c r="D4466" s="74"/>
      <c r="E4466" s="18"/>
      <c r="F4466" s="39"/>
      <c r="G4466" s="22"/>
      <c r="H4466" s="9"/>
    </row>
    <row r="4467" spans="1:8" x14ac:dyDescent="0.25">
      <c r="A4467" s="9"/>
      <c r="B4467" s="31"/>
      <c r="C4467" s="11"/>
      <c r="D4467" s="74"/>
      <c r="E4467" s="18"/>
      <c r="F4467" s="39"/>
      <c r="G4467" s="22"/>
      <c r="H4467" s="9"/>
    </row>
    <row r="4468" spans="1:8" x14ac:dyDescent="0.25">
      <c r="A4468" s="9"/>
      <c r="B4468" s="31"/>
      <c r="C4468" s="11"/>
      <c r="D4468" s="74"/>
      <c r="E4468" s="18"/>
      <c r="F4468" s="39"/>
      <c r="G4468" s="22"/>
      <c r="H4468" s="9"/>
    </row>
    <row r="4469" spans="1:8" x14ac:dyDescent="0.25">
      <c r="A4469" s="9"/>
      <c r="B4469" s="31"/>
      <c r="C4469" s="11"/>
      <c r="D4469" s="74"/>
      <c r="E4469" s="18"/>
      <c r="F4469" s="39"/>
      <c r="G4469" s="22"/>
      <c r="H4469" s="9"/>
    </row>
    <row r="4470" spans="1:8" x14ac:dyDescent="0.25">
      <c r="A4470" s="9"/>
      <c r="B4470" s="31"/>
      <c r="C4470" s="11"/>
      <c r="D4470" s="74"/>
      <c r="E4470" s="18"/>
      <c r="F4470" s="39"/>
      <c r="G4470" s="22"/>
      <c r="H4470" s="9"/>
    </row>
    <row r="4471" spans="1:8" x14ac:dyDescent="0.25">
      <c r="A4471" s="9"/>
      <c r="B4471" s="31"/>
      <c r="C4471" s="11"/>
      <c r="D4471" s="74"/>
      <c r="E4471" s="18"/>
      <c r="F4471" s="39"/>
      <c r="G4471" s="22"/>
      <c r="H4471" s="9"/>
    </row>
    <row r="4472" spans="1:8" x14ac:dyDescent="0.25">
      <c r="A4472" s="9"/>
      <c r="B4472" s="31"/>
      <c r="C4472" s="11"/>
      <c r="D4472" s="74"/>
      <c r="E4472" s="18"/>
      <c r="F4472" s="39"/>
      <c r="G4472" s="22"/>
      <c r="H4472" s="9"/>
    </row>
    <row r="4473" spans="1:8" x14ac:dyDescent="0.25">
      <c r="A4473" s="9"/>
      <c r="B4473" s="31"/>
      <c r="C4473" s="11"/>
      <c r="D4473" s="74"/>
      <c r="E4473" s="18"/>
      <c r="F4473" s="39"/>
      <c r="G4473" s="22"/>
      <c r="H4473" s="9"/>
    </row>
    <row r="4474" spans="1:8" x14ac:dyDescent="0.25">
      <c r="A4474" s="9"/>
      <c r="B4474" s="31"/>
      <c r="C4474" s="11"/>
      <c r="D4474" s="74"/>
      <c r="E4474" s="18"/>
      <c r="F4474" s="39"/>
      <c r="G4474" s="22"/>
      <c r="H4474" s="9"/>
    </row>
    <row r="4475" spans="1:8" x14ac:dyDescent="0.25">
      <c r="A4475" s="9"/>
      <c r="B4475" s="31"/>
      <c r="C4475" s="11"/>
      <c r="D4475" s="74"/>
      <c r="E4475" s="18"/>
      <c r="F4475" s="39"/>
      <c r="G4475" s="22"/>
      <c r="H4475" s="9"/>
    </row>
    <row r="4476" spans="1:8" x14ac:dyDescent="0.25">
      <c r="A4476" s="9"/>
      <c r="B4476" s="31"/>
      <c r="C4476" s="11"/>
      <c r="D4476" s="74"/>
      <c r="E4476" s="18"/>
      <c r="F4476" s="39"/>
      <c r="G4476" s="22"/>
      <c r="H4476" s="9"/>
    </row>
    <row r="4477" spans="1:8" x14ac:dyDescent="0.25">
      <c r="A4477" s="9"/>
      <c r="B4477" s="31"/>
      <c r="C4477" s="11"/>
      <c r="D4477" s="74"/>
      <c r="E4477" s="18"/>
      <c r="F4477" s="39"/>
      <c r="G4477" s="22"/>
      <c r="H4477" s="9"/>
    </row>
    <row r="4478" spans="1:8" x14ac:dyDescent="0.25">
      <c r="A4478" s="9"/>
      <c r="B4478" s="31"/>
      <c r="C4478" s="11"/>
      <c r="D4478" s="74"/>
      <c r="E4478" s="18"/>
      <c r="F4478" s="39"/>
      <c r="G4478" s="22"/>
      <c r="H4478" s="9"/>
    </row>
    <row r="4479" spans="1:8" x14ac:dyDescent="0.25">
      <c r="A4479" s="9"/>
      <c r="B4479" s="31"/>
      <c r="C4479" s="11"/>
      <c r="D4479" s="74"/>
      <c r="E4479" s="18"/>
      <c r="F4479" s="39"/>
      <c r="G4479" s="22"/>
      <c r="H4479" s="9"/>
    </row>
    <row r="4480" spans="1:8" x14ac:dyDescent="0.25">
      <c r="A4480" s="9"/>
      <c r="B4480" s="31"/>
      <c r="C4480" s="11"/>
      <c r="D4480" s="74"/>
      <c r="E4480" s="18"/>
      <c r="F4480" s="39"/>
      <c r="G4480" s="22"/>
      <c r="H4480" s="9"/>
    </row>
    <row r="4481" spans="1:8" x14ac:dyDescent="0.25">
      <c r="A4481" s="9"/>
      <c r="B4481" s="31"/>
      <c r="C4481" s="11"/>
      <c r="D4481" s="74"/>
      <c r="E4481" s="18"/>
      <c r="F4481" s="39"/>
      <c r="G4481" s="22"/>
      <c r="H4481" s="9"/>
    </row>
    <row r="4482" spans="1:8" x14ac:dyDescent="0.25">
      <c r="A4482" s="9"/>
      <c r="B4482" s="31"/>
      <c r="C4482" s="11"/>
      <c r="D4482" s="74"/>
      <c r="E4482" s="18"/>
      <c r="F4482" s="39"/>
      <c r="G4482" s="22"/>
      <c r="H4482" s="9"/>
    </row>
    <row r="4483" spans="1:8" x14ac:dyDescent="0.25">
      <c r="A4483" s="9"/>
      <c r="B4483" s="31"/>
      <c r="C4483" s="11"/>
      <c r="D4483" s="74"/>
      <c r="E4483" s="18"/>
      <c r="F4483" s="39"/>
      <c r="G4483" s="22"/>
      <c r="H4483" s="9"/>
    </row>
    <row r="4484" spans="1:8" x14ac:dyDescent="0.25">
      <c r="A4484" s="9"/>
      <c r="B4484" s="31"/>
      <c r="C4484" s="11"/>
      <c r="D4484" s="74"/>
      <c r="E4484" s="18"/>
      <c r="F4484" s="39"/>
      <c r="G4484" s="22"/>
      <c r="H4484" s="9"/>
    </row>
    <row r="4485" spans="1:8" x14ac:dyDescent="0.25">
      <c r="A4485" s="9"/>
      <c r="B4485" s="31"/>
      <c r="C4485" s="11"/>
      <c r="D4485" s="74"/>
      <c r="E4485" s="18"/>
      <c r="F4485" s="39"/>
      <c r="G4485" s="22"/>
      <c r="H4485" s="9"/>
    </row>
    <row r="4486" spans="1:8" x14ac:dyDescent="0.25">
      <c r="A4486" s="9"/>
      <c r="B4486" s="31"/>
      <c r="C4486" s="11"/>
      <c r="D4486" s="74"/>
      <c r="E4486" s="18"/>
      <c r="F4486" s="39"/>
      <c r="G4486" s="22"/>
      <c r="H4486" s="9"/>
    </row>
    <row r="4487" spans="1:8" x14ac:dyDescent="0.25">
      <c r="A4487" s="9"/>
      <c r="B4487" s="31"/>
      <c r="C4487" s="11"/>
      <c r="D4487" s="74"/>
      <c r="E4487" s="18"/>
      <c r="F4487" s="39"/>
      <c r="G4487" s="22"/>
      <c r="H4487" s="9"/>
    </row>
    <row r="4488" spans="1:8" x14ac:dyDescent="0.25">
      <c r="A4488" s="9"/>
      <c r="B4488" s="31"/>
      <c r="C4488" s="11"/>
      <c r="D4488" s="74"/>
      <c r="E4488" s="18"/>
      <c r="F4488" s="39"/>
      <c r="G4488" s="22"/>
      <c r="H4488" s="9"/>
    </row>
    <row r="4489" spans="1:8" x14ac:dyDescent="0.25">
      <c r="A4489" s="9"/>
      <c r="B4489" s="31"/>
      <c r="C4489" s="11"/>
      <c r="D4489" s="74"/>
      <c r="E4489" s="18"/>
      <c r="F4489" s="39"/>
      <c r="G4489" s="22"/>
      <c r="H4489" s="9"/>
    </row>
    <row r="4490" spans="1:8" x14ac:dyDescent="0.25">
      <c r="A4490" s="9"/>
      <c r="B4490" s="31"/>
      <c r="C4490" s="11"/>
      <c r="D4490" s="74"/>
      <c r="E4490" s="18"/>
      <c r="F4490" s="39"/>
      <c r="G4490" s="22"/>
      <c r="H4490" s="9"/>
    </row>
    <row r="4491" spans="1:8" x14ac:dyDescent="0.25">
      <c r="A4491" s="9"/>
      <c r="B4491" s="31"/>
      <c r="C4491" s="11"/>
      <c r="D4491" s="74"/>
      <c r="E4491" s="18"/>
      <c r="F4491" s="39"/>
      <c r="G4491" s="22"/>
      <c r="H4491" s="9"/>
    </row>
    <row r="4492" spans="1:8" x14ac:dyDescent="0.25">
      <c r="A4492" s="9"/>
      <c r="B4492" s="31"/>
      <c r="C4492" s="11"/>
      <c r="D4492" s="74"/>
      <c r="E4492" s="18"/>
      <c r="F4492" s="39"/>
      <c r="G4492" s="22"/>
      <c r="H4492" s="9"/>
    </row>
    <row r="4493" spans="1:8" x14ac:dyDescent="0.25">
      <c r="A4493" s="9"/>
      <c r="B4493" s="31"/>
      <c r="C4493" s="11"/>
      <c r="D4493" s="74"/>
      <c r="E4493" s="18"/>
      <c r="F4493" s="39"/>
      <c r="G4493" s="22"/>
      <c r="H4493" s="9"/>
    </row>
    <row r="4494" spans="1:8" x14ac:dyDescent="0.25">
      <c r="A4494" s="9"/>
      <c r="B4494" s="31"/>
      <c r="C4494" s="11"/>
      <c r="D4494" s="74"/>
      <c r="E4494" s="18"/>
      <c r="F4494" s="39"/>
      <c r="G4494" s="22"/>
      <c r="H4494" s="9"/>
    </row>
    <row r="4495" spans="1:8" x14ac:dyDescent="0.25">
      <c r="A4495" s="9"/>
      <c r="B4495" s="31"/>
      <c r="C4495" s="11"/>
      <c r="D4495" s="74"/>
      <c r="E4495" s="18"/>
      <c r="F4495" s="39"/>
      <c r="G4495" s="22"/>
      <c r="H4495" s="9"/>
    </row>
    <row r="4496" spans="1:8" x14ac:dyDescent="0.25">
      <c r="A4496" s="9"/>
      <c r="B4496" s="31"/>
      <c r="C4496" s="11"/>
      <c r="D4496" s="74"/>
      <c r="E4496" s="18"/>
      <c r="F4496" s="39"/>
      <c r="G4496" s="22"/>
      <c r="H4496" s="9"/>
    </row>
    <row r="4497" spans="1:8" x14ac:dyDescent="0.25">
      <c r="A4497" s="9"/>
      <c r="B4497" s="31"/>
      <c r="C4497" s="11"/>
      <c r="D4497" s="74"/>
      <c r="E4497" s="18"/>
      <c r="F4497" s="39"/>
      <c r="G4497" s="22"/>
      <c r="H4497" s="9"/>
    </row>
    <row r="4498" spans="1:8" x14ac:dyDescent="0.25">
      <c r="A4498" s="9"/>
      <c r="B4498" s="31"/>
      <c r="C4498" s="11"/>
      <c r="D4498" s="74"/>
      <c r="E4498" s="18"/>
      <c r="F4498" s="39"/>
      <c r="G4498" s="22"/>
      <c r="H4498" s="9"/>
    </row>
    <row r="4499" spans="1:8" x14ac:dyDescent="0.25">
      <c r="A4499" s="9"/>
      <c r="B4499" s="31"/>
      <c r="C4499" s="11"/>
      <c r="D4499" s="74"/>
      <c r="E4499" s="18"/>
      <c r="F4499" s="39"/>
      <c r="G4499" s="22"/>
      <c r="H4499" s="9"/>
    </row>
    <row r="4500" spans="1:8" x14ac:dyDescent="0.25">
      <c r="A4500" s="9"/>
      <c r="B4500" s="31"/>
      <c r="C4500" s="11"/>
      <c r="D4500" s="74"/>
      <c r="E4500" s="18"/>
      <c r="F4500" s="39"/>
      <c r="G4500" s="22"/>
      <c r="H4500" s="9"/>
    </row>
    <row r="4501" spans="1:8" x14ac:dyDescent="0.25">
      <c r="A4501" s="9"/>
      <c r="B4501" s="31"/>
      <c r="C4501" s="11"/>
      <c r="D4501" s="74"/>
      <c r="E4501" s="18"/>
      <c r="F4501" s="39"/>
      <c r="G4501" s="22"/>
      <c r="H4501" s="9"/>
    </row>
    <row r="4502" spans="1:8" x14ac:dyDescent="0.25">
      <c r="A4502" s="9"/>
      <c r="B4502" s="31"/>
      <c r="C4502" s="11"/>
      <c r="D4502" s="74"/>
      <c r="E4502" s="18"/>
      <c r="F4502" s="39"/>
      <c r="G4502" s="22"/>
      <c r="H4502" s="9"/>
    </row>
    <row r="4503" spans="1:8" x14ac:dyDescent="0.25">
      <c r="A4503" s="9"/>
      <c r="B4503" s="31"/>
      <c r="C4503" s="11"/>
      <c r="D4503" s="74"/>
      <c r="E4503" s="18"/>
      <c r="F4503" s="39"/>
      <c r="G4503" s="22"/>
      <c r="H4503" s="9"/>
    </row>
    <row r="4504" spans="1:8" x14ac:dyDescent="0.25">
      <c r="A4504" s="9"/>
      <c r="B4504" s="31"/>
      <c r="C4504" s="11"/>
      <c r="D4504" s="74"/>
      <c r="E4504" s="18"/>
      <c r="F4504" s="39"/>
      <c r="G4504" s="22"/>
      <c r="H4504" s="9"/>
    </row>
    <row r="4505" spans="1:8" x14ac:dyDescent="0.25">
      <c r="A4505" s="9"/>
      <c r="B4505" s="31"/>
      <c r="C4505" s="11"/>
      <c r="D4505" s="74"/>
      <c r="E4505" s="18"/>
      <c r="F4505" s="39"/>
      <c r="G4505" s="22"/>
      <c r="H4505" s="9"/>
    </row>
    <row r="4506" spans="1:8" x14ac:dyDescent="0.25">
      <c r="A4506" s="9"/>
      <c r="B4506" s="31"/>
      <c r="C4506" s="11"/>
      <c r="D4506" s="74"/>
      <c r="E4506" s="18"/>
      <c r="F4506" s="39"/>
      <c r="G4506" s="22"/>
      <c r="H4506" s="9"/>
    </row>
    <row r="4507" spans="1:8" x14ac:dyDescent="0.25">
      <c r="A4507" s="9"/>
      <c r="B4507" s="31"/>
      <c r="C4507" s="11"/>
      <c r="D4507" s="74"/>
      <c r="E4507" s="18"/>
      <c r="F4507" s="39"/>
      <c r="G4507" s="22"/>
      <c r="H4507" s="9"/>
    </row>
    <row r="4508" spans="1:8" x14ac:dyDescent="0.25">
      <c r="A4508" s="9"/>
      <c r="B4508" s="31"/>
      <c r="C4508" s="11"/>
      <c r="D4508" s="74"/>
      <c r="E4508" s="18"/>
      <c r="F4508" s="39"/>
      <c r="G4508" s="22"/>
      <c r="H4508" s="9"/>
    </row>
    <row r="4509" spans="1:8" x14ac:dyDescent="0.25">
      <c r="A4509" s="9"/>
      <c r="B4509" s="31"/>
      <c r="C4509" s="11"/>
      <c r="D4509" s="74"/>
      <c r="E4509" s="18"/>
      <c r="F4509" s="39"/>
      <c r="G4509" s="22"/>
      <c r="H4509" s="9"/>
    </row>
    <row r="4510" spans="1:8" x14ac:dyDescent="0.25">
      <c r="A4510" s="9"/>
      <c r="B4510" s="31"/>
      <c r="C4510" s="11"/>
      <c r="D4510" s="74"/>
      <c r="E4510" s="18"/>
      <c r="F4510" s="39"/>
      <c r="G4510" s="22"/>
      <c r="H4510" s="9"/>
    </row>
    <row r="4511" spans="1:8" x14ac:dyDescent="0.25">
      <c r="A4511" s="9"/>
      <c r="B4511" s="31"/>
      <c r="C4511" s="11"/>
      <c r="D4511" s="74"/>
      <c r="E4511" s="18"/>
      <c r="F4511" s="39"/>
      <c r="G4511" s="22"/>
      <c r="H4511" s="9"/>
    </row>
    <row r="4512" spans="1:8" x14ac:dyDescent="0.25">
      <c r="A4512" s="9"/>
      <c r="B4512" s="31"/>
      <c r="C4512" s="11"/>
      <c r="D4512" s="74"/>
      <c r="E4512" s="18"/>
      <c r="F4512" s="39"/>
      <c r="G4512" s="22"/>
      <c r="H4512" s="9"/>
    </row>
    <row r="4513" spans="1:8" x14ac:dyDescent="0.25">
      <c r="A4513" s="9"/>
      <c r="B4513" s="31"/>
      <c r="C4513" s="11"/>
      <c r="D4513" s="74"/>
      <c r="E4513" s="18"/>
      <c r="F4513" s="39"/>
      <c r="G4513" s="22"/>
      <c r="H4513" s="9"/>
    </row>
    <row r="4514" spans="1:8" x14ac:dyDescent="0.25">
      <c r="A4514" s="9"/>
      <c r="B4514" s="31"/>
      <c r="C4514" s="11"/>
      <c r="D4514" s="74"/>
      <c r="E4514" s="18"/>
      <c r="F4514" s="39"/>
      <c r="G4514" s="22"/>
      <c r="H4514" s="9"/>
    </row>
    <row r="4515" spans="1:8" x14ac:dyDescent="0.25">
      <c r="A4515" s="9"/>
      <c r="B4515" s="31"/>
      <c r="C4515" s="11"/>
      <c r="D4515" s="74"/>
      <c r="E4515" s="18"/>
      <c r="F4515" s="39"/>
      <c r="G4515" s="22"/>
      <c r="H4515" s="9"/>
    </row>
    <row r="4516" spans="1:8" x14ac:dyDescent="0.25">
      <c r="A4516" s="9"/>
      <c r="B4516" s="31"/>
      <c r="C4516" s="11"/>
      <c r="D4516" s="74"/>
      <c r="E4516" s="18"/>
      <c r="F4516" s="39"/>
      <c r="G4516" s="22"/>
      <c r="H4516" s="9"/>
    </row>
    <row r="4517" spans="1:8" x14ac:dyDescent="0.25">
      <c r="A4517" s="9"/>
      <c r="B4517" s="31"/>
      <c r="C4517" s="11"/>
      <c r="D4517" s="74"/>
      <c r="E4517" s="18"/>
      <c r="F4517" s="39"/>
      <c r="G4517" s="22"/>
      <c r="H4517" s="9"/>
    </row>
    <row r="4518" spans="1:8" x14ac:dyDescent="0.25">
      <c r="A4518" s="9"/>
      <c r="B4518" s="31"/>
      <c r="C4518" s="11"/>
      <c r="D4518" s="74"/>
      <c r="E4518" s="18"/>
      <c r="F4518" s="39"/>
      <c r="G4518" s="22"/>
      <c r="H4518" s="9"/>
    </row>
    <row r="4519" spans="1:8" x14ac:dyDescent="0.25">
      <c r="A4519" s="9"/>
      <c r="B4519" s="31"/>
      <c r="C4519" s="11"/>
      <c r="D4519" s="74"/>
      <c r="E4519" s="18"/>
      <c r="F4519" s="39"/>
      <c r="G4519" s="22"/>
      <c r="H4519" s="9"/>
    </row>
    <row r="4520" spans="1:8" x14ac:dyDescent="0.25">
      <c r="A4520" s="9"/>
      <c r="B4520" s="31"/>
      <c r="C4520" s="11"/>
      <c r="D4520" s="74"/>
      <c r="E4520" s="18"/>
      <c r="F4520" s="39"/>
      <c r="G4520" s="22"/>
      <c r="H4520" s="9"/>
    </row>
    <row r="4521" spans="1:8" x14ac:dyDescent="0.25">
      <c r="A4521" s="9"/>
      <c r="B4521" s="31"/>
      <c r="C4521" s="11"/>
      <c r="D4521" s="74"/>
      <c r="E4521" s="18"/>
      <c r="F4521" s="39"/>
      <c r="G4521" s="22"/>
      <c r="H4521" s="9"/>
    </row>
    <row r="4522" spans="1:8" x14ac:dyDescent="0.25">
      <c r="A4522" s="9"/>
      <c r="B4522" s="31"/>
      <c r="C4522" s="11"/>
      <c r="D4522" s="74"/>
      <c r="E4522" s="18"/>
      <c r="F4522" s="39"/>
      <c r="G4522" s="22"/>
      <c r="H4522" s="9"/>
    </row>
    <row r="4523" spans="1:8" x14ac:dyDescent="0.25">
      <c r="A4523" s="9"/>
      <c r="B4523" s="31"/>
      <c r="C4523" s="11"/>
      <c r="D4523" s="74"/>
      <c r="E4523" s="18"/>
      <c r="F4523" s="39"/>
      <c r="G4523" s="22"/>
      <c r="H4523" s="9"/>
    </row>
    <row r="4524" spans="1:8" x14ac:dyDescent="0.25">
      <c r="A4524" s="9"/>
      <c r="B4524" s="31"/>
      <c r="C4524" s="11"/>
      <c r="D4524" s="74"/>
      <c r="E4524" s="18"/>
      <c r="F4524" s="39"/>
      <c r="G4524" s="22"/>
      <c r="H4524" s="9"/>
    </row>
    <row r="4525" spans="1:8" x14ac:dyDescent="0.25">
      <c r="A4525" s="9"/>
      <c r="B4525" s="31"/>
      <c r="C4525" s="11"/>
      <c r="D4525" s="74"/>
      <c r="E4525" s="18"/>
      <c r="F4525" s="39"/>
      <c r="G4525" s="22"/>
      <c r="H4525" s="9"/>
    </row>
    <row r="4526" spans="1:8" x14ac:dyDescent="0.25">
      <c r="A4526" s="9"/>
      <c r="B4526" s="31"/>
      <c r="C4526" s="11"/>
      <c r="D4526" s="74"/>
      <c r="E4526" s="18"/>
      <c r="F4526" s="39"/>
      <c r="G4526" s="22"/>
      <c r="H4526" s="9"/>
    </row>
    <row r="4527" spans="1:8" x14ac:dyDescent="0.25">
      <c r="A4527" s="9"/>
      <c r="B4527" s="31"/>
      <c r="C4527" s="11"/>
      <c r="D4527" s="74"/>
      <c r="E4527" s="18"/>
      <c r="F4527" s="39"/>
      <c r="G4527" s="22"/>
      <c r="H4527" s="9"/>
    </row>
    <row r="4528" spans="1:8" x14ac:dyDescent="0.25">
      <c r="A4528" s="9"/>
      <c r="B4528" s="31"/>
      <c r="C4528" s="11"/>
      <c r="D4528" s="74"/>
      <c r="E4528" s="18"/>
      <c r="F4528" s="39"/>
      <c r="G4528" s="22"/>
      <c r="H4528" s="9"/>
    </row>
    <row r="4529" spans="1:8" x14ac:dyDescent="0.25">
      <c r="A4529" s="9"/>
      <c r="B4529" s="31"/>
      <c r="C4529" s="11"/>
      <c r="D4529" s="74"/>
      <c r="E4529" s="18"/>
      <c r="F4529" s="39"/>
      <c r="G4529" s="22"/>
      <c r="H4529" s="9"/>
    </row>
    <row r="4530" spans="1:8" x14ac:dyDescent="0.25">
      <c r="A4530" s="9"/>
      <c r="B4530" s="31"/>
      <c r="C4530" s="11"/>
      <c r="D4530" s="74"/>
      <c r="E4530" s="18"/>
      <c r="F4530" s="39"/>
      <c r="G4530" s="22"/>
      <c r="H4530" s="9"/>
    </row>
    <row r="4531" spans="1:8" x14ac:dyDescent="0.25">
      <c r="A4531" s="9"/>
      <c r="B4531" s="31"/>
      <c r="C4531" s="11"/>
      <c r="D4531" s="74"/>
      <c r="E4531" s="18"/>
      <c r="F4531" s="39"/>
      <c r="G4531" s="22"/>
      <c r="H4531" s="9"/>
    </row>
    <row r="4532" spans="1:8" x14ac:dyDescent="0.25">
      <c r="A4532" s="9"/>
      <c r="B4532" s="31"/>
      <c r="C4532" s="11"/>
      <c r="D4532" s="74"/>
      <c r="E4532" s="18"/>
      <c r="F4532" s="39"/>
      <c r="G4532" s="22"/>
      <c r="H4532" s="9"/>
    </row>
    <row r="4533" spans="1:8" x14ac:dyDescent="0.25">
      <c r="A4533" s="9"/>
      <c r="B4533" s="31"/>
      <c r="C4533" s="11"/>
      <c r="D4533" s="74"/>
      <c r="E4533" s="18"/>
      <c r="F4533" s="39"/>
      <c r="G4533" s="22"/>
      <c r="H4533" s="9"/>
    </row>
    <row r="4534" spans="1:8" x14ac:dyDescent="0.25">
      <c r="A4534" s="9"/>
      <c r="B4534" s="31"/>
      <c r="C4534" s="11"/>
      <c r="D4534" s="74"/>
      <c r="E4534" s="18"/>
      <c r="F4534" s="39"/>
      <c r="G4534" s="22"/>
      <c r="H4534" s="9"/>
    </row>
    <row r="4535" spans="1:8" x14ac:dyDescent="0.25">
      <c r="A4535" s="9"/>
      <c r="B4535" s="31"/>
      <c r="C4535" s="11"/>
      <c r="D4535" s="74"/>
      <c r="E4535" s="18"/>
      <c r="F4535" s="39"/>
      <c r="G4535" s="22"/>
      <c r="H4535" s="9"/>
    </row>
    <row r="4536" spans="1:8" x14ac:dyDescent="0.25">
      <c r="A4536" s="9"/>
      <c r="B4536" s="31"/>
      <c r="C4536" s="11"/>
      <c r="D4536" s="74"/>
      <c r="E4536" s="18"/>
      <c r="F4536" s="39"/>
      <c r="G4536" s="22"/>
      <c r="H4536" s="9"/>
    </row>
    <row r="4537" spans="1:8" x14ac:dyDescent="0.25">
      <c r="A4537" s="9"/>
      <c r="B4537" s="31"/>
      <c r="C4537" s="11"/>
      <c r="D4537" s="74"/>
      <c r="E4537" s="18"/>
      <c r="F4537" s="39"/>
      <c r="G4537" s="22"/>
      <c r="H4537" s="9"/>
    </row>
    <row r="4538" spans="1:8" x14ac:dyDescent="0.25">
      <c r="A4538" s="9"/>
      <c r="B4538" s="31"/>
      <c r="C4538" s="11"/>
      <c r="D4538" s="74"/>
      <c r="E4538" s="18"/>
      <c r="F4538" s="39"/>
      <c r="G4538" s="22"/>
      <c r="H4538" s="9"/>
    </row>
    <row r="4539" spans="1:8" x14ac:dyDescent="0.25">
      <c r="A4539" s="9"/>
      <c r="B4539" s="31"/>
      <c r="C4539" s="11"/>
      <c r="D4539" s="74"/>
      <c r="E4539" s="18"/>
      <c r="F4539" s="39"/>
      <c r="G4539" s="22"/>
      <c r="H4539" s="9"/>
    </row>
    <row r="4540" spans="1:8" x14ac:dyDescent="0.25">
      <c r="A4540" s="9"/>
      <c r="B4540" s="31"/>
      <c r="C4540" s="11"/>
      <c r="D4540" s="74"/>
      <c r="E4540" s="18"/>
      <c r="F4540" s="39"/>
      <c r="G4540" s="22"/>
      <c r="H4540" s="9"/>
    </row>
    <row r="4541" spans="1:8" x14ac:dyDescent="0.25">
      <c r="A4541" s="9"/>
      <c r="B4541" s="31"/>
      <c r="C4541" s="11"/>
      <c r="D4541" s="74"/>
      <c r="E4541" s="18"/>
      <c r="F4541" s="39"/>
      <c r="G4541" s="22"/>
      <c r="H4541" s="9"/>
    </row>
    <row r="4542" spans="1:8" x14ac:dyDescent="0.25">
      <c r="A4542" s="9"/>
      <c r="B4542" s="31"/>
      <c r="C4542" s="11"/>
      <c r="D4542" s="74"/>
      <c r="E4542" s="18"/>
      <c r="F4542" s="39"/>
      <c r="G4542" s="22"/>
      <c r="H4542" s="9"/>
    </row>
    <row r="4543" spans="1:8" x14ac:dyDescent="0.25">
      <c r="A4543" s="9"/>
      <c r="B4543" s="31"/>
      <c r="C4543" s="11"/>
      <c r="D4543" s="74"/>
      <c r="E4543" s="18"/>
      <c r="F4543" s="39"/>
      <c r="G4543" s="22"/>
      <c r="H4543" s="9"/>
    </row>
    <row r="4544" spans="1:8" x14ac:dyDescent="0.25">
      <c r="A4544" s="9"/>
      <c r="B4544" s="31"/>
      <c r="C4544" s="11"/>
      <c r="D4544" s="74"/>
      <c r="E4544" s="18"/>
      <c r="F4544" s="39"/>
      <c r="G4544" s="22"/>
      <c r="H4544" s="9"/>
    </row>
    <row r="4545" spans="1:8" x14ac:dyDescent="0.25">
      <c r="A4545" s="9"/>
      <c r="B4545" s="31"/>
      <c r="C4545" s="11"/>
      <c r="D4545" s="74"/>
      <c r="E4545" s="18"/>
      <c r="F4545" s="39"/>
      <c r="G4545" s="22"/>
      <c r="H4545" s="9"/>
    </row>
    <row r="4546" spans="1:8" x14ac:dyDescent="0.25">
      <c r="A4546" s="9"/>
      <c r="B4546" s="31"/>
      <c r="C4546" s="11"/>
      <c r="D4546" s="74"/>
      <c r="E4546" s="18"/>
      <c r="F4546" s="39"/>
      <c r="G4546" s="22"/>
      <c r="H4546" s="9"/>
    </row>
    <row r="4547" spans="1:8" x14ac:dyDescent="0.25">
      <c r="A4547" s="9"/>
      <c r="B4547" s="31"/>
      <c r="C4547" s="11"/>
      <c r="D4547" s="74"/>
      <c r="E4547" s="18"/>
      <c r="F4547" s="39"/>
      <c r="G4547" s="22"/>
      <c r="H4547" s="9"/>
    </row>
    <row r="4548" spans="1:8" x14ac:dyDescent="0.25">
      <c r="A4548" s="9"/>
      <c r="B4548" s="31"/>
      <c r="C4548" s="11"/>
      <c r="D4548" s="74"/>
      <c r="E4548" s="18"/>
      <c r="F4548" s="39"/>
      <c r="G4548" s="22"/>
      <c r="H4548" s="9"/>
    </row>
    <row r="4549" spans="1:8" x14ac:dyDescent="0.25">
      <c r="A4549" s="9"/>
      <c r="B4549" s="31"/>
      <c r="C4549" s="11"/>
      <c r="D4549" s="74"/>
      <c r="E4549" s="18"/>
      <c r="F4549" s="39"/>
      <c r="G4549" s="22"/>
      <c r="H4549" s="9"/>
    </row>
    <row r="4550" spans="1:8" x14ac:dyDescent="0.25">
      <c r="A4550" s="9"/>
      <c r="B4550" s="31"/>
      <c r="C4550" s="11"/>
      <c r="D4550" s="74"/>
      <c r="E4550" s="18"/>
      <c r="F4550" s="39"/>
      <c r="G4550" s="22"/>
      <c r="H4550" s="9"/>
    </row>
    <row r="4551" spans="1:8" x14ac:dyDescent="0.25">
      <c r="A4551" s="9"/>
      <c r="B4551" s="31"/>
      <c r="C4551" s="11"/>
      <c r="D4551" s="74"/>
      <c r="E4551" s="18"/>
      <c r="F4551" s="39"/>
      <c r="G4551" s="22"/>
      <c r="H4551" s="9"/>
    </row>
    <row r="4552" spans="1:8" x14ac:dyDescent="0.25">
      <c r="A4552" s="9"/>
      <c r="B4552" s="31"/>
      <c r="C4552" s="11"/>
      <c r="D4552" s="74"/>
      <c r="E4552" s="18"/>
      <c r="F4552" s="39"/>
      <c r="G4552" s="22"/>
      <c r="H4552" s="9"/>
    </row>
    <row r="4553" spans="1:8" x14ac:dyDescent="0.25">
      <c r="A4553" s="9"/>
      <c r="B4553" s="31"/>
      <c r="C4553" s="11"/>
      <c r="D4553" s="74"/>
      <c r="E4553" s="18"/>
      <c r="F4553" s="39"/>
      <c r="G4553" s="22"/>
      <c r="H4553" s="9"/>
    </row>
    <row r="4554" spans="1:8" x14ac:dyDescent="0.25">
      <c r="A4554" s="9"/>
      <c r="B4554" s="31"/>
      <c r="C4554" s="11"/>
      <c r="D4554" s="74"/>
      <c r="E4554" s="18"/>
      <c r="F4554" s="39"/>
      <c r="G4554" s="22"/>
      <c r="H4554" s="9"/>
    </row>
    <row r="4555" spans="1:8" x14ac:dyDescent="0.25">
      <c r="A4555" s="9"/>
      <c r="B4555" s="31"/>
      <c r="C4555" s="11"/>
      <c r="D4555" s="74"/>
      <c r="E4555" s="18"/>
      <c r="F4555" s="39"/>
      <c r="G4555" s="22"/>
      <c r="H4555" s="9"/>
    </row>
    <row r="4556" spans="1:8" x14ac:dyDescent="0.25">
      <c r="A4556" s="9"/>
      <c r="B4556" s="31"/>
      <c r="C4556" s="11"/>
      <c r="D4556" s="74"/>
      <c r="E4556" s="18"/>
      <c r="F4556" s="39"/>
      <c r="G4556" s="22"/>
      <c r="H4556" s="9"/>
    </row>
    <row r="4557" spans="1:8" x14ac:dyDescent="0.25">
      <c r="A4557" s="9"/>
      <c r="B4557" s="31"/>
      <c r="C4557" s="11"/>
      <c r="D4557" s="74"/>
      <c r="E4557" s="18"/>
      <c r="F4557" s="39"/>
      <c r="G4557" s="22"/>
      <c r="H4557" s="9"/>
    </row>
    <row r="4558" spans="1:8" x14ac:dyDescent="0.25">
      <c r="A4558" s="9"/>
      <c r="B4558" s="31"/>
      <c r="C4558" s="11"/>
      <c r="D4558" s="74"/>
      <c r="E4558" s="18"/>
      <c r="F4558" s="39"/>
      <c r="G4558" s="22"/>
      <c r="H4558" s="9"/>
    </row>
    <row r="4559" spans="1:8" x14ac:dyDescent="0.25">
      <c r="A4559" s="9"/>
      <c r="B4559" s="31"/>
      <c r="C4559" s="11"/>
      <c r="D4559" s="74"/>
      <c r="E4559" s="18"/>
      <c r="F4559" s="39"/>
      <c r="G4559" s="22"/>
      <c r="H4559" s="9"/>
    </row>
    <row r="4560" spans="1:8" x14ac:dyDescent="0.25">
      <c r="A4560" s="9"/>
      <c r="B4560" s="31"/>
      <c r="C4560" s="11"/>
      <c r="D4560" s="74"/>
      <c r="E4560" s="18"/>
      <c r="F4560" s="39"/>
      <c r="G4560" s="22"/>
      <c r="H4560" s="9"/>
    </row>
    <row r="4561" spans="1:8" x14ac:dyDescent="0.25">
      <c r="A4561" s="9"/>
      <c r="B4561" s="31"/>
      <c r="C4561" s="11"/>
      <c r="D4561" s="74"/>
      <c r="E4561" s="18"/>
      <c r="F4561" s="39"/>
      <c r="G4561" s="22"/>
      <c r="H4561" s="9"/>
    </row>
    <row r="4562" spans="1:8" x14ac:dyDescent="0.25">
      <c r="A4562" s="9"/>
      <c r="B4562" s="31"/>
      <c r="C4562" s="11"/>
      <c r="D4562" s="74"/>
      <c r="E4562" s="18"/>
      <c r="F4562" s="39"/>
      <c r="G4562" s="22"/>
      <c r="H4562" s="9"/>
    </row>
    <row r="4563" spans="1:8" x14ac:dyDescent="0.25">
      <c r="A4563" s="9"/>
      <c r="B4563" s="31"/>
      <c r="C4563" s="11"/>
      <c r="D4563" s="74"/>
      <c r="E4563" s="18"/>
      <c r="F4563" s="39"/>
      <c r="G4563" s="22"/>
      <c r="H4563" s="9"/>
    </row>
    <row r="4564" spans="1:8" x14ac:dyDescent="0.25">
      <c r="A4564" s="9"/>
      <c r="B4564" s="31"/>
      <c r="C4564" s="11"/>
      <c r="D4564" s="74"/>
      <c r="E4564" s="18"/>
      <c r="F4564" s="39"/>
      <c r="G4564" s="22"/>
      <c r="H4564" s="9"/>
    </row>
    <row r="4565" spans="1:8" x14ac:dyDescent="0.25">
      <c r="A4565" s="9"/>
      <c r="B4565" s="31"/>
      <c r="C4565" s="11"/>
      <c r="D4565" s="74"/>
      <c r="E4565" s="18"/>
      <c r="F4565" s="39"/>
      <c r="G4565" s="22"/>
      <c r="H4565" s="9"/>
    </row>
    <row r="4566" spans="1:8" x14ac:dyDescent="0.25">
      <c r="A4566" s="9"/>
      <c r="B4566" s="31"/>
      <c r="C4566" s="11"/>
      <c r="D4566" s="74"/>
      <c r="E4566" s="18"/>
      <c r="F4566" s="39"/>
      <c r="G4566" s="22"/>
      <c r="H4566" s="9"/>
    </row>
    <row r="4567" spans="1:8" x14ac:dyDescent="0.25">
      <c r="A4567" s="9"/>
      <c r="B4567" s="31"/>
      <c r="C4567" s="11"/>
      <c r="D4567" s="74"/>
      <c r="E4567" s="18"/>
      <c r="F4567" s="39"/>
      <c r="G4567" s="22"/>
      <c r="H4567" s="9"/>
    </row>
    <row r="4568" spans="1:8" x14ac:dyDescent="0.25">
      <c r="A4568" s="9"/>
      <c r="B4568" s="31"/>
      <c r="C4568" s="11"/>
      <c r="D4568" s="74"/>
      <c r="E4568" s="18"/>
      <c r="F4568" s="39"/>
      <c r="G4568" s="22"/>
      <c r="H4568" s="9"/>
    </row>
    <row r="4569" spans="1:8" x14ac:dyDescent="0.25">
      <c r="A4569" s="9"/>
      <c r="B4569" s="31"/>
      <c r="C4569" s="11"/>
      <c r="D4569" s="74"/>
      <c r="E4569" s="18"/>
      <c r="F4569" s="39"/>
      <c r="G4569" s="22"/>
      <c r="H4569" s="9"/>
    </row>
    <row r="4570" spans="1:8" x14ac:dyDescent="0.25">
      <c r="A4570" s="9"/>
      <c r="B4570" s="31"/>
      <c r="C4570" s="11"/>
      <c r="D4570" s="74"/>
      <c r="E4570" s="18"/>
      <c r="F4570" s="39"/>
      <c r="G4570" s="22"/>
      <c r="H4570" s="9"/>
    </row>
    <row r="4571" spans="1:8" x14ac:dyDescent="0.25">
      <c r="A4571" s="9"/>
      <c r="B4571" s="31"/>
      <c r="C4571" s="11"/>
      <c r="D4571" s="74"/>
      <c r="E4571" s="18"/>
      <c r="F4571" s="39"/>
      <c r="G4571" s="22"/>
      <c r="H4571" s="9"/>
    </row>
    <row r="4572" spans="1:8" x14ac:dyDescent="0.25">
      <c r="A4572" s="9"/>
      <c r="B4572" s="31"/>
      <c r="C4572" s="11"/>
      <c r="D4572" s="74"/>
      <c r="E4572" s="18"/>
      <c r="F4572" s="39"/>
      <c r="G4572" s="22"/>
      <c r="H4572" s="9"/>
    </row>
    <row r="4573" spans="1:8" x14ac:dyDescent="0.25">
      <c r="A4573" s="9"/>
      <c r="B4573" s="31"/>
      <c r="C4573" s="11"/>
      <c r="D4573" s="74"/>
      <c r="E4573" s="18"/>
      <c r="F4573" s="39"/>
      <c r="G4573" s="22"/>
      <c r="H4573" s="9"/>
    </row>
    <row r="4574" spans="1:8" x14ac:dyDescent="0.25">
      <c r="A4574" s="9"/>
      <c r="B4574" s="31"/>
      <c r="C4574" s="11"/>
      <c r="D4574" s="74"/>
      <c r="E4574" s="18"/>
      <c r="F4574" s="39"/>
      <c r="G4574" s="22"/>
      <c r="H4574" s="9"/>
    </row>
    <row r="4575" spans="1:8" x14ac:dyDescent="0.25">
      <c r="A4575" s="9"/>
      <c r="B4575" s="31"/>
      <c r="C4575" s="11"/>
      <c r="D4575" s="74"/>
      <c r="E4575" s="18"/>
      <c r="F4575" s="39"/>
      <c r="G4575" s="22"/>
      <c r="H4575" s="9"/>
    </row>
    <row r="4576" spans="1:8" x14ac:dyDescent="0.25">
      <c r="A4576" s="9"/>
      <c r="B4576" s="31"/>
      <c r="C4576" s="11"/>
      <c r="D4576" s="74"/>
      <c r="E4576" s="18"/>
      <c r="F4576" s="39"/>
      <c r="G4576" s="22"/>
      <c r="H4576" s="9"/>
    </row>
    <row r="4577" spans="1:8" x14ac:dyDescent="0.25">
      <c r="A4577" s="9"/>
      <c r="B4577" s="31"/>
      <c r="C4577" s="11"/>
      <c r="D4577" s="74"/>
      <c r="E4577" s="18"/>
      <c r="F4577" s="39"/>
      <c r="G4577" s="22"/>
      <c r="H4577" s="9"/>
    </row>
    <row r="4578" spans="1:8" x14ac:dyDescent="0.25">
      <c r="A4578" s="9"/>
      <c r="B4578" s="31"/>
      <c r="C4578" s="11"/>
      <c r="D4578" s="74"/>
      <c r="E4578" s="18"/>
      <c r="F4578" s="39"/>
      <c r="G4578" s="22"/>
      <c r="H4578" s="9"/>
    </row>
    <row r="4579" spans="1:8" x14ac:dyDescent="0.25">
      <c r="A4579" s="9"/>
      <c r="B4579" s="31"/>
      <c r="C4579" s="11"/>
      <c r="D4579" s="74"/>
      <c r="E4579" s="18"/>
      <c r="F4579" s="39"/>
      <c r="G4579" s="22"/>
      <c r="H4579" s="9"/>
    </row>
    <row r="4580" spans="1:8" x14ac:dyDescent="0.25">
      <c r="A4580" s="9"/>
      <c r="B4580" s="31"/>
      <c r="C4580" s="11"/>
      <c r="D4580" s="74"/>
      <c r="E4580" s="18"/>
      <c r="F4580" s="39"/>
      <c r="G4580" s="22"/>
      <c r="H4580" s="9"/>
    </row>
    <row r="4581" spans="1:8" x14ac:dyDescent="0.25">
      <c r="A4581" s="9"/>
      <c r="B4581" s="31"/>
      <c r="C4581" s="11"/>
      <c r="D4581" s="74"/>
      <c r="E4581" s="18"/>
      <c r="F4581" s="39"/>
      <c r="G4581" s="22"/>
      <c r="H4581" s="9"/>
    </row>
    <row r="4582" spans="1:8" x14ac:dyDescent="0.25">
      <c r="A4582" s="9"/>
      <c r="B4582" s="31"/>
      <c r="C4582" s="11"/>
      <c r="D4582" s="74"/>
      <c r="E4582" s="18"/>
      <c r="F4582" s="39"/>
      <c r="G4582" s="22"/>
      <c r="H4582" s="9"/>
    </row>
    <row r="4583" spans="1:8" x14ac:dyDescent="0.25">
      <c r="A4583" s="9"/>
      <c r="B4583" s="31"/>
      <c r="C4583" s="11"/>
      <c r="D4583" s="74"/>
      <c r="E4583" s="18"/>
      <c r="F4583" s="39"/>
      <c r="G4583" s="22"/>
      <c r="H4583" s="9"/>
    </row>
    <row r="4584" spans="1:8" x14ac:dyDescent="0.25">
      <c r="A4584" s="9"/>
      <c r="B4584" s="31"/>
      <c r="C4584" s="11"/>
      <c r="D4584" s="74"/>
      <c r="E4584" s="18"/>
      <c r="F4584" s="39"/>
      <c r="G4584" s="22"/>
      <c r="H4584" s="9"/>
    </row>
    <row r="4585" spans="1:8" x14ac:dyDescent="0.25">
      <c r="A4585" s="9"/>
      <c r="B4585" s="31"/>
      <c r="C4585" s="11"/>
      <c r="D4585" s="74"/>
      <c r="E4585" s="18"/>
      <c r="F4585" s="39"/>
      <c r="G4585" s="22"/>
      <c r="H4585" s="9"/>
    </row>
    <row r="4586" spans="1:8" x14ac:dyDescent="0.25">
      <c r="A4586" s="9"/>
      <c r="B4586" s="31"/>
      <c r="C4586" s="11"/>
      <c r="D4586" s="74"/>
      <c r="E4586" s="18"/>
      <c r="F4586" s="39"/>
      <c r="G4586" s="22"/>
      <c r="H4586" s="9"/>
    </row>
    <row r="4587" spans="1:8" x14ac:dyDescent="0.25">
      <c r="A4587" s="9"/>
      <c r="B4587" s="31"/>
      <c r="C4587" s="11"/>
      <c r="D4587" s="74"/>
      <c r="E4587" s="18"/>
      <c r="F4587" s="39"/>
      <c r="G4587" s="22"/>
      <c r="H4587" s="9"/>
    </row>
    <row r="4588" spans="1:8" x14ac:dyDescent="0.25">
      <c r="A4588" s="9"/>
      <c r="B4588" s="31"/>
      <c r="C4588" s="11"/>
      <c r="D4588" s="74"/>
      <c r="E4588" s="18"/>
      <c r="F4588" s="39"/>
      <c r="G4588" s="22"/>
      <c r="H4588" s="9"/>
    </row>
    <row r="4589" spans="1:8" x14ac:dyDescent="0.25">
      <c r="A4589" s="9"/>
      <c r="B4589" s="31"/>
      <c r="C4589" s="11"/>
      <c r="D4589" s="74"/>
      <c r="E4589" s="18"/>
      <c r="F4589" s="39"/>
      <c r="G4589" s="22"/>
      <c r="H4589" s="9"/>
    </row>
    <row r="4590" spans="1:8" x14ac:dyDescent="0.25">
      <c r="A4590" s="9"/>
      <c r="B4590" s="31"/>
      <c r="C4590" s="11"/>
      <c r="D4590" s="74"/>
      <c r="E4590" s="18"/>
      <c r="F4590" s="39"/>
      <c r="G4590" s="22"/>
      <c r="H4590" s="9"/>
    </row>
    <row r="4591" spans="1:8" x14ac:dyDescent="0.25">
      <c r="A4591" s="9"/>
      <c r="B4591" s="31"/>
      <c r="C4591" s="11"/>
      <c r="D4591" s="74"/>
      <c r="E4591" s="18"/>
      <c r="F4591" s="39"/>
      <c r="G4591" s="22"/>
      <c r="H4591" s="9"/>
    </row>
    <row r="4592" spans="1:8" x14ac:dyDescent="0.25">
      <c r="A4592" s="9"/>
      <c r="B4592" s="31"/>
      <c r="C4592" s="11"/>
      <c r="D4592" s="74"/>
      <c r="E4592" s="18"/>
      <c r="F4592" s="39"/>
      <c r="G4592" s="22"/>
      <c r="H4592" s="9"/>
    </row>
    <row r="4593" spans="1:8" x14ac:dyDescent="0.25">
      <c r="A4593" s="9"/>
      <c r="B4593" s="31"/>
      <c r="C4593" s="11"/>
      <c r="D4593" s="74"/>
      <c r="E4593" s="18"/>
      <c r="F4593" s="39"/>
      <c r="G4593" s="22"/>
      <c r="H4593" s="9"/>
    </row>
    <row r="4594" spans="1:8" x14ac:dyDescent="0.25">
      <c r="A4594" s="9"/>
      <c r="B4594" s="31"/>
      <c r="C4594" s="11"/>
      <c r="D4594" s="74"/>
      <c r="E4594" s="18"/>
      <c r="F4594" s="39"/>
      <c r="G4594" s="22"/>
      <c r="H4594" s="9"/>
    </row>
    <row r="4595" spans="1:8" x14ac:dyDescent="0.25">
      <c r="A4595" s="9"/>
      <c r="B4595" s="31"/>
      <c r="C4595" s="11"/>
      <c r="D4595" s="74"/>
      <c r="E4595" s="18"/>
      <c r="F4595" s="39"/>
      <c r="G4595" s="22"/>
      <c r="H4595" s="9"/>
    </row>
    <row r="4596" spans="1:8" x14ac:dyDescent="0.25">
      <c r="A4596" s="9"/>
      <c r="B4596" s="31"/>
      <c r="C4596" s="11"/>
      <c r="D4596" s="74"/>
      <c r="E4596" s="18"/>
      <c r="F4596" s="39"/>
      <c r="G4596" s="22"/>
      <c r="H4596" s="9"/>
    </row>
    <row r="4597" spans="1:8" x14ac:dyDescent="0.25">
      <c r="A4597" s="9"/>
      <c r="B4597" s="31"/>
      <c r="C4597" s="11"/>
      <c r="D4597" s="74"/>
      <c r="E4597" s="18"/>
      <c r="F4597" s="39"/>
      <c r="G4597" s="22"/>
      <c r="H4597" s="9"/>
    </row>
    <row r="4598" spans="1:8" x14ac:dyDescent="0.25">
      <c r="A4598" s="9"/>
      <c r="B4598" s="31"/>
      <c r="C4598" s="11"/>
      <c r="D4598" s="74"/>
      <c r="E4598" s="18"/>
      <c r="F4598" s="39"/>
      <c r="G4598" s="22"/>
      <c r="H4598" s="9"/>
    </row>
    <row r="4599" spans="1:8" x14ac:dyDescent="0.25">
      <c r="A4599" s="9"/>
      <c r="B4599" s="31"/>
      <c r="C4599" s="11"/>
      <c r="D4599" s="74"/>
      <c r="E4599" s="18"/>
      <c r="F4599" s="39"/>
      <c r="G4599" s="22"/>
      <c r="H4599" s="9"/>
    </row>
    <row r="4600" spans="1:8" x14ac:dyDescent="0.25">
      <c r="A4600" s="9"/>
      <c r="B4600" s="31"/>
      <c r="C4600" s="11"/>
      <c r="D4600" s="74"/>
      <c r="E4600" s="18"/>
      <c r="F4600" s="39"/>
      <c r="G4600" s="22"/>
      <c r="H4600" s="9"/>
    </row>
    <row r="4601" spans="1:8" x14ac:dyDescent="0.25">
      <c r="A4601" s="9"/>
      <c r="B4601" s="31"/>
      <c r="C4601" s="11"/>
      <c r="D4601" s="74"/>
      <c r="E4601" s="18"/>
      <c r="F4601" s="39"/>
      <c r="G4601" s="22"/>
      <c r="H4601" s="9"/>
    </row>
    <row r="4602" spans="1:8" x14ac:dyDescent="0.25">
      <c r="A4602" s="9"/>
      <c r="B4602" s="31"/>
      <c r="C4602" s="11"/>
      <c r="D4602" s="74"/>
      <c r="E4602" s="18"/>
      <c r="F4602" s="39"/>
      <c r="G4602" s="22"/>
      <c r="H4602" s="9"/>
    </row>
    <row r="4603" spans="1:8" x14ac:dyDescent="0.25">
      <c r="A4603" s="9"/>
      <c r="B4603" s="31"/>
      <c r="C4603" s="11"/>
      <c r="D4603" s="74"/>
      <c r="E4603" s="18"/>
      <c r="F4603" s="39"/>
      <c r="G4603" s="22"/>
      <c r="H4603" s="9"/>
    </row>
    <row r="4604" spans="1:8" x14ac:dyDescent="0.25">
      <c r="A4604" s="9"/>
      <c r="B4604" s="31"/>
      <c r="C4604" s="11"/>
      <c r="D4604" s="74"/>
      <c r="E4604" s="18"/>
      <c r="F4604" s="39"/>
      <c r="G4604" s="22"/>
      <c r="H4604" s="9"/>
    </row>
    <row r="4605" spans="1:8" x14ac:dyDescent="0.25">
      <c r="A4605" s="9"/>
      <c r="B4605" s="31"/>
      <c r="C4605" s="11"/>
      <c r="D4605" s="74"/>
      <c r="E4605" s="18"/>
      <c r="F4605" s="39"/>
      <c r="G4605" s="22"/>
      <c r="H4605" s="9"/>
    </row>
    <row r="4606" spans="1:8" x14ac:dyDescent="0.25">
      <c r="A4606" s="9"/>
      <c r="B4606" s="31"/>
      <c r="C4606" s="11"/>
      <c r="D4606" s="74"/>
      <c r="E4606" s="18"/>
      <c r="F4606" s="39"/>
      <c r="G4606" s="22"/>
      <c r="H4606" s="9"/>
    </row>
    <row r="4607" spans="1:8" x14ac:dyDescent="0.25">
      <c r="A4607" s="9"/>
      <c r="B4607" s="31"/>
      <c r="C4607" s="11"/>
      <c r="D4607" s="74"/>
      <c r="E4607" s="18"/>
      <c r="F4607" s="39"/>
      <c r="G4607" s="22"/>
      <c r="H4607" s="9"/>
    </row>
    <row r="4608" spans="1:8" x14ac:dyDescent="0.25">
      <c r="A4608" s="9"/>
      <c r="B4608" s="31"/>
      <c r="C4608" s="11"/>
      <c r="D4608" s="74"/>
      <c r="E4608" s="18"/>
      <c r="F4608" s="39"/>
      <c r="G4608" s="22"/>
      <c r="H4608" s="9"/>
    </row>
    <row r="4609" spans="1:8" x14ac:dyDescent="0.25">
      <c r="A4609" s="9"/>
      <c r="B4609" s="31"/>
      <c r="C4609" s="11"/>
      <c r="D4609" s="74"/>
      <c r="E4609" s="18"/>
      <c r="F4609" s="39"/>
      <c r="G4609" s="22"/>
      <c r="H4609" s="9"/>
    </row>
    <row r="4610" spans="1:8" x14ac:dyDescent="0.25">
      <c r="A4610" s="9"/>
      <c r="B4610" s="31"/>
      <c r="C4610" s="11"/>
      <c r="D4610" s="74"/>
      <c r="E4610" s="18"/>
      <c r="F4610" s="39"/>
      <c r="G4610" s="22"/>
      <c r="H4610" s="9"/>
    </row>
    <row r="4611" spans="1:8" x14ac:dyDescent="0.25">
      <c r="A4611" s="9"/>
      <c r="B4611" s="31"/>
      <c r="C4611" s="11"/>
      <c r="D4611" s="74"/>
      <c r="E4611" s="18"/>
      <c r="F4611" s="39"/>
      <c r="G4611" s="22"/>
      <c r="H4611" s="9"/>
    </row>
    <row r="4612" spans="1:8" x14ac:dyDescent="0.25">
      <c r="A4612" s="9"/>
      <c r="B4612" s="31"/>
      <c r="C4612" s="11"/>
      <c r="D4612" s="74"/>
      <c r="E4612" s="18"/>
      <c r="F4612" s="39"/>
      <c r="G4612" s="22"/>
      <c r="H4612" s="9"/>
    </row>
    <row r="4613" spans="1:8" x14ac:dyDescent="0.25">
      <c r="A4613" s="9"/>
      <c r="B4613" s="31"/>
      <c r="C4613" s="11"/>
      <c r="D4613" s="74"/>
      <c r="E4613" s="18"/>
      <c r="F4613" s="39"/>
      <c r="G4613" s="22"/>
      <c r="H4613" s="9"/>
    </row>
    <row r="4614" spans="1:8" x14ac:dyDescent="0.25">
      <c r="A4614" s="9"/>
      <c r="B4614" s="31"/>
      <c r="C4614" s="11"/>
      <c r="D4614" s="74"/>
      <c r="E4614" s="18"/>
      <c r="F4614" s="39"/>
      <c r="G4614" s="22"/>
      <c r="H4614" s="9"/>
    </row>
    <row r="4615" spans="1:8" x14ac:dyDescent="0.25">
      <c r="A4615" s="9"/>
      <c r="B4615" s="31"/>
      <c r="C4615" s="11"/>
      <c r="D4615" s="74"/>
      <c r="E4615" s="18"/>
      <c r="F4615" s="39"/>
      <c r="G4615" s="22"/>
      <c r="H4615" s="9"/>
    </row>
    <row r="4616" spans="1:8" x14ac:dyDescent="0.25">
      <c r="A4616" s="9"/>
      <c r="B4616" s="31"/>
      <c r="C4616" s="11"/>
      <c r="D4616" s="74"/>
      <c r="E4616" s="18"/>
      <c r="F4616" s="39"/>
      <c r="G4616" s="22"/>
      <c r="H4616" s="9"/>
    </row>
    <row r="4617" spans="1:8" x14ac:dyDescent="0.25">
      <c r="A4617" s="9"/>
      <c r="B4617" s="31"/>
      <c r="C4617" s="11"/>
      <c r="D4617" s="74"/>
      <c r="E4617" s="18"/>
      <c r="F4617" s="39"/>
      <c r="G4617" s="22"/>
      <c r="H4617" s="9"/>
    </row>
    <row r="4618" spans="1:8" x14ac:dyDescent="0.25">
      <c r="A4618" s="9"/>
      <c r="B4618" s="31"/>
      <c r="C4618" s="11"/>
      <c r="D4618" s="74"/>
      <c r="E4618" s="18"/>
      <c r="F4618" s="39"/>
      <c r="G4618" s="22"/>
      <c r="H4618" s="9"/>
    </row>
    <row r="4619" spans="1:8" x14ac:dyDescent="0.25">
      <c r="A4619" s="9"/>
      <c r="B4619" s="31"/>
      <c r="C4619" s="11"/>
      <c r="D4619" s="74"/>
      <c r="E4619" s="18"/>
      <c r="F4619" s="39"/>
      <c r="G4619" s="22"/>
      <c r="H4619" s="9"/>
    </row>
    <row r="4620" spans="1:8" x14ac:dyDescent="0.25">
      <c r="A4620" s="9"/>
      <c r="B4620" s="31"/>
      <c r="C4620" s="11"/>
      <c r="D4620" s="74"/>
      <c r="E4620" s="18"/>
      <c r="F4620" s="39"/>
      <c r="G4620" s="22"/>
      <c r="H4620" s="9"/>
    </row>
    <row r="4621" spans="1:8" x14ac:dyDescent="0.25">
      <c r="A4621" s="9"/>
      <c r="B4621" s="31"/>
      <c r="C4621" s="11"/>
      <c r="D4621" s="74"/>
      <c r="E4621" s="18"/>
      <c r="F4621" s="39"/>
      <c r="G4621" s="22"/>
      <c r="H4621" s="9"/>
    </row>
    <row r="4622" spans="1:8" x14ac:dyDescent="0.25">
      <c r="A4622" s="9"/>
      <c r="B4622" s="31"/>
      <c r="C4622" s="11"/>
      <c r="D4622" s="74"/>
      <c r="E4622" s="18"/>
      <c r="F4622" s="39"/>
      <c r="G4622" s="22"/>
      <c r="H4622" s="9"/>
    </row>
    <row r="4623" spans="1:8" x14ac:dyDescent="0.25">
      <c r="A4623" s="9"/>
      <c r="B4623" s="31"/>
      <c r="C4623" s="11"/>
      <c r="D4623" s="74"/>
      <c r="E4623" s="18"/>
      <c r="F4623" s="39"/>
      <c r="G4623" s="22"/>
      <c r="H4623" s="9"/>
    </row>
    <row r="4624" spans="1:8" x14ac:dyDescent="0.25">
      <c r="A4624" s="9"/>
      <c r="B4624" s="31"/>
      <c r="C4624" s="11"/>
      <c r="D4624" s="74"/>
      <c r="E4624" s="18"/>
      <c r="F4624" s="39"/>
      <c r="G4624" s="22"/>
      <c r="H4624" s="9"/>
    </row>
    <row r="4625" spans="1:8" x14ac:dyDescent="0.25">
      <c r="A4625" s="9"/>
      <c r="B4625" s="31"/>
      <c r="C4625" s="11"/>
      <c r="D4625" s="74"/>
      <c r="E4625" s="18"/>
      <c r="F4625" s="39"/>
      <c r="G4625" s="22"/>
      <c r="H4625" s="9"/>
    </row>
    <row r="4626" spans="1:8" x14ac:dyDescent="0.25">
      <c r="A4626" s="9"/>
      <c r="B4626" s="31"/>
      <c r="C4626" s="11"/>
      <c r="D4626" s="74"/>
      <c r="E4626" s="18"/>
      <c r="F4626" s="39"/>
      <c r="G4626" s="22"/>
      <c r="H4626" s="9"/>
    </row>
    <row r="4627" spans="1:8" x14ac:dyDescent="0.25">
      <c r="A4627" s="9"/>
      <c r="B4627" s="31"/>
      <c r="C4627" s="11"/>
      <c r="D4627" s="74"/>
      <c r="E4627" s="18"/>
      <c r="F4627" s="39"/>
      <c r="G4627" s="22"/>
      <c r="H4627" s="9"/>
    </row>
    <row r="4628" spans="1:8" x14ac:dyDescent="0.25">
      <c r="A4628" s="9"/>
      <c r="B4628" s="31"/>
      <c r="C4628" s="11"/>
      <c r="D4628" s="74"/>
      <c r="E4628" s="18"/>
      <c r="F4628" s="39"/>
      <c r="G4628" s="22"/>
      <c r="H4628" s="9"/>
    </row>
    <row r="4629" spans="1:8" x14ac:dyDescent="0.25">
      <c r="A4629" s="9"/>
      <c r="B4629" s="31"/>
      <c r="C4629" s="11"/>
      <c r="D4629" s="74"/>
      <c r="E4629" s="18"/>
      <c r="F4629" s="39"/>
      <c r="G4629" s="22"/>
      <c r="H4629" s="9"/>
    </row>
    <row r="4630" spans="1:8" x14ac:dyDescent="0.25">
      <c r="A4630" s="9"/>
      <c r="B4630" s="31"/>
      <c r="C4630" s="11"/>
      <c r="D4630" s="74"/>
      <c r="E4630" s="18"/>
      <c r="F4630" s="39"/>
      <c r="G4630" s="22"/>
      <c r="H4630" s="9"/>
    </row>
    <row r="4631" spans="1:8" x14ac:dyDescent="0.25">
      <c r="A4631" s="9"/>
      <c r="B4631" s="31"/>
      <c r="C4631" s="11"/>
      <c r="D4631" s="74"/>
      <c r="E4631" s="18"/>
      <c r="F4631" s="39"/>
      <c r="G4631" s="22"/>
      <c r="H4631" s="9"/>
    </row>
    <row r="4632" spans="1:8" x14ac:dyDescent="0.25">
      <c r="A4632" s="9"/>
      <c r="B4632" s="31"/>
      <c r="C4632" s="11"/>
      <c r="D4632" s="74"/>
      <c r="E4632" s="18"/>
      <c r="F4632" s="39"/>
      <c r="G4632" s="22"/>
      <c r="H4632" s="9"/>
    </row>
    <row r="4633" spans="1:8" x14ac:dyDescent="0.25">
      <c r="A4633" s="9"/>
      <c r="B4633" s="31"/>
      <c r="C4633" s="11"/>
      <c r="D4633" s="74"/>
      <c r="E4633" s="18"/>
      <c r="F4633" s="39"/>
      <c r="G4633" s="22"/>
      <c r="H4633" s="9"/>
    </row>
    <row r="4634" spans="1:8" x14ac:dyDescent="0.25">
      <c r="A4634" s="9"/>
      <c r="B4634" s="31"/>
      <c r="C4634" s="11"/>
      <c r="D4634" s="74"/>
      <c r="E4634" s="18"/>
      <c r="F4634" s="39"/>
      <c r="G4634" s="22"/>
      <c r="H4634" s="9"/>
    </row>
    <row r="4635" spans="1:8" x14ac:dyDescent="0.25">
      <c r="A4635" s="9"/>
      <c r="B4635" s="31"/>
      <c r="C4635" s="11"/>
      <c r="D4635" s="74"/>
      <c r="E4635" s="18"/>
      <c r="F4635" s="39"/>
      <c r="G4635" s="22"/>
      <c r="H4635" s="9"/>
    </row>
    <row r="4636" spans="1:8" x14ac:dyDescent="0.25">
      <c r="A4636" s="9"/>
      <c r="B4636" s="31"/>
      <c r="C4636" s="11"/>
      <c r="D4636" s="74"/>
      <c r="E4636" s="18"/>
      <c r="F4636" s="39"/>
      <c r="G4636" s="22"/>
      <c r="H4636" s="9"/>
    </row>
    <row r="4637" spans="1:8" x14ac:dyDescent="0.25">
      <c r="A4637" s="9"/>
      <c r="B4637" s="31"/>
      <c r="C4637" s="11"/>
      <c r="D4637" s="74"/>
      <c r="E4637" s="18"/>
      <c r="F4637" s="39"/>
      <c r="G4637" s="22"/>
      <c r="H4637" s="9"/>
    </row>
    <row r="4638" spans="1:8" x14ac:dyDescent="0.25">
      <c r="A4638" s="9"/>
      <c r="B4638" s="31"/>
      <c r="C4638" s="11"/>
      <c r="D4638" s="74"/>
      <c r="E4638" s="18"/>
      <c r="F4638" s="39"/>
      <c r="G4638" s="22"/>
      <c r="H4638" s="9"/>
    </row>
    <row r="4639" spans="1:8" x14ac:dyDescent="0.25">
      <c r="A4639" s="9"/>
      <c r="B4639" s="31"/>
      <c r="C4639" s="11"/>
      <c r="D4639" s="74"/>
      <c r="E4639" s="18"/>
      <c r="F4639" s="39"/>
      <c r="G4639" s="22"/>
      <c r="H4639" s="9"/>
    </row>
    <row r="4640" spans="1:8" x14ac:dyDescent="0.25">
      <c r="A4640" s="9"/>
      <c r="B4640" s="31"/>
      <c r="C4640" s="11"/>
      <c r="D4640" s="74"/>
      <c r="E4640" s="18"/>
      <c r="F4640" s="39"/>
      <c r="G4640" s="22"/>
      <c r="H4640" s="9"/>
    </row>
    <row r="4641" spans="1:8" x14ac:dyDescent="0.25">
      <c r="A4641" s="9"/>
      <c r="B4641" s="31"/>
      <c r="C4641" s="11"/>
      <c r="D4641" s="74"/>
      <c r="E4641" s="18"/>
      <c r="F4641" s="39"/>
      <c r="G4641" s="22"/>
      <c r="H4641" s="9"/>
    </row>
    <row r="4642" spans="1:8" x14ac:dyDescent="0.25">
      <c r="A4642" s="9"/>
      <c r="B4642" s="31"/>
      <c r="C4642" s="11"/>
      <c r="D4642" s="74"/>
      <c r="E4642" s="18"/>
      <c r="F4642" s="39"/>
      <c r="G4642" s="22"/>
      <c r="H4642" s="9"/>
    </row>
    <row r="4643" spans="1:8" x14ac:dyDescent="0.25">
      <c r="A4643" s="9"/>
      <c r="B4643" s="31"/>
      <c r="C4643" s="11"/>
      <c r="D4643" s="74"/>
      <c r="E4643" s="18"/>
      <c r="F4643" s="39"/>
      <c r="G4643" s="22"/>
      <c r="H4643" s="9"/>
    </row>
    <row r="4644" spans="1:8" x14ac:dyDescent="0.25">
      <c r="A4644" s="9"/>
      <c r="B4644" s="31"/>
      <c r="C4644" s="11"/>
      <c r="D4644" s="74"/>
      <c r="E4644" s="18"/>
      <c r="F4644" s="39"/>
      <c r="G4644" s="22"/>
      <c r="H4644" s="9"/>
    </row>
    <row r="4645" spans="1:8" x14ac:dyDescent="0.25">
      <c r="A4645" s="9"/>
      <c r="B4645" s="31"/>
      <c r="C4645" s="11"/>
      <c r="D4645" s="74"/>
      <c r="E4645" s="18"/>
      <c r="F4645" s="39"/>
      <c r="G4645" s="22"/>
      <c r="H4645" s="9"/>
    </row>
    <row r="4646" spans="1:8" x14ac:dyDescent="0.25">
      <c r="A4646" s="9"/>
      <c r="B4646" s="31"/>
      <c r="C4646" s="11"/>
      <c r="D4646" s="74"/>
      <c r="E4646" s="18"/>
      <c r="F4646" s="39"/>
      <c r="G4646" s="22"/>
      <c r="H4646" s="9"/>
    </row>
    <row r="4647" spans="1:8" x14ac:dyDescent="0.25">
      <c r="A4647" s="9"/>
      <c r="B4647" s="31"/>
      <c r="C4647" s="11"/>
      <c r="D4647" s="74"/>
      <c r="E4647" s="18"/>
      <c r="F4647" s="39"/>
      <c r="G4647" s="22"/>
      <c r="H4647" s="9"/>
    </row>
    <row r="4648" spans="1:8" x14ac:dyDescent="0.25">
      <c r="A4648" s="9"/>
      <c r="B4648" s="31"/>
      <c r="C4648" s="11"/>
      <c r="D4648" s="74"/>
      <c r="E4648" s="18"/>
      <c r="F4648" s="39"/>
      <c r="G4648" s="22"/>
      <c r="H4648" s="9"/>
    </row>
    <row r="4649" spans="1:8" x14ac:dyDescent="0.25">
      <c r="A4649" s="9"/>
      <c r="B4649" s="31"/>
      <c r="C4649" s="11"/>
      <c r="D4649" s="74"/>
      <c r="E4649" s="18"/>
      <c r="F4649" s="39"/>
      <c r="G4649" s="22"/>
      <c r="H4649" s="9"/>
    </row>
    <row r="4650" spans="1:8" x14ac:dyDescent="0.25">
      <c r="A4650" s="9"/>
      <c r="B4650" s="31"/>
      <c r="C4650" s="11"/>
      <c r="D4650" s="74"/>
      <c r="E4650" s="18"/>
      <c r="F4650" s="39"/>
      <c r="G4650" s="22"/>
      <c r="H4650" s="9"/>
    </row>
    <row r="4651" spans="1:8" x14ac:dyDescent="0.25">
      <c r="A4651" s="9"/>
      <c r="B4651" s="31"/>
      <c r="C4651" s="11"/>
      <c r="D4651" s="74"/>
      <c r="E4651" s="18"/>
      <c r="F4651" s="39"/>
      <c r="G4651" s="22"/>
      <c r="H4651" s="9"/>
    </row>
    <row r="4652" spans="1:8" x14ac:dyDescent="0.25">
      <c r="A4652" s="9"/>
      <c r="B4652" s="31"/>
      <c r="C4652" s="11"/>
      <c r="D4652" s="74"/>
      <c r="E4652" s="18"/>
      <c r="F4652" s="39"/>
      <c r="G4652" s="22"/>
      <c r="H4652" s="9"/>
    </row>
    <row r="4653" spans="1:8" x14ac:dyDescent="0.25">
      <c r="A4653" s="9"/>
      <c r="B4653" s="31"/>
      <c r="C4653" s="11"/>
      <c r="D4653" s="74"/>
      <c r="E4653" s="18"/>
      <c r="F4653" s="39"/>
      <c r="G4653" s="22"/>
      <c r="H4653" s="9"/>
    </row>
    <row r="4654" spans="1:8" x14ac:dyDescent="0.25">
      <c r="A4654" s="9"/>
      <c r="B4654" s="31"/>
      <c r="C4654" s="11"/>
      <c r="D4654" s="74"/>
      <c r="E4654" s="18"/>
      <c r="F4654" s="39"/>
      <c r="G4654" s="22"/>
      <c r="H4654" s="9"/>
    </row>
    <row r="4655" spans="1:8" x14ac:dyDescent="0.25">
      <c r="A4655" s="9"/>
      <c r="B4655" s="31"/>
      <c r="C4655" s="11"/>
      <c r="D4655" s="74"/>
      <c r="E4655" s="18"/>
      <c r="F4655" s="39"/>
      <c r="G4655" s="22"/>
      <c r="H4655" s="9"/>
    </row>
    <row r="4656" spans="1:8" x14ac:dyDescent="0.25">
      <c r="A4656" s="9"/>
      <c r="B4656" s="31"/>
      <c r="C4656" s="11"/>
      <c r="D4656" s="74"/>
      <c r="E4656" s="18"/>
      <c r="F4656" s="39"/>
      <c r="G4656" s="22"/>
      <c r="H4656" s="9"/>
    </row>
    <row r="4657" spans="1:8" x14ac:dyDescent="0.25">
      <c r="A4657" s="9"/>
      <c r="B4657" s="31"/>
      <c r="C4657" s="11"/>
      <c r="D4657" s="74"/>
      <c r="E4657" s="18"/>
      <c r="F4657" s="39"/>
      <c r="G4657" s="22"/>
      <c r="H4657" s="9"/>
    </row>
    <row r="4658" spans="1:8" x14ac:dyDescent="0.25">
      <c r="A4658" s="9"/>
      <c r="B4658" s="31"/>
      <c r="C4658" s="11"/>
      <c r="D4658" s="74"/>
      <c r="E4658" s="18"/>
      <c r="F4658" s="39"/>
      <c r="G4658" s="22"/>
      <c r="H4658" s="9"/>
    </row>
    <row r="4659" spans="1:8" x14ac:dyDescent="0.25">
      <c r="A4659" s="9"/>
      <c r="B4659" s="31"/>
      <c r="C4659" s="11"/>
      <c r="D4659" s="74"/>
      <c r="E4659" s="18"/>
      <c r="F4659" s="39"/>
      <c r="G4659" s="22"/>
      <c r="H4659" s="9"/>
    </row>
    <row r="4660" spans="1:8" x14ac:dyDescent="0.25">
      <c r="A4660" s="9"/>
      <c r="B4660" s="31"/>
      <c r="C4660" s="11"/>
      <c r="D4660" s="74"/>
      <c r="E4660" s="18"/>
      <c r="F4660" s="39"/>
      <c r="G4660" s="22"/>
      <c r="H4660" s="9"/>
    </row>
    <row r="4661" spans="1:8" x14ac:dyDescent="0.25">
      <c r="A4661" s="9"/>
      <c r="B4661" s="31"/>
      <c r="C4661" s="11"/>
      <c r="D4661" s="74"/>
      <c r="E4661" s="18"/>
      <c r="F4661" s="39"/>
      <c r="G4661" s="22"/>
      <c r="H4661" s="9"/>
    </row>
    <row r="4662" spans="1:8" x14ac:dyDescent="0.25">
      <c r="A4662" s="9"/>
      <c r="B4662" s="31"/>
      <c r="C4662" s="11"/>
      <c r="D4662" s="74"/>
      <c r="E4662" s="18"/>
      <c r="F4662" s="39"/>
      <c r="G4662" s="22"/>
      <c r="H4662" s="9"/>
    </row>
    <row r="4663" spans="1:8" x14ac:dyDescent="0.25">
      <c r="A4663" s="9"/>
      <c r="B4663" s="31"/>
      <c r="C4663" s="11"/>
      <c r="D4663" s="74"/>
      <c r="E4663" s="18"/>
      <c r="F4663" s="39"/>
      <c r="G4663" s="22"/>
      <c r="H4663" s="9"/>
    </row>
    <row r="4664" spans="1:8" x14ac:dyDescent="0.25">
      <c r="A4664" s="9"/>
      <c r="B4664" s="31"/>
      <c r="C4664" s="11"/>
      <c r="D4664" s="74"/>
      <c r="E4664" s="18"/>
      <c r="F4664" s="39"/>
      <c r="G4664" s="22"/>
      <c r="H4664" s="9"/>
    </row>
    <row r="4665" spans="1:8" x14ac:dyDescent="0.25">
      <c r="A4665" s="9"/>
      <c r="B4665" s="31"/>
      <c r="C4665" s="11"/>
      <c r="D4665" s="74"/>
      <c r="E4665" s="18"/>
      <c r="F4665" s="39"/>
      <c r="G4665" s="22"/>
      <c r="H4665" s="9"/>
    </row>
    <row r="4666" spans="1:8" x14ac:dyDescent="0.25">
      <c r="A4666" s="9"/>
      <c r="B4666" s="31"/>
      <c r="C4666" s="11"/>
      <c r="D4666" s="74"/>
      <c r="E4666" s="18"/>
      <c r="F4666" s="39"/>
      <c r="G4666" s="22"/>
      <c r="H4666" s="9"/>
    </row>
    <row r="4667" spans="1:8" x14ac:dyDescent="0.25">
      <c r="A4667" s="9"/>
      <c r="B4667" s="31"/>
      <c r="C4667" s="11"/>
      <c r="D4667" s="74"/>
      <c r="E4667" s="18"/>
      <c r="F4667" s="39"/>
      <c r="G4667" s="22"/>
      <c r="H4667" s="9"/>
    </row>
    <row r="4668" spans="1:8" x14ac:dyDescent="0.25">
      <c r="A4668" s="9"/>
      <c r="B4668" s="31"/>
      <c r="C4668" s="11"/>
      <c r="D4668" s="74"/>
      <c r="E4668" s="18"/>
      <c r="F4668" s="39"/>
      <c r="G4668" s="22"/>
      <c r="H4668" s="9"/>
    </row>
    <row r="4669" spans="1:8" x14ac:dyDescent="0.25">
      <c r="A4669" s="9"/>
      <c r="B4669" s="31"/>
      <c r="C4669" s="11"/>
      <c r="D4669" s="74"/>
      <c r="E4669" s="18"/>
      <c r="F4669" s="39"/>
      <c r="G4669" s="22"/>
      <c r="H4669" s="9"/>
    </row>
    <row r="4670" spans="1:8" x14ac:dyDescent="0.25">
      <c r="A4670" s="9"/>
      <c r="B4670" s="31"/>
      <c r="C4670" s="11"/>
      <c r="D4670" s="74"/>
      <c r="E4670" s="18"/>
      <c r="F4670" s="39"/>
      <c r="G4670" s="22"/>
      <c r="H4670" s="9"/>
    </row>
    <row r="4671" spans="1:8" x14ac:dyDescent="0.25">
      <c r="A4671" s="9"/>
      <c r="B4671" s="31"/>
      <c r="C4671" s="11"/>
      <c r="D4671" s="74"/>
      <c r="E4671" s="18"/>
      <c r="F4671" s="39"/>
      <c r="G4671" s="22"/>
      <c r="H4671" s="9"/>
    </row>
    <row r="4672" spans="1:8" x14ac:dyDescent="0.25">
      <c r="A4672" s="9"/>
      <c r="B4672" s="31"/>
      <c r="C4672" s="11"/>
      <c r="D4672" s="74"/>
      <c r="E4672" s="18"/>
      <c r="F4672" s="39"/>
      <c r="G4672" s="22"/>
      <c r="H4672" s="9"/>
    </row>
    <row r="4673" spans="1:8" x14ac:dyDescent="0.25">
      <c r="A4673" s="9"/>
      <c r="B4673" s="31"/>
      <c r="C4673" s="11"/>
      <c r="D4673" s="74"/>
      <c r="E4673" s="18"/>
      <c r="F4673" s="39"/>
      <c r="G4673" s="22"/>
      <c r="H4673" s="9"/>
    </row>
    <row r="4674" spans="1:8" x14ac:dyDescent="0.25">
      <c r="A4674" s="9"/>
      <c r="B4674" s="31"/>
      <c r="C4674" s="11"/>
      <c r="D4674" s="74"/>
      <c r="E4674" s="18"/>
      <c r="F4674" s="39"/>
      <c r="G4674" s="22"/>
      <c r="H4674" s="9"/>
    </row>
    <row r="4675" spans="1:8" x14ac:dyDescent="0.25">
      <c r="A4675" s="9"/>
      <c r="B4675" s="31"/>
      <c r="C4675" s="11"/>
      <c r="D4675" s="74"/>
      <c r="E4675" s="18"/>
      <c r="F4675" s="39"/>
      <c r="G4675" s="22"/>
      <c r="H4675" s="9"/>
    </row>
    <row r="4676" spans="1:8" x14ac:dyDescent="0.25">
      <c r="A4676" s="9"/>
      <c r="B4676" s="31"/>
      <c r="C4676" s="11"/>
      <c r="D4676" s="74"/>
      <c r="E4676" s="18"/>
      <c r="F4676" s="39"/>
      <c r="G4676" s="22"/>
      <c r="H4676" s="9"/>
    </row>
    <row r="4677" spans="1:8" x14ac:dyDescent="0.25">
      <c r="A4677" s="9"/>
      <c r="B4677" s="31"/>
      <c r="C4677" s="11"/>
      <c r="D4677" s="74"/>
      <c r="E4677" s="18"/>
      <c r="F4677" s="39"/>
      <c r="G4677" s="22"/>
      <c r="H4677" s="9"/>
    </row>
    <row r="4678" spans="1:8" x14ac:dyDescent="0.25">
      <c r="A4678" s="9"/>
      <c r="B4678" s="31"/>
      <c r="C4678" s="11"/>
      <c r="D4678" s="74"/>
      <c r="E4678" s="18"/>
      <c r="F4678" s="39"/>
      <c r="G4678" s="22"/>
      <c r="H4678" s="9"/>
    </row>
    <row r="4679" spans="1:8" x14ac:dyDescent="0.25">
      <c r="A4679" s="9"/>
      <c r="B4679" s="31"/>
      <c r="C4679" s="11"/>
      <c r="D4679" s="74"/>
      <c r="E4679" s="18"/>
      <c r="F4679" s="39"/>
      <c r="G4679" s="22"/>
      <c r="H4679" s="9"/>
    </row>
    <row r="4680" spans="1:8" x14ac:dyDescent="0.25">
      <c r="A4680" s="9"/>
      <c r="B4680" s="31"/>
      <c r="C4680" s="11"/>
      <c r="D4680" s="74"/>
      <c r="E4680" s="18"/>
      <c r="F4680" s="39"/>
      <c r="G4680" s="22"/>
      <c r="H4680" s="9"/>
    </row>
    <row r="4681" spans="1:8" x14ac:dyDescent="0.25">
      <c r="A4681" s="9"/>
      <c r="B4681" s="31"/>
      <c r="C4681" s="11"/>
      <c r="D4681" s="74"/>
      <c r="E4681" s="18"/>
      <c r="F4681" s="39"/>
      <c r="G4681" s="22"/>
      <c r="H4681" s="9"/>
    </row>
    <row r="4682" spans="1:8" x14ac:dyDescent="0.25">
      <c r="A4682" s="9"/>
      <c r="B4682" s="31"/>
      <c r="C4682" s="11"/>
      <c r="D4682" s="74"/>
      <c r="E4682" s="18"/>
      <c r="F4682" s="39"/>
      <c r="G4682" s="22"/>
      <c r="H4682" s="9"/>
    </row>
    <row r="4683" spans="1:8" x14ac:dyDescent="0.25">
      <c r="A4683" s="9"/>
      <c r="B4683" s="31"/>
      <c r="C4683" s="11"/>
      <c r="D4683" s="74"/>
      <c r="E4683" s="18"/>
      <c r="F4683" s="39"/>
      <c r="G4683" s="22"/>
      <c r="H4683" s="9"/>
    </row>
    <row r="4684" spans="1:8" x14ac:dyDescent="0.25">
      <c r="A4684" s="9"/>
      <c r="B4684" s="31"/>
      <c r="C4684" s="11"/>
      <c r="D4684" s="74"/>
      <c r="E4684" s="18"/>
      <c r="F4684" s="39"/>
      <c r="G4684" s="22"/>
      <c r="H4684" s="9"/>
    </row>
    <row r="4685" spans="1:8" x14ac:dyDescent="0.25">
      <c r="A4685" s="9"/>
      <c r="B4685" s="31"/>
      <c r="C4685" s="11"/>
      <c r="D4685" s="74"/>
      <c r="E4685" s="18"/>
      <c r="F4685" s="39"/>
      <c r="G4685" s="22"/>
      <c r="H4685" s="9"/>
    </row>
    <row r="4686" spans="1:8" x14ac:dyDescent="0.25">
      <c r="A4686" s="9"/>
      <c r="B4686" s="31"/>
      <c r="C4686" s="11"/>
      <c r="D4686" s="74"/>
      <c r="E4686" s="18"/>
      <c r="F4686" s="39"/>
      <c r="G4686" s="22"/>
      <c r="H4686" s="9"/>
    </row>
    <row r="4687" spans="1:8" x14ac:dyDescent="0.25">
      <c r="A4687" s="9"/>
      <c r="B4687" s="31"/>
      <c r="C4687" s="11"/>
      <c r="D4687" s="74"/>
      <c r="E4687" s="18"/>
      <c r="F4687" s="39"/>
      <c r="G4687" s="22"/>
      <c r="H4687" s="9"/>
    </row>
    <row r="4688" spans="1:8" x14ac:dyDescent="0.25">
      <c r="A4688" s="9"/>
      <c r="B4688" s="31"/>
      <c r="C4688" s="11"/>
      <c r="D4688" s="74"/>
      <c r="E4688" s="18"/>
      <c r="F4688" s="39"/>
      <c r="G4688" s="22"/>
      <c r="H4688" s="9"/>
    </row>
    <row r="4689" spans="1:8" x14ac:dyDescent="0.25">
      <c r="A4689" s="9"/>
      <c r="B4689" s="31"/>
      <c r="C4689" s="11"/>
      <c r="D4689" s="74"/>
      <c r="E4689" s="18"/>
      <c r="F4689" s="39"/>
      <c r="G4689" s="22"/>
      <c r="H4689" s="9"/>
    </row>
    <row r="4690" spans="1:8" x14ac:dyDescent="0.25">
      <c r="A4690" s="9"/>
      <c r="B4690" s="31"/>
      <c r="C4690" s="11"/>
      <c r="D4690" s="74"/>
      <c r="E4690" s="18"/>
      <c r="F4690" s="39"/>
      <c r="G4690" s="22"/>
      <c r="H4690" s="9"/>
    </row>
    <row r="4691" spans="1:8" x14ac:dyDescent="0.25">
      <c r="A4691" s="9"/>
      <c r="B4691" s="31"/>
      <c r="C4691" s="11"/>
      <c r="D4691" s="74"/>
      <c r="E4691" s="18"/>
      <c r="F4691" s="39"/>
      <c r="G4691" s="22"/>
      <c r="H4691" s="9"/>
    </row>
    <row r="4692" spans="1:8" x14ac:dyDescent="0.25">
      <c r="A4692" s="9"/>
      <c r="B4692" s="31"/>
      <c r="C4692" s="11"/>
      <c r="D4692" s="74"/>
      <c r="E4692" s="18"/>
      <c r="F4692" s="39"/>
      <c r="G4692" s="22"/>
      <c r="H4692" s="9"/>
    </row>
    <row r="4693" spans="1:8" x14ac:dyDescent="0.25">
      <c r="A4693" s="9"/>
      <c r="B4693" s="31"/>
      <c r="C4693" s="11"/>
      <c r="D4693" s="74"/>
      <c r="E4693" s="18"/>
      <c r="F4693" s="39"/>
      <c r="G4693" s="22"/>
      <c r="H4693" s="9"/>
    </row>
    <row r="4694" spans="1:8" x14ac:dyDescent="0.25">
      <c r="A4694" s="9"/>
      <c r="B4694" s="31"/>
      <c r="C4694" s="11"/>
      <c r="D4694" s="74"/>
      <c r="E4694" s="18"/>
      <c r="F4694" s="39"/>
      <c r="G4694" s="22"/>
      <c r="H4694" s="9"/>
    </row>
    <row r="4695" spans="1:8" x14ac:dyDescent="0.25">
      <c r="A4695" s="9"/>
      <c r="B4695" s="31"/>
      <c r="C4695" s="11"/>
      <c r="D4695" s="74"/>
      <c r="E4695" s="18"/>
      <c r="F4695" s="39"/>
      <c r="G4695" s="22"/>
      <c r="H4695" s="9"/>
    </row>
    <row r="4696" spans="1:8" x14ac:dyDescent="0.25">
      <c r="A4696" s="9"/>
      <c r="B4696" s="31"/>
      <c r="C4696" s="11"/>
      <c r="D4696" s="74"/>
      <c r="E4696" s="18"/>
      <c r="F4696" s="39"/>
      <c r="G4696" s="22"/>
      <c r="H4696" s="9"/>
    </row>
    <row r="4697" spans="1:8" x14ac:dyDescent="0.25">
      <c r="A4697" s="9"/>
      <c r="B4697" s="31"/>
      <c r="C4697" s="11"/>
      <c r="D4697" s="74"/>
      <c r="E4697" s="18"/>
      <c r="F4697" s="39"/>
      <c r="G4697" s="22"/>
      <c r="H4697" s="9"/>
    </row>
    <row r="4698" spans="1:8" x14ac:dyDescent="0.25">
      <c r="A4698" s="9"/>
      <c r="B4698" s="31"/>
      <c r="C4698" s="11"/>
      <c r="D4698" s="74"/>
      <c r="E4698" s="18"/>
      <c r="F4698" s="39"/>
      <c r="G4698" s="22"/>
      <c r="H4698" s="9"/>
    </row>
    <row r="4699" spans="1:8" x14ac:dyDescent="0.25">
      <c r="A4699" s="9"/>
      <c r="B4699" s="31"/>
      <c r="C4699" s="11"/>
      <c r="D4699" s="74"/>
      <c r="E4699" s="18"/>
      <c r="F4699" s="39"/>
      <c r="G4699" s="22"/>
      <c r="H4699" s="9"/>
    </row>
    <row r="4700" spans="1:8" x14ac:dyDescent="0.25">
      <c r="A4700" s="9"/>
      <c r="B4700" s="31"/>
      <c r="C4700" s="11"/>
      <c r="D4700" s="74"/>
      <c r="E4700" s="18"/>
      <c r="F4700" s="39"/>
      <c r="G4700" s="22"/>
      <c r="H4700" s="9"/>
    </row>
    <row r="4701" spans="1:8" x14ac:dyDescent="0.25">
      <c r="A4701" s="9"/>
      <c r="B4701" s="31"/>
      <c r="C4701" s="11"/>
      <c r="D4701" s="74"/>
      <c r="E4701" s="18"/>
      <c r="F4701" s="39"/>
      <c r="G4701" s="22"/>
      <c r="H4701" s="9"/>
    </row>
    <row r="4702" spans="1:8" x14ac:dyDescent="0.25">
      <c r="A4702" s="9"/>
      <c r="B4702" s="31"/>
      <c r="C4702" s="11"/>
      <c r="D4702" s="74"/>
      <c r="E4702" s="18"/>
      <c r="F4702" s="39"/>
      <c r="G4702" s="22"/>
      <c r="H4702" s="9"/>
    </row>
    <row r="4703" spans="1:8" x14ac:dyDescent="0.25">
      <c r="A4703" s="9"/>
      <c r="B4703" s="31"/>
      <c r="C4703" s="11"/>
      <c r="D4703" s="74"/>
      <c r="E4703" s="18"/>
      <c r="F4703" s="39"/>
      <c r="G4703" s="22"/>
      <c r="H4703" s="9"/>
    </row>
    <row r="4704" spans="1:8" x14ac:dyDescent="0.25">
      <c r="A4704" s="9"/>
      <c r="B4704" s="31"/>
      <c r="C4704" s="11"/>
      <c r="D4704" s="74"/>
      <c r="E4704" s="18"/>
      <c r="F4704" s="39"/>
      <c r="G4704" s="22"/>
      <c r="H4704" s="9"/>
    </row>
    <row r="4705" spans="1:8" x14ac:dyDescent="0.25">
      <c r="A4705" s="9"/>
      <c r="B4705" s="31"/>
      <c r="C4705" s="11"/>
      <c r="D4705" s="74"/>
      <c r="E4705" s="18"/>
      <c r="F4705" s="39"/>
      <c r="G4705" s="22"/>
      <c r="H4705" s="9"/>
    </row>
    <row r="4706" spans="1:8" x14ac:dyDescent="0.25">
      <c r="A4706" s="9"/>
      <c r="B4706" s="31"/>
      <c r="C4706" s="11"/>
      <c r="D4706" s="74"/>
      <c r="E4706" s="18"/>
      <c r="F4706" s="39"/>
      <c r="G4706" s="22"/>
      <c r="H4706" s="9"/>
    </row>
    <row r="4707" spans="1:8" x14ac:dyDescent="0.25">
      <c r="A4707" s="9"/>
      <c r="B4707" s="31"/>
      <c r="C4707" s="11"/>
      <c r="D4707" s="74"/>
      <c r="E4707" s="18"/>
      <c r="F4707" s="39"/>
      <c r="G4707" s="22"/>
      <c r="H4707" s="9"/>
    </row>
    <row r="4708" spans="1:8" x14ac:dyDescent="0.25">
      <c r="A4708" s="9"/>
      <c r="B4708" s="31"/>
      <c r="C4708" s="11"/>
      <c r="D4708" s="74"/>
      <c r="E4708" s="18"/>
      <c r="F4708" s="39"/>
      <c r="G4708" s="22"/>
      <c r="H4708" s="9"/>
    </row>
    <row r="4709" spans="1:8" x14ac:dyDescent="0.25">
      <c r="A4709" s="9"/>
      <c r="B4709" s="31"/>
      <c r="C4709" s="11"/>
      <c r="D4709" s="74"/>
      <c r="E4709" s="18"/>
      <c r="F4709" s="39"/>
      <c r="G4709" s="22"/>
      <c r="H4709" s="9"/>
    </row>
    <row r="4710" spans="1:8" x14ac:dyDescent="0.25">
      <c r="A4710" s="9"/>
      <c r="B4710" s="31"/>
      <c r="C4710" s="11"/>
      <c r="D4710" s="74"/>
      <c r="E4710" s="18"/>
      <c r="F4710" s="39"/>
      <c r="G4710" s="22"/>
      <c r="H4710" s="9"/>
    </row>
    <row r="4711" spans="1:8" x14ac:dyDescent="0.25">
      <c r="A4711" s="9"/>
      <c r="B4711" s="31"/>
      <c r="C4711" s="11"/>
      <c r="D4711" s="74"/>
      <c r="E4711" s="18"/>
      <c r="F4711" s="39"/>
      <c r="G4711" s="22"/>
      <c r="H4711" s="9"/>
    </row>
    <row r="4712" spans="1:8" x14ac:dyDescent="0.25">
      <c r="A4712" s="9"/>
      <c r="B4712" s="31"/>
      <c r="C4712" s="11"/>
      <c r="D4712" s="74"/>
      <c r="E4712" s="18"/>
      <c r="F4712" s="39"/>
      <c r="G4712" s="22"/>
      <c r="H4712" s="9"/>
    </row>
    <row r="4713" spans="1:8" x14ac:dyDescent="0.25">
      <c r="A4713" s="9"/>
      <c r="B4713" s="31"/>
      <c r="C4713" s="11"/>
      <c r="D4713" s="74"/>
      <c r="E4713" s="18"/>
      <c r="F4713" s="39"/>
      <c r="G4713" s="22"/>
      <c r="H4713" s="9"/>
    </row>
    <row r="4714" spans="1:8" x14ac:dyDescent="0.25">
      <c r="A4714" s="9"/>
      <c r="B4714" s="31"/>
      <c r="C4714" s="11"/>
      <c r="D4714" s="74"/>
      <c r="E4714" s="18"/>
      <c r="F4714" s="39"/>
      <c r="G4714" s="22"/>
      <c r="H4714" s="9"/>
    </row>
    <row r="4715" spans="1:8" x14ac:dyDescent="0.25">
      <c r="A4715" s="9"/>
      <c r="B4715" s="31"/>
      <c r="C4715" s="11"/>
      <c r="D4715" s="74"/>
      <c r="E4715" s="18"/>
      <c r="F4715" s="39"/>
      <c r="G4715" s="22"/>
      <c r="H4715" s="9"/>
    </row>
    <row r="4716" spans="1:8" x14ac:dyDescent="0.25">
      <c r="A4716" s="9"/>
      <c r="B4716" s="31"/>
      <c r="C4716" s="11"/>
      <c r="D4716" s="74"/>
      <c r="E4716" s="18"/>
      <c r="F4716" s="39"/>
      <c r="G4716" s="22"/>
      <c r="H4716" s="9"/>
    </row>
    <row r="4717" spans="1:8" x14ac:dyDescent="0.25">
      <c r="A4717" s="9"/>
      <c r="B4717" s="31"/>
      <c r="C4717" s="11"/>
      <c r="D4717" s="74"/>
      <c r="E4717" s="18"/>
      <c r="F4717" s="39"/>
      <c r="G4717" s="22"/>
      <c r="H4717" s="9"/>
    </row>
    <row r="4718" spans="1:8" x14ac:dyDescent="0.25">
      <c r="A4718" s="9"/>
      <c r="B4718" s="31"/>
      <c r="C4718" s="11"/>
      <c r="D4718" s="74"/>
      <c r="E4718" s="18"/>
      <c r="F4718" s="39"/>
      <c r="G4718" s="22"/>
      <c r="H4718" s="9"/>
    </row>
    <row r="4719" spans="1:8" x14ac:dyDescent="0.25">
      <c r="A4719" s="9"/>
      <c r="B4719" s="31"/>
      <c r="C4719" s="11"/>
      <c r="D4719" s="74"/>
      <c r="E4719" s="18"/>
      <c r="F4719" s="39"/>
      <c r="G4719" s="22"/>
      <c r="H4719" s="9"/>
    </row>
    <row r="4720" spans="1:8" x14ac:dyDescent="0.25">
      <c r="A4720" s="9"/>
      <c r="B4720" s="31"/>
      <c r="C4720" s="11"/>
      <c r="D4720" s="74"/>
      <c r="E4720" s="18"/>
      <c r="F4720" s="39"/>
      <c r="G4720" s="22"/>
      <c r="H4720" s="9"/>
    </row>
    <row r="4721" spans="1:8" x14ac:dyDescent="0.25">
      <c r="A4721" s="9"/>
      <c r="B4721" s="31"/>
      <c r="C4721" s="11"/>
      <c r="D4721" s="74"/>
      <c r="E4721" s="18"/>
      <c r="F4721" s="39"/>
      <c r="G4721" s="22"/>
      <c r="H4721" s="9"/>
    </row>
    <row r="4722" spans="1:8" x14ac:dyDescent="0.25">
      <c r="A4722" s="9"/>
      <c r="B4722" s="31"/>
      <c r="C4722" s="11"/>
      <c r="D4722" s="74"/>
      <c r="E4722" s="18"/>
      <c r="F4722" s="39"/>
      <c r="G4722" s="22"/>
      <c r="H4722" s="9"/>
    </row>
    <row r="4723" spans="1:8" x14ac:dyDescent="0.25">
      <c r="A4723" s="9"/>
      <c r="B4723" s="31"/>
      <c r="C4723" s="11"/>
      <c r="D4723" s="74"/>
      <c r="E4723" s="18"/>
      <c r="F4723" s="39"/>
      <c r="G4723" s="22"/>
      <c r="H4723" s="9"/>
    </row>
    <row r="4724" spans="1:8" x14ac:dyDescent="0.25">
      <c r="A4724" s="9"/>
      <c r="B4724" s="31"/>
      <c r="C4724" s="11"/>
      <c r="D4724" s="74"/>
      <c r="E4724" s="18"/>
      <c r="F4724" s="39"/>
      <c r="G4724" s="22"/>
      <c r="H4724" s="9"/>
    </row>
    <row r="4725" spans="1:8" x14ac:dyDescent="0.25">
      <c r="A4725" s="9"/>
      <c r="B4725" s="31"/>
      <c r="C4725" s="11"/>
      <c r="D4725" s="74"/>
      <c r="E4725" s="18"/>
      <c r="F4725" s="39"/>
      <c r="G4725" s="22"/>
      <c r="H4725" s="9"/>
    </row>
    <row r="4726" spans="1:8" x14ac:dyDescent="0.25">
      <c r="A4726" s="9"/>
      <c r="B4726" s="31"/>
      <c r="C4726" s="11"/>
      <c r="D4726" s="74"/>
      <c r="E4726" s="18"/>
      <c r="F4726" s="39"/>
      <c r="G4726" s="22"/>
      <c r="H4726" s="9"/>
    </row>
    <row r="4727" spans="1:8" x14ac:dyDescent="0.25">
      <c r="A4727" s="9"/>
      <c r="B4727" s="31"/>
      <c r="C4727" s="11"/>
      <c r="D4727" s="74"/>
      <c r="E4727" s="18"/>
      <c r="F4727" s="39"/>
      <c r="G4727" s="22"/>
      <c r="H4727" s="9"/>
    </row>
    <row r="4728" spans="1:8" x14ac:dyDescent="0.25">
      <c r="A4728" s="9"/>
      <c r="B4728" s="31"/>
      <c r="C4728" s="11"/>
      <c r="D4728" s="74"/>
      <c r="E4728" s="18"/>
      <c r="F4728" s="39"/>
      <c r="G4728" s="22"/>
      <c r="H4728" s="9"/>
    </row>
    <row r="4729" spans="1:8" x14ac:dyDescent="0.25">
      <c r="A4729" s="9"/>
      <c r="B4729" s="31"/>
      <c r="C4729" s="11"/>
      <c r="D4729" s="74"/>
      <c r="E4729" s="18"/>
      <c r="F4729" s="39"/>
      <c r="G4729" s="22"/>
      <c r="H4729" s="9"/>
    </row>
    <row r="4730" spans="1:8" x14ac:dyDescent="0.25">
      <c r="A4730" s="9"/>
      <c r="B4730" s="31"/>
      <c r="C4730" s="11"/>
      <c r="D4730" s="74"/>
      <c r="E4730" s="18"/>
      <c r="F4730" s="39"/>
      <c r="G4730" s="22"/>
      <c r="H4730" s="9"/>
    </row>
    <row r="4731" spans="1:8" x14ac:dyDescent="0.25">
      <c r="A4731" s="9"/>
      <c r="B4731" s="31"/>
      <c r="C4731" s="11"/>
      <c r="D4731" s="74"/>
      <c r="E4731" s="18"/>
      <c r="F4731" s="39"/>
      <c r="G4731" s="22"/>
      <c r="H4731" s="9"/>
    </row>
    <row r="4732" spans="1:8" x14ac:dyDescent="0.25">
      <c r="A4732" s="9"/>
      <c r="B4732" s="31"/>
      <c r="C4732" s="11"/>
      <c r="D4732" s="74"/>
      <c r="E4732" s="18"/>
      <c r="F4732" s="39"/>
      <c r="G4732" s="22"/>
      <c r="H4732" s="9"/>
    </row>
    <row r="4733" spans="1:8" x14ac:dyDescent="0.25">
      <c r="A4733" s="9"/>
      <c r="B4733" s="31"/>
      <c r="C4733" s="11"/>
      <c r="D4733" s="74"/>
      <c r="E4733" s="18"/>
      <c r="F4733" s="39"/>
      <c r="G4733" s="22"/>
      <c r="H4733" s="9"/>
    </row>
    <row r="4734" spans="1:8" x14ac:dyDescent="0.25">
      <c r="A4734" s="9"/>
      <c r="B4734" s="31"/>
      <c r="C4734" s="11"/>
      <c r="D4734" s="74"/>
      <c r="E4734" s="18"/>
      <c r="F4734" s="39"/>
      <c r="G4734" s="22"/>
      <c r="H4734" s="9"/>
    </row>
    <row r="4735" spans="1:8" x14ac:dyDescent="0.25">
      <c r="A4735" s="9"/>
      <c r="B4735" s="31"/>
      <c r="C4735" s="11"/>
      <c r="D4735" s="74"/>
      <c r="E4735" s="18"/>
      <c r="F4735" s="39"/>
      <c r="G4735" s="22"/>
      <c r="H4735" s="9"/>
    </row>
    <row r="4736" spans="1:8" x14ac:dyDescent="0.25">
      <c r="A4736" s="9"/>
      <c r="B4736" s="31"/>
      <c r="C4736" s="11"/>
      <c r="D4736" s="74"/>
      <c r="E4736" s="18"/>
      <c r="F4736" s="39"/>
      <c r="G4736" s="22"/>
      <c r="H4736" s="9"/>
    </row>
    <row r="4737" spans="1:8" x14ac:dyDescent="0.25">
      <c r="A4737" s="9"/>
      <c r="B4737" s="31"/>
      <c r="C4737" s="11"/>
      <c r="D4737" s="74"/>
      <c r="E4737" s="18"/>
      <c r="F4737" s="39"/>
      <c r="G4737" s="22"/>
      <c r="H4737" s="9"/>
    </row>
    <row r="4738" spans="1:8" x14ac:dyDescent="0.25">
      <c r="A4738" s="9"/>
      <c r="B4738" s="31"/>
      <c r="C4738" s="11"/>
      <c r="D4738" s="74"/>
      <c r="E4738" s="18"/>
      <c r="F4738" s="39"/>
      <c r="G4738" s="22"/>
      <c r="H4738" s="9"/>
    </row>
    <row r="4739" spans="1:8" x14ac:dyDescent="0.25">
      <c r="A4739" s="9"/>
      <c r="B4739" s="31"/>
      <c r="C4739" s="11"/>
      <c r="D4739" s="74"/>
      <c r="E4739" s="18"/>
      <c r="F4739" s="39"/>
      <c r="G4739" s="22"/>
      <c r="H4739" s="9"/>
    </row>
    <row r="4740" spans="1:8" x14ac:dyDescent="0.25">
      <c r="A4740" s="9"/>
      <c r="B4740" s="31"/>
      <c r="C4740" s="11"/>
      <c r="D4740" s="74"/>
      <c r="E4740" s="18"/>
      <c r="F4740" s="39"/>
      <c r="G4740" s="22"/>
      <c r="H4740" s="9"/>
    </row>
    <row r="4741" spans="1:8" x14ac:dyDescent="0.25">
      <c r="A4741" s="9"/>
      <c r="B4741" s="31"/>
      <c r="C4741" s="11"/>
      <c r="D4741" s="74"/>
      <c r="E4741" s="18"/>
      <c r="F4741" s="39"/>
      <c r="G4741" s="22"/>
      <c r="H4741" s="9"/>
    </row>
    <row r="4742" spans="1:8" x14ac:dyDescent="0.25">
      <c r="A4742" s="9"/>
      <c r="B4742" s="31"/>
      <c r="C4742" s="11"/>
      <c r="D4742" s="74"/>
      <c r="E4742" s="18"/>
      <c r="F4742" s="39"/>
      <c r="G4742" s="22"/>
      <c r="H4742" s="9"/>
    </row>
    <row r="4743" spans="1:8" x14ac:dyDescent="0.25">
      <c r="A4743" s="9"/>
      <c r="B4743" s="31"/>
      <c r="C4743" s="11"/>
      <c r="D4743" s="74"/>
      <c r="E4743" s="18"/>
      <c r="F4743" s="39"/>
      <c r="G4743" s="22"/>
      <c r="H4743" s="9"/>
    </row>
    <row r="4744" spans="1:8" x14ac:dyDescent="0.25">
      <c r="A4744" s="9"/>
      <c r="B4744" s="31"/>
      <c r="C4744" s="11"/>
      <c r="D4744" s="74"/>
      <c r="E4744" s="18"/>
      <c r="F4744" s="39"/>
      <c r="G4744" s="22"/>
      <c r="H4744" s="9"/>
    </row>
    <row r="4745" spans="1:8" x14ac:dyDescent="0.25">
      <c r="A4745" s="9"/>
      <c r="B4745" s="31"/>
      <c r="C4745" s="11"/>
      <c r="D4745" s="74"/>
      <c r="E4745" s="18"/>
      <c r="F4745" s="39"/>
      <c r="G4745" s="22"/>
      <c r="H4745" s="9"/>
    </row>
    <row r="4746" spans="1:8" x14ac:dyDescent="0.25">
      <c r="A4746" s="9"/>
      <c r="B4746" s="31"/>
      <c r="C4746" s="11"/>
      <c r="D4746" s="74"/>
      <c r="E4746" s="18"/>
      <c r="F4746" s="39"/>
      <c r="G4746" s="22"/>
      <c r="H4746" s="9"/>
    </row>
    <row r="4747" spans="1:8" x14ac:dyDescent="0.25">
      <c r="A4747" s="9"/>
      <c r="B4747" s="31"/>
      <c r="C4747" s="11"/>
      <c r="D4747" s="74"/>
      <c r="E4747" s="18"/>
      <c r="F4747" s="39"/>
      <c r="G4747" s="22"/>
      <c r="H4747" s="9"/>
    </row>
    <row r="4748" spans="1:8" x14ac:dyDescent="0.25">
      <c r="A4748" s="9"/>
      <c r="B4748" s="31"/>
      <c r="C4748" s="11"/>
      <c r="D4748" s="74"/>
      <c r="E4748" s="18"/>
      <c r="F4748" s="39"/>
      <c r="G4748" s="22"/>
      <c r="H4748" s="9"/>
    </row>
    <row r="4749" spans="1:8" x14ac:dyDescent="0.25">
      <c r="A4749" s="9"/>
      <c r="B4749" s="31"/>
      <c r="C4749" s="11"/>
      <c r="D4749" s="74"/>
      <c r="E4749" s="18"/>
      <c r="F4749" s="39"/>
      <c r="G4749" s="22"/>
      <c r="H4749" s="9"/>
    </row>
    <row r="4750" spans="1:8" x14ac:dyDescent="0.25">
      <c r="A4750" s="9"/>
      <c r="B4750" s="31"/>
      <c r="C4750" s="11"/>
      <c r="D4750" s="74"/>
      <c r="E4750" s="18"/>
      <c r="F4750" s="39"/>
      <c r="G4750" s="22"/>
      <c r="H4750" s="9"/>
    </row>
    <row r="4751" spans="1:8" x14ac:dyDescent="0.25">
      <c r="A4751" s="9"/>
      <c r="B4751" s="31"/>
      <c r="C4751" s="11"/>
      <c r="D4751" s="74"/>
      <c r="E4751" s="18"/>
      <c r="F4751" s="39"/>
      <c r="G4751" s="22"/>
      <c r="H4751" s="9"/>
    </row>
    <row r="4752" spans="1:8" x14ac:dyDescent="0.25">
      <c r="A4752" s="9"/>
      <c r="B4752" s="31"/>
      <c r="C4752" s="11"/>
      <c r="D4752" s="74"/>
      <c r="E4752" s="18"/>
      <c r="F4752" s="39"/>
      <c r="G4752" s="22"/>
      <c r="H4752" s="9"/>
    </row>
    <row r="4753" spans="1:8" x14ac:dyDescent="0.25">
      <c r="A4753" s="9"/>
      <c r="B4753" s="31"/>
      <c r="C4753" s="11"/>
      <c r="D4753" s="74"/>
      <c r="E4753" s="18"/>
      <c r="F4753" s="39"/>
      <c r="G4753" s="22"/>
      <c r="H4753" s="9"/>
    </row>
    <row r="4754" spans="1:8" x14ac:dyDescent="0.25">
      <c r="A4754" s="9"/>
      <c r="B4754" s="31"/>
      <c r="C4754" s="11"/>
      <c r="D4754" s="74"/>
      <c r="E4754" s="18"/>
      <c r="F4754" s="39"/>
      <c r="G4754" s="22"/>
      <c r="H4754" s="9"/>
    </row>
    <row r="4755" spans="1:8" x14ac:dyDescent="0.25">
      <c r="A4755" s="9"/>
      <c r="B4755" s="31"/>
      <c r="C4755" s="11"/>
      <c r="D4755" s="74"/>
      <c r="E4755" s="18"/>
      <c r="F4755" s="39"/>
      <c r="G4755" s="22"/>
      <c r="H4755" s="9"/>
    </row>
    <row r="4756" spans="1:8" x14ac:dyDescent="0.25">
      <c r="A4756" s="9"/>
      <c r="B4756" s="31"/>
      <c r="C4756" s="11"/>
      <c r="D4756" s="74"/>
      <c r="E4756" s="18"/>
      <c r="F4756" s="39"/>
      <c r="G4756" s="22"/>
      <c r="H4756" s="9"/>
    </row>
    <row r="4757" spans="1:8" x14ac:dyDescent="0.25">
      <c r="A4757" s="9"/>
      <c r="B4757" s="31"/>
      <c r="C4757" s="11"/>
      <c r="D4757" s="74"/>
      <c r="E4757" s="18"/>
      <c r="F4757" s="39"/>
      <c r="G4757" s="22"/>
      <c r="H4757" s="9"/>
    </row>
    <row r="4758" spans="1:8" x14ac:dyDescent="0.25">
      <c r="A4758" s="9"/>
      <c r="B4758" s="31"/>
      <c r="C4758" s="11"/>
      <c r="D4758" s="74"/>
      <c r="E4758" s="18"/>
      <c r="F4758" s="39"/>
      <c r="G4758" s="22"/>
      <c r="H4758" s="9"/>
    </row>
    <row r="4759" spans="1:8" x14ac:dyDescent="0.25">
      <c r="A4759" s="9"/>
      <c r="B4759" s="31"/>
      <c r="C4759" s="11"/>
      <c r="D4759" s="74"/>
      <c r="E4759" s="18"/>
      <c r="F4759" s="39"/>
      <c r="G4759" s="22"/>
      <c r="H4759" s="9"/>
    </row>
    <row r="4760" spans="1:8" x14ac:dyDescent="0.25">
      <c r="A4760" s="9"/>
      <c r="B4760" s="31"/>
      <c r="C4760" s="11"/>
      <c r="D4760" s="74"/>
      <c r="E4760" s="18"/>
      <c r="F4760" s="39"/>
      <c r="G4760" s="22"/>
      <c r="H4760" s="9"/>
    </row>
    <row r="4761" spans="1:8" x14ac:dyDescent="0.25">
      <c r="A4761" s="9"/>
      <c r="B4761" s="31"/>
      <c r="C4761" s="11"/>
      <c r="D4761" s="74"/>
      <c r="E4761" s="18"/>
      <c r="F4761" s="39"/>
      <c r="G4761" s="22"/>
      <c r="H4761" s="9"/>
    </row>
    <row r="4762" spans="1:8" x14ac:dyDescent="0.25">
      <c r="A4762" s="9"/>
      <c r="B4762" s="31"/>
      <c r="C4762" s="11"/>
      <c r="D4762" s="74"/>
      <c r="E4762" s="18"/>
      <c r="F4762" s="39"/>
      <c r="G4762" s="22"/>
      <c r="H4762" s="9"/>
    </row>
    <row r="4763" spans="1:8" x14ac:dyDescent="0.25">
      <c r="A4763" s="9"/>
      <c r="B4763" s="31"/>
      <c r="C4763" s="11"/>
      <c r="D4763" s="74"/>
      <c r="E4763" s="18"/>
      <c r="F4763" s="39"/>
      <c r="G4763" s="22"/>
      <c r="H4763" s="9"/>
    </row>
    <row r="4764" spans="1:8" x14ac:dyDescent="0.25">
      <c r="A4764" s="9"/>
      <c r="B4764" s="31"/>
      <c r="C4764" s="11"/>
      <c r="D4764" s="74"/>
      <c r="E4764" s="18"/>
      <c r="F4764" s="39"/>
      <c r="G4764" s="22"/>
      <c r="H4764" s="9"/>
    </row>
    <row r="4765" spans="1:8" x14ac:dyDescent="0.25">
      <c r="A4765" s="9"/>
      <c r="B4765" s="31"/>
      <c r="C4765" s="11"/>
      <c r="D4765" s="74"/>
      <c r="E4765" s="18"/>
      <c r="F4765" s="39"/>
      <c r="G4765" s="22"/>
      <c r="H4765" s="9"/>
    </row>
    <row r="4766" spans="1:8" x14ac:dyDescent="0.25">
      <c r="A4766" s="9"/>
      <c r="B4766" s="31"/>
      <c r="C4766" s="11"/>
      <c r="D4766" s="74"/>
      <c r="E4766" s="18"/>
      <c r="F4766" s="39"/>
      <c r="G4766" s="22"/>
      <c r="H4766" s="9"/>
    </row>
    <row r="4767" spans="1:8" x14ac:dyDescent="0.25">
      <c r="A4767" s="9"/>
      <c r="B4767" s="31"/>
      <c r="C4767" s="11"/>
      <c r="D4767" s="74"/>
      <c r="E4767" s="18"/>
      <c r="F4767" s="39"/>
      <c r="G4767" s="22"/>
      <c r="H4767" s="9"/>
    </row>
    <row r="4768" spans="1:8" x14ac:dyDescent="0.25">
      <c r="A4768" s="9"/>
      <c r="B4768" s="31"/>
      <c r="C4768" s="11"/>
      <c r="D4768" s="74"/>
      <c r="E4768" s="18"/>
      <c r="F4768" s="39"/>
      <c r="G4768" s="22"/>
      <c r="H4768" s="9"/>
    </row>
    <row r="4769" spans="1:8" x14ac:dyDescent="0.25">
      <c r="A4769" s="9"/>
      <c r="B4769" s="31"/>
      <c r="C4769" s="11"/>
      <c r="D4769" s="74"/>
      <c r="E4769" s="18"/>
      <c r="F4769" s="39"/>
      <c r="G4769" s="22"/>
      <c r="H4769" s="9"/>
    </row>
    <row r="4770" spans="1:8" x14ac:dyDescent="0.25">
      <c r="A4770" s="9"/>
      <c r="B4770" s="31"/>
      <c r="C4770" s="11"/>
      <c r="D4770" s="74"/>
      <c r="E4770" s="18"/>
      <c r="F4770" s="39"/>
      <c r="G4770" s="22"/>
      <c r="H4770" s="9"/>
    </row>
    <row r="4771" spans="1:8" x14ac:dyDescent="0.25">
      <c r="A4771" s="9"/>
      <c r="B4771" s="31"/>
      <c r="C4771" s="11"/>
      <c r="D4771" s="74"/>
      <c r="E4771" s="18"/>
      <c r="F4771" s="39"/>
      <c r="G4771" s="22"/>
      <c r="H4771" s="9"/>
    </row>
    <row r="4772" spans="1:8" x14ac:dyDescent="0.25">
      <c r="A4772" s="9"/>
      <c r="B4772" s="31"/>
      <c r="C4772" s="11"/>
      <c r="D4772" s="74"/>
      <c r="E4772" s="18"/>
      <c r="F4772" s="39"/>
      <c r="G4772" s="22"/>
      <c r="H4772" s="9"/>
    </row>
    <row r="4773" spans="1:8" x14ac:dyDescent="0.25">
      <c r="A4773" s="9"/>
      <c r="B4773" s="31"/>
      <c r="C4773" s="11"/>
      <c r="D4773" s="74"/>
      <c r="E4773" s="18"/>
      <c r="F4773" s="39"/>
      <c r="G4773" s="22"/>
      <c r="H4773" s="9"/>
    </row>
    <row r="4774" spans="1:8" x14ac:dyDescent="0.25">
      <c r="A4774" s="9"/>
      <c r="B4774" s="31"/>
      <c r="C4774" s="11"/>
      <c r="D4774" s="74"/>
      <c r="E4774" s="18"/>
      <c r="F4774" s="39"/>
      <c r="G4774" s="22"/>
      <c r="H4774" s="9"/>
    </row>
    <row r="4775" spans="1:8" x14ac:dyDescent="0.25">
      <c r="A4775" s="9"/>
      <c r="B4775" s="31"/>
      <c r="C4775" s="11"/>
      <c r="D4775" s="74"/>
      <c r="E4775" s="18"/>
      <c r="F4775" s="39"/>
      <c r="G4775" s="22"/>
      <c r="H4775" s="9"/>
    </row>
    <row r="4776" spans="1:8" x14ac:dyDescent="0.25">
      <c r="A4776" s="9"/>
      <c r="B4776" s="31"/>
      <c r="C4776" s="11"/>
      <c r="D4776" s="74"/>
      <c r="E4776" s="18"/>
      <c r="F4776" s="39"/>
      <c r="G4776" s="22"/>
      <c r="H4776" s="9"/>
    </row>
    <row r="4777" spans="1:8" x14ac:dyDescent="0.25">
      <c r="A4777" s="9"/>
      <c r="B4777" s="31"/>
      <c r="C4777" s="11"/>
      <c r="D4777" s="74"/>
      <c r="E4777" s="18"/>
      <c r="F4777" s="39"/>
      <c r="G4777" s="22"/>
      <c r="H4777" s="9"/>
    </row>
    <row r="4778" spans="1:8" x14ac:dyDescent="0.25">
      <c r="A4778" s="9"/>
      <c r="B4778" s="31"/>
      <c r="C4778" s="11"/>
      <c r="D4778" s="74"/>
      <c r="E4778" s="18"/>
      <c r="F4778" s="39"/>
      <c r="G4778" s="22"/>
      <c r="H4778" s="9"/>
    </row>
    <row r="4779" spans="1:8" x14ac:dyDescent="0.25">
      <c r="A4779" s="9"/>
      <c r="B4779" s="31"/>
      <c r="C4779" s="11"/>
      <c r="D4779" s="74"/>
      <c r="E4779" s="18"/>
      <c r="F4779" s="39"/>
      <c r="G4779" s="22"/>
      <c r="H4779" s="9"/>
    </row>
    <row r="4780" spans="1:8" x14ac:dyDescent="0.25">
      <c r="A4780" s="9"/>
      <c r="B4780" s="31"/>
      <c r="C4780" s="11"/>
      <c r="D4780" s="74"/>
      <c r="E4780" s="18"/>
      <c r="F4780" s="39"/>
      <c r="G4780" s="22"/>
      <c r="H4780" s="9"/>
    </row>
    <row r="4781" spans="1:8" x14ac:dyDescent="0.25">
      <c r="A4781" s="9"/>
      <c r="B4781" s="31"/>
      <c r="C4781" s="11"/>
      <c r="D4781" s="74"/>
      <c r="E4781" s="18"/>
      <c r="F4781" s="39"/>
      <c r="G4781" s="22"/>
      <c r="H4781" s="9"/>
    </row>
    <row r="4782" spans="1:8" x14ac:dyDescent="0.25">
      <c r="A4782" s="9"/>
      <c r="B4782" s="31"/>
      <c r="C4782" s="11"/>
      <c r="D4782" s="74"/>
      <c r="E4782" s="18"/>
      <c r="F4782" s="39"/>
      <c r="G4782" s="22"/>
      <c r="H4782" s="9"/>
    </row>
    <row r="4783" spans="1:8" x14ac:dyDescent="0.25">
      <c r="A4783" s="9"/>
      <c r="B4783" s="31"/>
      <c r="C4783" s="11"/>
      <c r="D4783" s="74"/>
      <c r="E4783" s="18"/>
      <c r="F4783" s="39"/>
      <c r="G4783" s="22"/>
      <c r="H4783" s="9"/>
    </row>
    <row r="4784" spans="1:8" x14ac:dyDescent="0.25">
      <c r="A4784" s="9"/>
      <c r="B4784" s="31"/>
      <c r="C4784" s="11"/>
      <c r="D4784" s="74"/>
      <c r="E4784" s="18"/>
      <c r="F4784" s="39"/>
      <c r="G4784" s="22"/>
      <c r="H4784" s="9"/>
    </row>
    <row r="4785" spans="1:8" x14ac:dyDescent="0.25">
      <c r="A4785" s="9"/>
      <c r="B4785" s="31"/>
      <c r="C4785" s="11"/>
      <c r="D4785" s="74"/>
      <c r="E4785" s="18"/>
      <c r="F4785" s="39"/>
      <c r="G4785" s="22"/>
      <c r="H4785" s="9"/>
    </row>
    <row r="4786" spans="1:8" x14ac:dyDescent="0.25">
      <c r="A4786" s="9"/>
      <c r="B4786" s="31"/>
      <c r="C4786" s="11"/>
      <c r="D4786" s="74"/>
      <c r="E4786" s="18"/>
      <c r="F4786" s="39"/>
      <c r="G4786" s="22"/>
      <c r="H4786" s="9"/>
    </row>
    <row r="4787" spans="1:8" x14ac:dyDescent="0.25">
      <c r="A4787" s="9"/>
      <c r="B4787" s="31"/>
      <c r="C4787" s="11"/>
      <c r="D4787" s="74"/>
      <c r="E4787" s="18"/>
      <c r="F4787" s="39"/>
      <c r="G4787" s="22"/>
      <c r="H4787" s="9"/>
    </row>
    <row r="4788" spans="1:8" x14ac:dyDescent="0.25">
      <c r="A4788" s="9"/>
      <c r="B4788" s="31"/>
      <c r="C4788" s="11"/>
      <c r="D4788" s="74"/>
      <c r="E4788" s="18"/>
      <c r="F4788" s="39"/>
      <c r="G4788" s="22"/>
      <c r="H4788" s="9"/>
    </row>
    <row r="4789" spans="1:8" x14ac:dyDescent="0.25">
      <c r="A4789" s="9"/>
      <c r="B4789" s="31"/>
      <c r="C4789" s="11"/>
      <c r="D4789" s="74"/>
      <c r="E4789" s="18"/>
      <c r="F4789" s="39"/>
      <c r="G4789" s="22"/>
      <c r="H4789" s="9"/>
    </row>
    <row r="4790" spans="1:8" x14ac:dyDescent="0.25">
      <c r="A4790" s="9"/>
      <c r="B4790" s="31"/>
      <c r="C4790" s="11"/>
      <c r="D4790" s="74"/>
      <c r="E4790" s="18"/>
      <c r="F4790" s="39"/>
      <c r="G4790" s="22"/>
      <c r="H4790" s="9"/>
    </row>
    <row r="4791" spans="1:8" x14ac:dyDescent="0.25">
      <c r="A4791" s="9"/>
      <c r="B4791" s="31"/>
      <c r="C4791" s="11"/>
      <c r="D4791" s="74"/>
      <c r="E4791" s="18"/>
      <c r="F4791" s="39"/>
      <c r="G4791" s="22"/>
      <c r="H4791" s="9"/>
    </row>
    <row r="4792" spans="1:8" x14ac:dyDescent="0.25">
      <c r="A4792" s="9"/>
      <c r="B4792" s="31"/>
      <c r="C4792" s="11"/>
      <c r="D4792" s="74"/>
      <c r="E4792" s="18"/>
      <c r="F4792" s="39"/>
      <c r="G4792" s="22"/>
      <c r="H4792" s="9"/>
    </row>
    <row r="4793" spans="1:8" x14ac:dyDescent="0.25">
      <c r="A4793" s="9"/>
      <c r="B4793" s="31"/>
      <c r="C4793" s="11"/>
      <c r="D4793" s="74"/>
      <c r="E4793" s="18"/>
      <c r="F4793" s="39"/>
      <c r="G4793" s="22"/>
      <c r="H4793" s="9"/>
    </row>
    <row r="4794" spans="1:8" x14ac:dyDescent="0.25">
      <c r="A4794" s="9"/>
      <c r="B4794" s="31"/>
      <c r="C4794" s="11"/>
      <c r="D4794" s="74"/>
      <c r="E4794" s="18"/>
      <c r="F4794" s="39"/>
      <c r="G4794" s="22"/>
      <c r="H4794" s="9"/>
    </row>
    <row r="4795" spans="1:8" x14ac:dyDescent="0.25">
      <c r="A4795" s="9"/>
      <c r="B4795" s="31"/>
      <c r="C4795" s="11"/>
      <c r="D4795" s="74"/>
      <c r="E4795" s="18"/>
      <c r="F4795" s="39"/>
      <c r="G4795" s="22"/>
      <c r="H4795" s="9"/>
    </row>
    <row r="4796" spans="1:8" x14ac:dyDescent="0.25">
      <c r="A4796" s="9"/>
      <c r="B4796" s="31"/>
      <c r="C4796" s="11"/>
      <c r="D4796" s="74"/>
      <c r="E4796" s="18"/>
      <c r="F4796" s="39"/>
      <c r="G4796" s="22"/>
      <c r="H4796" s="9"/>
    </row>
    <row r="4797" spans="1:8" x14ac:dyDescent="0.25">
      <c r="A4797" s="9"/>
      <c r="B4797" s="31"/>
      <c r="C4797" s="11"/>
      <c r="D4797" s="74"/>
      <c r="E4797" s="18"/>
      <c r="F4797" s="39"/>
      <c r="G4797" s="22"/>
      <c r="H4797" s="9"/>
    </row>
    <row r="4798" spans="1:8" x14ac:dyDescent="0.25">
      <c r="A4798" s="9"/>
      <c r="B4798" s="31"/>
      <c r="C4798" s="11"/>
      <c r="D4798" s="74"/>
      <c r="E4798" s="18"/>
      <c r="F4798" s="39"/>
      <c r="G4798" s="22"/>
      <c r="H4798" s="9"/>
    </row>
    <row r="4799" spans="1:8" x14ac:dyDescent="0.25">
      <c r="A4799" s="9"/>
      <c r="B4799" s="31"/>
      <c r="C4799" s="11"/>
      <c r="D4799" s="74"/>
      <c r="E4799" s="18"/>
      <c r="F4799" s="39"/>
      <c r="G4799" s="22"/>
      <c r="H4799" s="9"/>
    </row>
    <row r="4800" spans="1:8" x14ac:dyDescent="0.25">
      <c r="A4800" s="9"/>
      <c r="B4800" s="31"/>
      <c r="C4800" s="11"/>
      <c r="D4800" s="74"/>
      <c r="E4800" s="18"/>
      <c r="F4800" s="39"/>
      <c r="G4800" s="22"/>
      <c r="H4800" s="9"/>
    </row>
    <row r="4801" spans="1:8" x14ac:dyDescent="0.25">
      <c r="A4801" s="9"/>
      <c r="B4801" s="31"/>
      <c r="C4801" s="11"/>
      <c r="D4801" s="74"/>
      <c r="E4801" s="18"/>
      <c r="F4801" s="39"/>
      <c r="G4801" s="22"/>
      <c r="H4801" s="9"/>
    </row>
    <row r="4802" spans="1:8" x14ac:dyDescent="0.25">
      <c r="A4802" s="9"/>
      <c r="B4802" s="31"/>
      <c r="C4802" s="11"/>
      <c r="D4802" s="74"/>
      <c r="E4802" s="18"/>
      <c r="F4802" s="39"/>
      <c r="G4802" s="22"/>
      <c r="H4802" s="9"/>
    </row>
    <row r="4803" spans="1:8" x14ac:dyDescent="0.25">
      <c r="A4803" s="9"/>
      <c r="B4803" s="31"/>
      <c r="C4803" s="11"/>
      <c r="D4803" s="74"/>
      <c r="E4803" s="18"/>
      <c r="F4803" s="39"/>
      <c r="G4803" s="22"/>
      <c r="H4803" s="9"/>
    </row>
    <row r="4804" spans="1:8" x14ac:dyDescent="0.25">
      <c r="A4804" s="9"/>
      <c r="B4804" s="31"/>
      <c r="C4804" s="11"/>
      <c r="D4804" s="74"/>
      <c r="E4804" s="18"/>
      <c r="F4804" s="39"/>
      <c r="G4804" s="22"/>
      <c r="H4804" s="9"/>
    </row>
    <row r="4805" spans="1:8" x14ac:dyDescent="0.25">
      <c r="A4805" s="9"/>
      <c r="B4805" s="31"/>
      <c r="C4805" s="11"/>
      <c r="D4805" s="74"/>
      <c r="E4805" s="18"/>
      <c r="F4805" s="39"/>
      <c r="G4805" s="22"/>
      <c r="H4805" s="9"/>
    </row>
    <row r="4806" spans="1:8" x14ac:dyDescent="0.25">
      <c r="A4806" s="9"/>
      <c r="B4806" s="31"/>
      <c r="C4806" s="11"/>
      <c r="D4806" s="74"/>
      <c r="E4806" s="18"/>
      <c r="F4806" s="39"/>
      <c r="G4806" s="22"/>
      <c r="H4806" s="9"/>
    </row>
    <row r="4807" spans="1:8" x14ac:dyDescent="0.25">
      <c r="A4807" s="9"/>
      <c r="B4807" s="31"/>
      <c r="C4807" s="11"/>
      <c r="D4807" s="74"/>
      <c r="E4807" s="18"/>
      <c r="F4807" s="39"/>
      <c r="G4807" s="22"/>
      <c r="H4807" s="9"/>
    </row>
    <row r="4808" spans="1:8" x14ac:dyDescent="0.25">
      <c r="A4808" s="9"/>
      <c r="B4808" s="31"/>
      <c r="C4808" s="11"/>
      <c r="D4808" s="74"/>
      <c r="E4808" s="18"/>
      <c r="F4808" s="39"/>
      <c r="G4808" s="22"/>
      <c r="H4808" s="9"/>
    </row>
    <row r="4809" spans="1:8" x14ac:dyDescent="0.25">
      <c r="A4809" s="9"/>
      <c r="B4809" s="31"/>
      <c r="C4809" s="11"/>
      <c r="D4809" s="74"/>
      <c r="E4809" s="18"/>
      <c r="F4809" s="39"/>
      <c r="G4809" s="22"/>
      <c r="H4809" s="9"/>
    </row>
    <row r="4810" spans="1:8" x14ac:dyDescent="0.25">
      <c r="A4810" s="9"/>
      <c r="B4810" s="31"/>
      <c r="C4810" s="11"/>
      <c r="D4810" s="74"/>
      <c r="E4810" s="18"/>
      <c r="F4810" s="39"/>
      <c r="G4810" s="22"/>
      <c r="H4810" s="9"/>
    </row>
    <row r="4811" spans="1:8" x14ac:dyDescent="0.25">
      <c r="A4811" s="9"/>
      <c r="B4811" s="31"/>
      <c r="C4811" s="11"/>
      <c r="D4811" s="74"/>
      <c r="E4811" s="18"/>
      <c r="F4811" s="39"/>
      <c r="G4811" s="22"/>
      <c r="H4811" s="9"/>
    </row>
    <row r="4812" spans="1:8" x14ac:dyDescent="0.25">
      <c r="A4812" s="9"/>
      <c r="B4812" s="31"/>
      <c r="C4812" s="11"/>
      <c r="D4812" s="74"/>
      <c r="E4812" s="18"/>
      <c r="F4812" s="39"/>
      <c r="G4812" s="22"/>
      <c r="H4812" s="9"/>
    </row>
    <row r="4813" spans="1:8" x14ac:dyDescent="0.25">
      <c r="A4813" s="9"/>
      <c r="B4813" s="31"/>
      <c r="C4813" s="11"/>
      <c r="D4813" s="74"/>
      <c r="E4813" s="18"/>
      <c r="F4813" s="39"/>
      <c r="G4813" s="22"/>
      <c r="H4813" s="9"/>
    </row>
    <row r="4814" spans="1:8" x14ac:dyDescent="0.25">
      <c r="A4814" s="9"/>
      <c r="B4814" s="31"/>
      <c r="C4814" s="11"/>
      <c r="D4814" s="74"/>
      <c r="E4814" s="18"/>
      <c r="F4814" s="39"/>
      <c r="G4814" s="22"/>
      <c r="H4814" s="9"/>
    </row>
    <row r="4815" spans="1:8" x14ac:dyDescent="0.25">
      <c r="A4815" s="9"/>
      <c r="B4815" s="31"/>
      <c r="C4815" s="11"/>
      <c r="D4815" s="74"/>
      <c r="E4815" s="18"/>
      <c r="F4815" s="39"/>
      <c r="G4815" s="22"/>
      <c r="H4815" s="9"/>
    </row>
    <row r="4816" spans="1:8" x14ac:dyDescent="0.25">
      <c r="A4816" s="9"/>
      <c r="B4816" s="31"/>
      <c r="C4816" s="11"/>
      <c r="D4816" s="74"/>
      <c r="E4816" s="18"/>
      <c r="F4816" s="39"/>
      <c r="G4816" s="22"/>
      <c r="H4816" s="9"/>
    </row>
    <row r="4817" spans="1:8" x14ac:dyDescent="0.25">
      <c r="A4817" s="9"/>
      <c r="B4817" s="31"/>
      <c r="C4817" s="11"/>
      <c r="D4817" s="74"/>
      <c r="E4817" s="18"/>
      <c r="F4817" s="39"/>
      <c r="G4817" s="22"/>
      <c r="H4817" s="9"/>
    </row>
    <row r="4818" spans="1:8" x14ac:dyDescent="0.25">
      <c r="A4818" s="9"/>
      <c r="B4818" s="31"/>
      <c r="C4818" s="11"/>
      <c r="D4818" s="74"/>
      <c r="E4818" s="18"/>
      <c r="F4818" s="39"/>
      <c r="G4818" s="22"/>
      <c r="H4818" s="9"/>
    </row>
    <row r="4819" spans="1:8" x14ac:dyDescent="0.25">
      <c r="A4819" s="9"/>
      <c r="B4819" s="31"/>
      <c r="C4819" s="11"/>
      <c r="D4819" s="74"/>
      <c r="E4819" s="18"/>
      <c r="F4819" s="39"/>
      <c r="G4819" s="22"/>
      <c r="H4819" s="9"/>
    </row>
    <row r="4820" spans="1:8" x14ac:dyDescent="0.25">
      <c r="A4820" s="9"/>
      <c r="B4820" s="31"/>
      <c r="C4820" s="11"/>
      <c r="D4820" s="74"/>
      <c r="E4820" s="18"/>
      <c r="F4820" s="39"/>
      <c r="G4820" s="22"/>
      <c r="H4820" s="9"/>
    </row>
    <row r="4821" spans="1:8" x14ac:dyDescent="0.25">
      <c r="A4821" s="9"/>
      <c r="B4821" s="31"/>
      <c r="C4821" s="11"/>
      <c r="D4821" s="74"/>
      <c r="E4821" s="18"/>
      <c r="F4821" s="39"/>
      <c r="G4821" s="22"/>
      <c r="H4821" s="9"/>
    </row>
    <row r="4822" spans="1:8" x14ac:dyDescent="0.25">
      <c r="A4822" s="9"/>
      <c r="B4822" s="31"/>
      <c r="C4822" s="11"/>
      <c r="D4822" s="74"/>
      <c r="E4822" s="18"/>
      <c r="F4822" s="39"/>
      <c r="G4822" s="22"/>
      <c r="H4822" s="9"/>
    </row>
    <row r="4823" spans="1:8" x14ac:dyDescent="0.25">
      <c r="A4823" s="9"/>
      <c r="B4823" s="31"/>
      <c r="C4823" s="11"/>
      <c r="D4823" s="74"/>
      <c r="E4823" s="18"/>
      <c r="F4823" s="39"/>
      <c r="G4823" s="22"/>
      <c r="H4823" s="9"/>
    </row>
    <row r="4824" spans="1:8" x14ac:dyDescent="0.25">
      <c r="A4824" s="9"/>
      <c r="B4824" s="31"/>
      <c r="C4824" s="11"/>
      <c r="D4824" s="74"/>
      <c r="E4824" s="18"/>
      <c r="F4824" s="39"/>
      <c r="G4824" s="22"/>
      <c r="H4824" s="9"/>
    </row>
    <row r="4825" spans="1:8" x14ac:dyDescent="0.25">
      <c r="A4825" s="9"/>
      <c r="B4825" s="31"/>
      <c r="C4825" s="11"/>
      <c r="D4825" s="74"/>
      <c r="E4825" s="18"/>
      <c r="F4825" s="39"/>
      <c r="G4825" s="22"/>
      <c r="H4825" s="9"/>
    </row>
    <row r="4826" spans="1:8" x14ac:dyDescent="0.25">
      <c r="A4826" s="9"/>
      <c r="B4826" s="31"/>
      <c r="C4826" s="11"/>
      <c r="D4826" s="74"/>
      <c r="E4826" s="18"/>
      <c r="F4826" s="39"/>
      <c r="G4826" s="22"/>
      <c r="H4826" s="9"/>
    </row>
    <row r="4827" spans="1:8" x14ac:dyDescent="0.25">
      <c r="A4827" s="9"/>
      <c r="B4827" s="31"/>
      <c r="C4827" s="11"/>
      <c r="D4827" s="74"/>
      <c r="E4827" s="18"/>
      <c r="F4827" s="39"/>
      <c r="G4827" s="22"/>
      <c r="H4827" s="9"/>
    </row>
    <row r="4828" spans="1:8" x14ac:dyDescent="0.25">
      <c r="A4828" s="9"/>
      <c r="B4828" s="31"/>
      <c r="C4828" s="11"/>
      <c r="D4828" s="74"/>
      <c r="E4828" s="18"/>
      <c r="F4828" s="39"/>
      <c r="G4828" s="22"/>
      <c r="H4828" s="9"/>
    </row>
    <row r="4829" spans="1:8" x14ac:dyDescent="0.25">
      <c r="A4829" s="9"/>
      <c r="B4829" s="31"/>
      <c r="C4829" s="11"/>
      <c r="D4829" s="74"/>
      <c r="E4829" s="18"/>
      <c r="F4829" s="39"/>
      <c r="G4829" s="22"/>
      <c r="H4829" s="9"/>
    </row>
    <row r="4830" spans="1:8" x14ac:dyDescent="0.25">
      <c r="A4830" s="9"/>
      <c r="B4830" s="31"/>
      <c r="C4830" s="11"/>
      <c r="D4830" s="74"/>
      <c r="E4830" s="18"/>
      <c r="F4830" s="39"/>
      <c r="G4830" s="22"/>
      <c r="H4830" s="9"/>
    </row>
    <row r="4831" spans="1:8" x14ac:dyDescent="0.25">
      <c r="A4831" s="9"/>
      <c r="B4831" s="31"/>
      <c r="C4831" s="11"/>
      <c r="D4831" s="74"/>
      <c r="E4831" s="18"/>
      <c r="F4831" s="39"/>
      <c r="G4831" s="22"/>
      <c r="H4831" s="9"/>
    </row>
    <row r="4832" spans="1:8" x14ac:dyDescent="0.25">
      <c r="A4832" s="9"/>
      <c r="B4832" s="31"/>
      <c r="C4832" s="11"/>
      <c r="D4832" s="74"/>
      <c r="E4832" s="18"/>
      <c r="F4832" s="39"/>
      <c r="G4832" s="22"/>
      <c r="H4832" s="9"/>
    </row>
    <row r="4833" spans="1:8" x14ac:dyDescent="0.25">
      <c r="A4833" s="9"/>
      <c r="B4833" s="31"/>
      <c r="C4833" s="11"/>
      <c r="D4833" s="74"/>
      <c r="E4833" s="18"/>
      <c r="F4833" s="39"/>
      <c r="G4833" s="22"/>
      <c r="H4833" s="9"/>
    </row>
    <row r="4834" spans="1:8" x14ac:dyDescent="0.25">
      <c r="A4834" s="9"/>
      <c r="B4834" s="31"/>
      <c r="C4834" s="11"/>
      <c r="D4834" s="74"/>
      <c r="E4834" s="18"/>
      <c r="F4834" s="39"/>
      <c r="G4834" s="22"/>
      <c r="H4834" s="9"/>
    </row>
    <row r="4835" spans="1:8" x14ac:dyDescent="0.25">
      <c r="A4835" s="9"/>
      <c r="B4835" s="31"/>
      <c r="C4835" s="11"/>
      <c r="D4835" s="74"/>
      <c r="E4835" s="18"/>
      <c r="F4835" s="39"/>
      <c r="G4835" s="22"/>
      <c r="H4835" s="9"/>
    </row>
    <row r="4836" spans="1:8" x14ac:dyDescent="0.25">
      <c r="A4836" s="9"/>
      <c r="B4836" s="31"/>
      <c r="C4836" s="11"/>
      <c r="D4836" s="74"/>
      <c r="E4836" s="18"/>
      <c r="F4836" s="39"/>
      <c r="G4836" s="22"/>
      <c r="H4836" s="9"/>
    </row>
    <row r="4837" spans="1:8" x14ac:dyDescent="0.25">
      <c r="A4837" s="9"/>
      <c r="B4837" s="31"/>
      <c r="C4837" s="11"/>
      <c r="D4837" s="74"/>
      <c r="E4837" s="18"/>
      <c r="F4837" s="39"/>
      <c r="G4837" s="22"/>
      <c r="H4837" s="9"/>
    </row>
    <row r="4838" spans="1:8" x14ac:dyDescent="0.25">
      <c r="A4838" s="9"/>
      <c r="B4838" s="31"/>
      <c r="C4838" s="11"/>
      <c r="D4838" s="74"/>
      <c r="E4838" s="18"/>
      <c r="F4838" s="39"/>
      <c r="G4838" s="22"/>
      <c r="H4838" s="9"/>
    </row>
    <row r="4839" spans="1:8" x14ac:dyDescent="0.25">
      <c r="A4839" s="9"/>
      <c r="B4839" s="31"/>
      <c r="C4839" s="11"/>
      <c r="D4839" s="74"/>
      <c r="E4839" s="18"/>
      <c r="F4839" s="39"/>
      <c r="G4839" s="22"/>
      <c r="H4839" s="9"/>
    </row>
    <row r="4840" spans="1:8" x14ac:dyDescent="0.25">
      <c r="A4840" s="9"/>
      <c r="B4840" s="31"/>
      <c r="C4840" s="11"/>
      <c r="D4840" s="74"/>
      <c r="E4840" s="18"/>
      <c r="F4840" s="39"/>
      <c r="G4840" s="22"/>
      <c r="H4840" s="9"/>
    </row>
    <row r="4841" spans="1:8" x14ac:dyDescent="0.25">
      <c r="A4841" s="9"/>
      <c r="B4841" s="31"/>
      <c r="C4841" s="11"/>
      <c r="D4841" s="74"/>
      <c r="E4841" s="18"/>
      <c r="F4841" s="39"/>
      <c r="G4841" s="22"/>
      <c r="H4841" s="9"/>
    </row>
    <row r="4842" spans="1:8" x14ac:dyDescent="0.25">
      <c r="A4842" s="9"/>
      <c r="B4842" s="31"/>
      <c r="C4842" s="11"/>
      <c r="D4842" s="74"/>
      <c r="E4842" s="18"/>
      <c r="F4842" s="39"/>
      <c r="G4842" s="22"/>
      <c r="H4842" s="9"/>
    </row>
    <row r="4843" spans="1:8" x14ac:dyDescent="0.25">
      <c r="A4843" s="9"/>
      <c r="B4843" s="31"/>
      <c r="C4843" s="11"/>
      <c r="D4843" s="74"/>
      <c r="E4843" s="18"/>
      <c r="F4843" s="39"/>
      <c r="G4843" s="22"/>
      <c r="H4843" s="9"/>
    </row>
    <row r="4844" spans="1:8" x14ac:dyDescent="0.25">
      <c r="A4844" s="9"/>
      <c r="B4844" s="31"/>
      <c r="C4844" s="11"/>
      <c r="D4844" s="74"/>
      <c r="E4844" s="18"/>
      <c r="F4844" s="39"/>
      <c r="G4844" s="22"/>
      <c r="H4844" s="9"/>
    </row>
    <row r="4845" spans="1:8" x14ac:dyDescent="0.25">
      <c r="A4845" s="9"/>
      <c r="B4845" s="31"/>
      <c r="C4845" s="11"/>
      <c r="D4845" s="74"/>
      <c r="E4845" s="18"/>
      <c r="F4845" s="39"/>
      <c r="G4845" s="22"/>
      <c r="H4845" s="9"/>
    </row>
    <row r="4846" spans="1:8" x14ac:dyDescent="0.25">
      <c r="A4846" s="9"/>
      <c r="B4846" s="31"/>
      <c r="C4846" s="11"/>
      <c r="D4846" s="74"/>
      <c r="E4846" s="18"/>
      <c r="F4846" s="39"/>
      <c r="G4846" s="22"/>
      <c r="H4846" s="9"/>
    </row>
    <row r="4847" spans="1:8" x14ac:dyDescent="0.25">
      <c r="A4847" s="9"/>
      <c r="B4847" s="31"/>
      <c r="C4847" s="11"/>
      <c r="D4847" s="74"/>
      <c r="E4847" s="18"/>
      <c r="F4847" s="39"/>
      <c r="G4847" s="22"/>
      <c r="H4847" s="9"/>
    </row>
    <row r="4848" spans="1:8" x14ac:dyDescent="0.25">
      <c r="A4848" s="9"/>
      <c r="B4848" s="31"/>
      <c r="C4848" s="11"/>
      <c r="D4848" s="74"/>
      <c r="E4848" s="18"/>
      <c r="F4848" s="39"/>
      <c r="G4848" s="22"/>
      <c r="H4848" s="9"/>
    </row>
    <row r="4849" spans="1:8" x14ac:dyDescent="0.25">
      <c r="A4849" s="9"/>
      <c r="B4849" s="31"/>
      <c r="C4849" s="11"/>
      <c r="D4849" s="74"/>
      <c r="E4849" s="18"/>
      <c r="F4849" s="39"/>
      <c r="G4849" s="22"/>
      <c r="H4849" s="9"/>
    </row>
    <row r="4850" spans="1:8" x14ac:dyDescent="0.25">
      <c r="A4850" s="9"/>
      <c r="B4850" s="31"/>
      <c r="C4850" s="11"/>
      <c r="D4850" s="74"/>
      <c r="E4850" s="18"/>
      <c r="F4850" s="39"/>
      <c r="G4850" s="22"/>
      <c r="H4850" s="9"/>
    </row>
    <row r="4851" spans="1:8" x14ac:dyDescent="0.25">
      <c r="A4851" s="9"/>
      <c r="B4851" s="31"/>
      <c r="C4851" s="11"/>
      <c r="D4851" s="74"/>
      <c r="E4851" s="18"/>
      <c r="F4851" s="39"/>
      <c r="G4851" s="22"/>
      <c r="H4851" s="9"/>
    </row>
    <row r="4852" spans="1:8" x14ac:dyDescent="0.25">
      <c r="A4852" s="9"/>
      <c r="B4852" s="31"/>
      <c r="C4852" s="11"/>
      <c r="D4852" s="74"/>
      <c r="E4852" s="18"/>
      <c r="F4852" s="39"/>
      <c r="G4852" s="22"/>
      <c r="H4852" s="9"/>
    </row>
    <row r="4853" spans="1:8" x14ac:dyDescent="0.25">
      <c r="A4853" s="9"/>
      <c r="B4853" s="31"/>
      <c r="C4853" s="11"/>
      <c r="D4853" s="74"/>
      <c r="E4853" s="18"/>
      <c r="F4853" s="39"/>
      <c r="G4853" s="22"/>
      <c r="H4853" s="9"/>
    </row>
    <row r="4854" spans="1:8" x14ac:dyDescent="0.25">
      <c r="A4854" s="9"/>
      <c r="B4854" s="31"/>
      <c r="C4854" s="11"/>
      <c r="D4854" s="74"/>
      <c r="E4854" s="18"/>
      <c r="F4854" s="39"/>
      <c r="G4854" s="22"/>
      <c r="H4854" s="9"/>
    </row>
    <row r="4855" spans="1:8" x14ac:dyDescent="0.25">
      <c r="A4855" s="9"/>
      <c r="B4855" s="31"/>
      <c r="C4855" s="11"/>
      <c r="D4855" s="74"/>
      <c r="E4855" s="18"/>
      <c r="F4855" s="39"/>
      <c r="G4855" s="22"/>
      <c r="H4855" s="9"/>
    </row>
    <row r="4856" spans="1:8" x14ac:dyDescent="0.25">
      <c r="A4856" s="9"/>
      <c r="B4856" s="31"/>
      <c r="C4856" s="11"/>
      <c r="D4856" s="74"/>
      <c r="E4856" s="18"/>
      <c r="F4856" s="39"/>
      <c r="G4856" s="22"/>
      <c r="H4856" s="9"/>
    </row>
    <row r="4857" spans="1:8" x14ac:dyDescent="0.25">
      <c r="A4857" s="9"/>
      <c r="B4857" s="31"/>
      <c r="C4857" s="11"/>
      <c r="D4857" s="74"/>
      <c r="E4857" s="18"/>
      <c r="F4857" s="39"/>
      <c r="G4857" s="22"/>
      <c r="H4857" s="9"/>
    </row>
    <row r="4858" spans="1:8" x14ac:dyDescent="0.25">
      <c r="A4858" s="9"/>
      <c r="B4858" s="31"/>
      <c r="C4858" s="11"/>
      <c r="D4858" s="74"/>
      <c r="E4858" s="18"/>
      <c r="F4858" s="39"/>
      <c r="G4858" s="22"/>
      <c r="H4858" s="9"/>
    </row>
    <row r="4859" spans="1:8" x14ac:dyDescent="0.25">
      <c r="A4859" s="9"/>
      <c r="B4859" s="31"/>
      <c r="C4859" s="11"/>
      <c r="D4859" s="74"/>
      <c r="E4859" s="18"/>
      <c r="F4859" s="39"/>
      <c r="G4859" s="22"/>
      <c r="H4859" s="9"/>
    </row>
    <row r="4860" spans="1:8" x14ac:dyDescent="0.25">
      <c r="A4860" s="9"/>
      <c r="B4860" s="31"/>
      <c r="C4860" s="11"/>
      <c r="D4860" s="74"/>
      <c r="E4860" s="18"/>
      <c r="F4860" s="39"/>
      <c r="G4860" s="22"/>
      <c r="H4860" s="9"/>
    </row>
    <row r="4861" spans="1:8" x14ac:dyDescent="0.25">
      <c r="A4861" s="9"/>
      <c r="B4861" s="31"/>
      <c r="C4861" s="11"/>
      <c r="D4861" s="74"/>
      <c r="E4861" s="18"/>
      <c r="F4861" s="39"/>
      <c r="G4861" s="22"/>
      <c r="H4861" s="9"/>
    </row>
    <row r="4862" spans="1:8" x14ac:dyDescent="0.25">
      <c r="A4862" s="9"/>
      <c r="B4862" s="31"/>
      <c r="C4862" s="11"/>
      <c r="D4862" s="74"/>
      <c r="E4862" s="18"/>
      <c r="F4862" s="39"/>
      <c r="G4862" s="22"/>
      <c r="H4862" s="9"/>
    </row>
    <row r="4863" spans="1:8" x14ac:dyDescent="0.25">
      <c r="A4863" s="9"/>
      <c r="B4863" s="31"/>
      <c r="C4863" s="11"/>
      <c r="D4863" s="74"/>
      <c r="E4863" s="18"/>
      <c r="F4863" s="39"/>
      <c r="G4863" s="22"/>
      <c r="H4863" s="9"/>
    </row>
    <row r="4864" spans="1:8" x14ac:dyDescent="0.25">
      <c r="A4864" s="9"/>
      <c r="B4864" s="31"/>
      <c r="C4864" s="11"/>
      <c r="D4864" s="74"/>
      <c r="E4864" s="18"/>
      <c r="F4864" s="39"/>
      <c r="G4864" s="22"/>
      <c r="H4864" s="9"/>
    </row>
    <row r="4865" spans="1:8" x14ac:dyDescent="0.25">
      <c r="A4865" s="9"/>
      <c r="B4865" s="31"/>
      <c r="C4865" s="11"/>
      <c r="D4865" s="74"/>
      <c r="E4865" s="18"/>
      <c r="F4865" s="39"/>
      <c r="G4865" s="22"/>
      <c r="H4865" s="9"/>
    </row>
    <row r="4866" spans="1:8" x14ac:dyDescent="0.25">
      <c r="A4866" s="9"/>
      <c r="B4866" s="31"/>
      <c r="C4866" s="11"/>
      <c r="D4866" s="74"/>
      <c r="E4866" s="18"/>
      <c r="F4866" s="39"/>
      <c r="G4866" s="22"/>
      <c r="H4866" s="9"/>
    </row>
    <row r="4867" spans="1:8" x14ac:dyDescent="0.25">
      <c r="A4867" s="9"/>
      <c r="B4867" s="31"/>
      <c r="C4867" s="11"/>
      <c r="D4867" s="74"/>
      <c r="E4867" s="18"/>
      <c r="F4867" s="39"/>
      <c r="G4867" s="22"/>
      <c r="H4867" s="9"/>
    </row>
    <row r="4868" spans="1:8" x14ac:dyDescent="0.25">
      <c r="A4868" s="9"/>
      <c r="B4868" s="31"/>
      <c r="C4868" s="11"/>
      <c r="D4868" s="74"/>
      <c r="E4868" s="18"/>
      <c r="F4868" s="39"/>
      <c r="G4868" s="22"/>
      <c r="H4868" s="9"/>
    </row>
    <row r="4869" spans="1:8" x14ac:dyDescent="0.25">
      <c r="A4869" s="9"/>
      <c r="B4869" s="31"/>
      <c r="C4869" s="11"/>
      <c r="D4869" s="74"/>
      <c r="E4869" s="18"/>
      <c r="F4869" s="39"/>
      <c r="G4869" s="22"/>
      <c r="H4869" s="9"/>
    </row>
    <row r="4870" spans="1:8" x14ac:dyDescent="0.25">
      <c r="A4870" s="9"/>
      <c r="B4870" s="31"/>
      <c r="C4870" s="11"/>
      <c r="D4870" s="74"/>
      <c r="E4870" s="18"/>
      <c r="F4870" s="39"/>
      <c r="G4870" s="22"/>
      <c r="H4870" s="9"/>
    </row>
    <row r="4871" spans="1:8" x14ac:dyDescent="0.25">
      <c r="A4871" s="9"/>
      <c r="B4871" s="31"/>
      <c r="C4871" s="11"/>
      <c r="D4871" s="74"/>
      <c r="E4871" s="18"/>
      <c r="F4871" s="39"/>
      <c r="G4871" s="22"/>
      <c r="H4871" s="9"/>
    </row>
    <row r="4872" spans="1:8" x14ac:dyDescent="0.25">
      <c r="A4872" s="9"/>
      <c r="B4872" s="31"/>
      <c r="C4872" s="11"/>
      <c r="D4872" s="74"/>
      <c r="E4872" s="18"/>
      <c r="F4872" s="39"/>
      <c r="G4872" s="22"/>
      <c r="H4872" s="9"/>
    </row>
    <row r="4873" spans="1:8" x14ac:dyDescent="0.25">
      <c r="A4873" s="9"/>
      <c r="B4873" s="31"/>
      <c r="C4873" s="11"/>
      <c r="D4873" s="74"/>
      <c r="E4873" s="18"/>
      <c r="F4873" s="39"/>
      <c r="G4873" s="22"/>
      <c r="H4873" s="9"/>
    </row>
    <row r="4874" spans="1:8" x14ac:dyDescent="0.25">
      <c r="A4874" s="9"/>
      <c r="B4874" s="31"/>
      <c r="C4874" s="11"/>
      <c r="D4874" s="74"/>
      <c r="E4874" s="18"/>
      <c r="F4874" s="39"/>
      <c r="G4874" s="22"/>
      <c r="H4874" s="9"/>
    </row>
    <row r="4875" spans="1:8" x14ac:dyDescent="0.25">
      <c r="A4875" s="9"/>
      <c r="B4875" s="31"/>
      <c r="C4875" s="11"/>
      <c r="D4875" s="74"/>
      <c r="E4875" s="18"/>
      <c r="F4875" s="39"/>
      <c r="G4875" s="22"/>
      <c r="H4875" s="9"/>
    </row>
    <row r="4876" spans="1:8" x14ac:dyDescent="0.25">
      <c r="A4876" s="9"/>
      <c r="B4876" s="31"/>
      <c r="C4876" s="11"/>
      <c r="D4876" s="74"/>
      <c r="E4876" s="18"/>
      <c r="F4876" s="39"/>
      <c r="G4876" s="22"/>
      <c r="H4876" s="9"/>
    </row>
    <row r="4877" spans="1:8" x14ac:dyDescent="0.25">
      <c r="A4877" s="9"/>
      <c r="B4877" s="31"/>
      <c r="C4877" s="11"/>
      <c r="D4877" s="74"/>
      <c r="E4877" s="18"/>
      <c r="F4877" s="39"/>
      <c r="G4877" s="22"/>
      <c r="H4877" s="9"/>
    </row>
    <row r="4878" spans="1:8" x14ac:dyDescent="0.25">
      <c r="A4878" s="9"/>
      <c r="B4878" s="31"/>
      <c r="C4878" s="11"/>
      <c r="D4878" s="74"/>
      <c r="E4878" s="18"/>
      <c r="F4878" s="39"/>
      <c r="G4878" s="22"/>
      <c r="H4878" s="9"/>
    </row>
    <row r="4879" spans="1:8" x14ac:dyDescent="0.25">
      <c r="A4879" s="9"/>
      <c r="B4879" s="31"/>
      <c r="C4879" s="11"/>
      <c r="D4879" s="74"/>
      <c r="E4879" s="18"/>
      <c r="F4879" s="39"/>
      <c r="G4879" s="22"/>
      <c r="H4879" s="9"/>
    </row>
    <row r="4880" spans="1:8" x14ac:dyDescent="0.25">
      <c r="A4880" s="9"/>
      <c r="B4880" s="31"/>
      <c r="C4880" s="11"/>
      <c r="D4880" s="74"/>
      <c r="E4880" s="18"/>
      <c r="F4880" s="39"/>
      <c r="G4880" s="22"/>
      <c r="H4880" s="9"/>
    </row>
    <row r="4881" spans="1:8" x14ac:dyDescent="0.25">
      <c r="A4881" s="9"/>
      <c r="B4881" s="31"/>
      <c r="C4881" s="11"/>
      <c r="D4881" s="74"/>
      <c r="E4881" s="18"/>
      <c r="F4881" s="39"/>
      <c r="G4881" s="22"/>
      <c r="H4881" s="9"/>
    </row>
    <row r="4882" spans="1:8" x14ac:dyDescent="0.25">
      <c r="A4882" s="9"/>
      <c r="B4882" s="31"/>
      <c r="C4882" s="11"/>
      <c r="D4882" s="74"/>
      <c r="E4882" s="18"/>
      <c r="F4882" s="39"/>
      <c r="G4882" s="22"/>
      <c r="H4882" s="9"/>
    </row>
    <row r="4883" spans="1:8" x14ac:dyDescent="0.25">
      <c r="A4883" s="9"/>
      <c r="B4883" s="31"/>
      <c r="C4883" s="11"/>
      <c r="D4883" s="74"/>
      <c r="E4883" s="18"/>
      <c r="F4883" s="39"/>
      <c r="G4883" s="22"/>
      <c r="H4883" s="9"/>
    </row>
    <row r="4884" spans="1:8" x14ac:dyDescent="0.25">
      <c r="A4884" s="9"/>
      <c r="B4884" s="31"/>
      <c r="C4884" s="11"/>
      <c r="D4884" s="74"/>
      <c r="E4884" s="18"/>
      <c r="F4884" s="39"/>
      <c r="G4884" s="22"/>
      <c r="H4884" s="9"/>
    </row>
    <row r="4885" spans="1:8" x14ac:dyDescent="0.25">
      <c r="A4885" s="9"/>
      <c r="B4885" s="31"/>
      <c r="C4885" s="11"/>
      <c r="D4885" s="74"/>
      <c r="E4885" s="18"/>
      <c r="F4885" s="39"/>
      <c r="G4885" s="22"/>
      <c r="H4885" s="9"/>
    </row>
    <row r="4886" spans="1:8" x14ac:dyDescent="0.25">
      <c r="A4886" s="9"/>
      <c r="B4886" s="31"/>
      <c r="C4886" s="11"/>
      <c r="D4886" s="74"/>
      <c r="E4886" s="18"/>
      <c r="F4886" s="39"/>
      <c r="G4886" s="22"/>
      <c r="H4886" s="9"/>
    </row>
    <row r="4887" spans="1:8" x14ac:dyDescent="0.25">
      <c r="A4887" s="9"/>
      <c r="B4887" s="31"/>
      <c r="C4887" s="11"/>
      <c r="D4887" s="74"/>
      <c r="E4887" s="18"/>
      <c r="F4887" s="39"/>
      <c r="G4887" s="22"/>
      <c r="H4887" s="9"/>
    </row>
    <row r="4888" spans="1:8" x14ac:dyDescent="0.25">
      <c r="A4888" s="9"/>
      <c r="B4888" s="31"/>
      <c r="C4888" s="11"/>
      <c r="D4888" s="74"/>
      <c r="E4888" s="18"/>
      <c r="F4888" s="39"/>
      <c r="G4888" s="22"/>
      <c r="H4888" s="9"/>
    </row>
    <row r="4889" spans="1:8" x14ac:dyDescent="0.25">
      <c r="A4889" s="9"/>
      <c r="B4889" s="31"/>
      <c r="C4889" s="11"/>
      <c r="D4889" s="74"/>
      <c r="E4889" s="18"/>
      <c r="F4889" s="39"/>
      <c r="G4889" s="22"/>
      <c r="H4889" s="9"/>
    </row>
    <row r="4890" spans="1:8" x14ac:dyDescent="0.25">
      <c r="A4890" s="9"/>
      <c r="B4890" s="31"/>
      <c r="C4890" s="11"/>
      <c r="D4890" s="74"/>
      <c r="E4890" s="18"/>
      <c r="F4890" s="39"/>
      <c r="G4890" s="22"/>
      <c r="H4890" s="9"/>
    </row>
    <row r="4891" spans="1:8" x14ac:dyDescent="0.25">
      <c r="A4891" s="9"/>
      <c r="B4891" s="31"/>
      <c r="C4891" s="11"/>
      <c r="D4891" s="74"/>
      <c r="E4891" s="18"/>
      <c r="F4891" s="39"/>
      <c r="G4891" s="22"/>
      <c r="H4891" s="9"/>
    </row>
    <row r="4892" spans="1:8" x14ac:dyDescent="0.25">
      <c r="A4892" s="9"/>
      <c r="B4892" s="31"/>
      <c r="C4892" s="11"/>
      <c r="D4892" s="74"/>
      <c r="E4892" s="18"/>
      <c r="F4892" s="39"/>
      <c r="G4892" s="22"/>
      <c r="H4892" s="9"/>
    </row>
    <row r="4893" spans="1:8" x14ac:dyDescent="0.25">
      <c r="A4893" s="9"/>
      <c r="B4893" s="31"/>
      <c r="C4893" s="11"/>
      <c r="D4893" s="74"/>
      <c r="E4893" s="18"/>
      <c r="F4893" s="39"/>
      <c r="G4893" s="22"/>
      <c r="H4893" s="9"/>
    </row>
    <row r="4894" spans="1:8" x14ac:dyDescent="0.25">
      <c r="A4894" s="9"/>
      <c r="B4894" s="31"/>
      <c r="C4894" s="11"/>
      <c r="D4894" s="74"/>
      <c r="E4894" s="18"/>
      <c r="F4894" s="39"/>
      <c r="G4894" s="22"/>
      <c r="H4894" s="9"/>
    </row>
    <row r="4895" spans="1:8" x14ac:dyDescent="0.25">
      <c r="A4895" s="9"/>
      <c r="B4895" s="31"/>
      <c r="C4895" s="11"/>
      <c r="D4895" s="74"/>
      <c r="E4895" s="18"/>
      <c r="F4895" s="39"/>
      <c r="G4895" s="22"/>
      <c r="H4895" s="9"/>
    </row>
    <row r="4896" spans="1:8" x14ac:dyDescent="0.25">
      <c r="A4896" s="9"/>
      <c r="B4896" s="31"/>
      <c r="C4896" s="11"/>
      <c r="D4896" s="74"/>
      <c r="E4896" s="18"/>
      <c r="F4896" s="39"/>
      <c r="G4896" s="22"/>
      <c r="H4896" s="9"/>
    </row>
    <row r="4897" spans="1:8" x14ac:dyDescent="0.25">
      <c r="A4897" s="9"/>
      <c r="B4897" s="31"/>
      <c r="C4897" s="11"/>
      <c r="D4897" s="74"/>
      <c r="E4897" s="18"/>
      <c r="F4897" s="39"/>
      <c r="G4897" s="22"/>
      <c r="H4897" s="9"/>
    </row>
    <row r="4898" spans="1:8" x14ac:dyDescent="0.25">
      <c r="A4898" s="9"/>
      <c r="B4898" s="31"/>
      <c r="C4898" s="11"/>
      <c r="D4898" s="74"/>
      <c r="E4898" s="18"/>
      <c r="F4898" s="39"/>
      <c r="G4898" s="22"/>
      <c r="H4898" s="9"/>
    </row>
    <row r="4899" spans="1:8" x14ac:dyDescent="0.25">
      <c r="A4899" s="9"/>
      <c r="B4899" s="31"/>
      <c r="C4899" s="11"/>
      <c r="D4899" s="74"/>
      <c r="E4899" s="18"/>
      <c r="F4899" s="39"/>
      <c r="G4899" s="22"/>
      <c r="H4899" s="9"/>
    </row>
    <row r="4900" spans="1:8" x14ac:dyDescent="0.25">
      <c r="A4900" s="9"/>
      <c r="B4900" s="31"/>
      <c r="C4900" s="11"/>
      <c r="D4900" s="74"/>
      <c r="E4900" s="18"/>
      <c r="F4900" s="39"/>
      <c r="G4900" s="22"/>
      <c r="H4900" s="9"/>
    </row>
    <row r="4901" spans="1:8" x14ac:dyDescent="0.25">
      <c r="A4901" s="9"/>
      <c r="B4901" s="31"/>
      <c r="C4901" s="11"/>
      <c r="D4901" s="74"/>
      <c r="E4901" s="18"/>
      <c r="F4901" s="39"/>
      <c r="G4901" s="22"/>
      <c r="H4901" s="9"/>
    </row>
    <row r="4902" spans="1:8" x14ac:dyDescent="0.25">
      <c r="A4902" s="9"/>
      <c r="B4902" s="31"/>
      <c r="C4902" s="11"/>
      <c r="D4902" s="74"/>
      <c r="E4902" s="18"/>
      <c r="F4902" s="39"/>
      <c r="G4902" s="22"/>
      <c r="H4902" s="9"/>
    </row>
    <row r="4903" spans="1:8" x14ac:dyDescent="0.25">
      <c r="A4903" s="9"/>
      <c r="B4903" s="31"/>
      <c r="C4903" s="11"/>
      <c r="D4903" s="74"/>
      <c r="E4903" s="18"/>
      <c r="F4903" s="39"/>
      <c r="G4903" s="22"/>
      <c r="H4903" s="9"/>
    </row>
    <row r="4904" spans="1:8" x14ac:dyDescent="0.25">
      <c r="A4904" s="9"/>
      <c r="B4904" s="31"/>
      <c r="C4904" s="11"/>
      <c r="D4904" s="74"/>
      <c r="E4904" s="18"/>
      <c r="F4904" s="39"/>
      <c r="G4904" s="22"/>
      <c r="H4904" s="9"/>
    </row>
    <row r="4905" spans="1:8" x14ac:dyDescent="0.25">
      <c r="A4905" s="9"/>
      <c r="B4905" s="31"/>
      <c r="C4905" s="11"/>
      <c r="D4905" s="74"/>
      <c r="E4905" s="18"/>
      <c r="F4905" s="39"/>
      <c r="G4905" s="22"/>
      <c r="H4905" s="9"/>
    </row>
    <row r="4906" spans="1:8" x14ac:dyDescent="0.25">
      <c r="A4906" s="9"/>
      <c r="B4906" s="31"/>
      <c r="C4906" s="11"/>
      <c r="D4906" s="74"/>
      <c r="E4906" s="18"/>
      <c r="F4906" s="39"/>
      <c r="G4906" s="22"/>
      <c r="H4906" s="9"/>
    </row>
    <row r="4907" spans="1:8" x14ac:dyDescent="0.25">
      <c r="A4907" s="9"/>
      <c r="B4907" s="31"/>
      <c r="C4907" s="11"/>
      <c r="D4907" s="74"/>
      <c r="E4907" s="18"/>
      <c r="F4907" s="39"/>
      <c r="G4907" s="22"/>
      <c r="H4907" s="9"/>
    </row>
    <row r="4908" spans="1:8" x14ac:dyDescent="0.25">
      <c r="A4908" s="9"/>
      <c r="B4908" s="31"/>
      <c r="C4908" s="11"/>
      <c r="D4908" s="74"/>
      <c r="E4908" s="18"/>
      <c r="F4908" s="39"/>
      <c r="G4908" s="22"/>
      <c r="H4908" s="9"/>
    </row>
    <row r="4909" spans="1:8" x14ac:dyDescent="0.25">
      <c r="A4909" s="9"/>
      <c r="B4909" s="31"/>
      <c r="C4909" s="11"/>
      <c r="D4909" s="74"/>
      <c r="E4909" s="18"/>
      <c r="F4909" s="39"/>
      <c r="G4909" s="22"/>
      <c r="H4909" s="9"/>
    </row>
    <row r="4910" spans="1:8" x14ac:dyDescent="0.25">
      <c r="A4910" s="9"/>
      <c r="B4910" s="31"/>
      <c r="C4910" s="11"/>
      <c r="D4910" s="74"/>
      <c r="E4910" s="18"/>
      <c r="F4910" s="39"/>
      <c r="G4910" s="22"/>
      <c r="H4910" s="9"/>
    </row>
    <row r="4911" spans="1:8" x14ac:dyDescent="0.25">
      <c r="A4911" s="9"/>
      <c r="B4911" s="31"/>
      <c r="C4911" s="11"/>
      <c r="D4911" s="74"/>
      <c r="E4911" s="18"/>
      <c r="F4911" s="39"/>
      <c r="G4911" s="22"/>
      <c r="H4911" s="9"/>
    </row>
    <row r="4912" spans="1:8" x14ac:dyDescent="0.25">
      <c r="A4912" s="9"/>
      <c r="B4912" s="31"/>
      <c r="C4912" s="11"/>
      <c r="D4912" s="74"/>
      <c r="E4912" s="18"/>
      <c r="F4912" s="39"/>
      <c r="G4912" s="22"/>
      <c r="H4912" s="9"/>
    </row>
    <row r="4913" spans="1:8" x14ac:dyDescent="0.25">
      <c r="A4913" s="9"/>
      <c r="B4913" s="31"/>
      <c r="C4913" s="11"/>
      <c r="D4913" s="74"/>
      <c r="E4913" s="18"/>
      <c r="F4913" s="39"/>
      <c r="G4913" s="22"/>
      <c r="H4913" s="9"/>
    </row>
    <row r="4914" spans="1:8" x14ac:dyDescent="0.25">
      <c r="A4914" s="9"/>
      <c r="B4914" s="31"/>
      <c r="C4914" s="11"/>
      <c r="D4914" s="74"/>
      <c r="E4914" s="18"/>
      <c r="F4914" s="39"/>
      <c r="G4914" s="22"/>
      <c r="H4914" s="9"/>
    </row>
    <row r="4915" spans="1:8" x14ac:dyDescent="0.25">
      <c r="A4915" s="9"/>
      <c r="B4915" s="31"/>
      <c r="C4915" s="11"/>
      <c r="D4915" s="74"/>
      <c r="E4915" s="18"/>
      <c r="F4915" s="39"/>
      <c r="G4915" s="22"/>
      <c r="H4915" s="9"/>
    </row>
    <row r="4916" spans="1:8" x14ac:dyDescent="0.25">
      <c r="A4916" s="9"/>
      <c r="B4916" s="31"/>
      <c r="C4916" s="11"/>
      <c r="D4916" s="74"/>
      <c r="E4916" s="18"/>
      <c r="F4916" s="39"/>
      <c r="G4916" s="22"/>
      <c r="H4916" s="9"/>
    </row>
    <row r="4917" spans="1:8" x14ac:dyDescent="0.25">
      <c r="A4917" s="9"/>
      <c r="B4917" s="31"/>
      <c r="C4917" s="11"/>
      <c r="D4917" s="74"/>
      <c r="E4917" s="18"/>
      <c r="F4917" s="39"/>
      <c r="G4917" s="22"/>
      <c r="H4917" s="9"/>
    </row>
    <row r="4918" spans="1:8" x14ac:dyDescent="0.25">
      <c r="A4918" s="9"/>
      <c r="B4918" s="31"/>
      <c r="C4918" s="11"/>
      <c r="D4918" s="74"/>
      <c r="E4918" s="18"/>
      <c r="F4918" s="39"/>
      <c r="G4918" s="22"/>
      <c r="H4918" s="9"/>
    </row>
    <row r="4919" spans="1:8" x14ac:dyDescent="0.25">
      <c r="A4919" s="9"/>
      <c r="B4919" s="31"/>
      <c r="C4919" s="11"/>
      <c r="D4919" s="74"/>
      <c r="E4919" s="18"/>
      <c r="F4919" s="39"/>
      <c r="G4919" s="22"/>
      <c r="H4919" s="9"/>
    </row>
    <row r="4920" spans="1:8" x14ac:dyDescent="0.25">
      <c r="A4920" s="9"/>
      <c r="B4920" s="31"/>
      <c r="C4920" s="11"/>
      <c r="D4920" s="74"/>
      <c r="E4920" s="18"/>
      <c r="F4920" s="39"/>
      <c r="G4920" s="22"/>
      <c r="H4920" s="9"/>
    </row>
    <row r="4921" spans="1:8" x14ac:dyDescent="0.25">
      <c r="A4921" s="9"/>
      <c r="B4921" s="31"/>
      <c r="C4921" s="11"/>
      <c r="D4921" s="74"/>
      <c r="E4921" s="18"/>
      <c r="F4921" s="39"/>
      <c r="G4921" s="22"/>
      <c r="H4921" s="9"/>
    </row>
    <row r="4922" spans="1:8" x14ac:dyDescent="0.25">
      <c r="A4922" s="9"/>
      <c r="B4922" s="31"/>
      <c r="C4922" s="11"/>
      <c r="D4922" s="74"/>
      <c r="E4922" s="18"/>
      <c r="F4922" s="39"/>
      <c r="G4922" s="22"/>
      <c r="H4922" s="9"/>
    </row>
    <row r="4923" spans="1:8" x14ac:dyDescent="0.25">
      <c r="A4923" s="9"/>
      <c r="B4923" s="31"/>
      <c r="C4923" s="11"/>
      <c r="D4923" s="74"/>
      <c r="E4923" s="18"/>
      <c r="F4923" s="39"/>
      <c r="G4923" s="22"/>
      <c r="H4923" s="9"/>
    </row>
    <row r="4924" spans="1:8" x14ac:dyDescent="0.25">
      <c r="A4924" s="9"/>
      <c r="B4924" s="31"/>
      <c r="C4924" s="11"/>
      <c r="D4924" s="74"/>
      <c r="E4924" s="18"/>
      <c r="F4924" s="39"/>
      <c r="G4924" s="22"/>
      <c r="H4924" s="9"/>
    </row>
    <row r="4925" spans="1:8" x14ac:dyDescent="0.25">
      <c r="A4925" s="9"/>
      <c r="B4925" s="31"/>
      <c r="C4925" s="11"/>
      <c r="D4925" s="74"/>
      <c r="E4925" s="18"/>
      <c r="F4925" s="39"/>
      <c r="G4925" s="22"/>
      <c r="H4925" s="9"/>
    </row>
    <row r="4926" spans="1:8" x14ac:dyDescent="0.25">
      <c r="A4926" s="9"/>
      <c r="B4926" s="31"/>
      <c r="C4926" s="11"/>
      <c r="D4926" s="74"/>
      <c r="E4926" s="18"/>
      <c r="F4926" s="39"/>
      <c r="G4926" s="22"/>
      <c r="H4926" s="9"/>
    </row>
    <row r="4927" spans="1:8" x14ac:dyDescent="0.25">
      <c r="A4927" s="9"/>
      <c r="B4927" s="31"/>
      <c r="C4927" s="11"/>
      <c r="D4927" s="74"/>
      <c r="E4927" s="18"/>
      <c r="F4927" s="39"/>
      <c r="G4927" s="22"/>
      <c r="H4927" s="9"/>
    </row>
    <row r="4928" spans="1:8" x14ac:dyDescent="0.25">
      <c r="A4928" s="9"/>
      <c r="B4928" s="31"/>
      <c r="C4928" s="11"/>
      <c r="D4928" s="74"/>
      <c r="E4928" s="18"/>
      <c r="F4928" s="39"/>
      <c r="G4928" s="22"/>
      <c r="H4928" s="9"/>
    </row>
    <row r="4929" spans="1:8" x14ac:dyDescent="0.25">
      <c r="A4929" s="9"/>
      <c r="B4929" s="31"/>
      <c r="C4929" s="11"/>
      <c r="D4929" s="74"/>
      <c r="E4929" s="18"/>
      <c r="F4929" s="39"/>
      <c r="G4929" s="22"/>
      <c r="H4929" s="9"/>
    </row>
    <row r="4930" spans="1:8" x14ac:dyDescent="0.25">
      <c r="A4930" s="9"/>
      <c r="B4930" s="31"/>
      <c r="C4930" s="11"/>
      <c r="D4930" s="74"/>
      <c r="E4930" s="18"/>
      <c r="F4930" s="39"/>
      <c r="G4930" s="22"/>
      <c r="H4930" s="9"/>
    </row>
    <row r="4931" spans="1:8" x14ac:dyDescent="0.25">
      <c r="A4931" s="9"/>
      <c r="B4931" s="31"/>
      <c r="C4931" s="11"/>
      <c r="D4931" s="74"/>
      <c r="E4931" s="18"/>
      <c r="F4931" s="39"/>
      <c r="G4931" s="22"/>
      <c r="H4931" s="9"/>
    </row>
    <row r="4932" spans="1:8" x14ac:dyDescent="0.25">
      <c r="A4932" s="9"/>
      <c r="B4932" s="31"/>
      <c r="C4932" s="11"/>
      <c r="D4932" s="74"/>
      <c r="E4932" s="18"/>
      <c r="F4932" s="39"/>
      <c r="G4932" s="22"/>
      <c r="H4932" s="9"/>
    </row>
    <row r="4933" spans="1:8" x14ac:dyDescent="0.25">
      <c r="A4933" s="9"/>
      <c r="B4933" s="31"/>
      <c r="C4933" s="11"/>
      <c r="D4933" s="74"/>
      <c r="E4933" s="18"/>
      <c r="F4933" s="39"/>
      <c r="G4933" s="22"/>
      <c r="H4933" s="9"/>
    </row>
    <row r="4934" spans="1:8" x14ac:dyDescent="0.25">
      <c r="A4934" s="9"/>
      <c r="B4934" s="31"/>
      <c r="C4934" s="11"/>
      <c r="D4934" s="74"/>
      <c r="E4934" s="18"/>
      <c r="F4934" s="39"/>
      <c r="G4934" s="22"/>
      <c r="H4934" s="9"/>
    </row>
    <row r="4935" spans="1:8" x14ac:dyDescent="0.25">
      <c r="A4935" s="9"/>
      <c r="B4935" s="31"/>
      <c r="C4935" s="11"/>
      <c r="D4935" s="74"/>
      <c r="E4935" s="18"/>
      <c r="F4935" s="39"/>
      <c r="G4935" s="22"/>
      <c r="H4935" s="9"/>
    </row>
    <row r="4936" spans="1:8" x14ac:dyDescent="0.25">
      <c r="A4936" s="9"/>
      <c r="B4936" s="31"/>
      <c r="C4936" s="11"/>
      <c r="D4936" s="74"/>
      <c r="E4936" s="18"/>
      <c r="F4936" s="39"/>
      <c r="G4936" s="22"/>
      <c r="H4936" s="9"/>
    </row>
    <row r="4937" spans="1:8" x14ac:dyDescent="0.25">
      <c r="A4937" s="9"/>
      <c r="B4937" s="31"/>
      <c r="C4937" s="11"/>
      <c r="D4937" s="74"/>
      <c r="E4937" s="18"/>
      <c r="F4937" s="39"/>
      <c r="G4937" s="22"/>
      <c r="H4937" s="9"/>
    </row>
    <row r="4938" spans="1:8" x14ac:dyDescent="0.25">
      <c r="A4938" s="9"/>
      <c r="B4938" s="31"/>
      <c r="C4938" s="11"/>
      <c r="D4938" s="74"/>
      <c r="E4938" s="18"/>
      <c r="F4938" s="39"/>
      <c r="G4938" s="22"/>
      <c r="H4938" s="9"/>
    </row>
    <row r="4939" spans="1:8" x14ac:dyDescent="0.25">
      <c r="A4939" s="9"/>
      <c r="B4939" s="31"/>
      <c r="C4939" s="11"/>
      <c r="D4939" s="74"/>
      <c r="E4939" s="18"/>
      <c r="F4939" s="39"/>
      <c r="G4939" s="22"/>
      <c r="H4939" s="9"/>
    </row>
    <row r="4940" spans="1:8" x14ac:dyDescent="0.25">
      <c r="A4940" s="9"/>
      <c r="B4940" s="31"/>
      <c r="C4940" s="11"/>
      <c r="D4940" s="74"/>
      <c r="E4940" s="18"/>
      <c r="F4940" s="39"/>
      <c r="G4940" s="22"/>
      <c r="H4940" s="9"/>
    </row>
    <row r="4941" spans="1:8" x14ac:dyDescent="0.25">
      <c r="A4941" s="9"/>
      <c r="B4941" s="31"/>
      <c r="C4941" s="11"/>
      <c r="D4941" s="74"/>
      <c r="E4941" s="18"/>
      <c r="F4941" s="39"/>
      <c r="G4941" s="22"/>
      <c r="H4941" s="9"/>
    </row>
    <row r="4942" spans="1:8" x14ac:dyDescent="0.25">
      <c r="A4942" s="9"/>
      <c r="B4942" s="31"/>
      <c r="C4942" s="11"/>
      <c r="D4942" s="74"/>
      <c r="E4942" s="18"/>
      <c r="F4942" s="39"/>
      <c r="G4942" s="22"/>
      <c r="H4942" s="9"/>
    </row>
    <row r="4943" spans="1:8" x14ac:dyDescent="0.25">
      <c r="A4943" s="9"/>
      <c r="B4943" s="31"/>
      <c r="C4943" s="11"/>
      <c r="D4943" s="74"/>
      <c r="E4943" s="18"/>
      <c r="F4943" s="39"/>
      <c r="G4943" s="22"/>
      <c r="H4943" s="9"/>
    </row>
    <row r="4944" spans="1:8" x14ac:dyDescent="0.25">
      <c r="A4944" s="9"/>
      <c r="B4944" s="31"/>
      <c r="C4944" s="11"/>
      <c r="D4944" s="74"/>
      <c r="E4944" s="18"/>
      <c r="F4944" s="39"/>
      <c r="G4944" s="22"/>
      <c r="H4944" s="9"/>
    </row>
    <row r="4945" spans="1:8" x14ac:dyDescent="0.25">
      <c r="A4945" s="9"/>
      <c r="B4945" s="31"/>
      <c r="C4945" s="11"/>
      <c r="D4945" s="74"/>
      <c r="E4945" s="18"/>
      <c r="F4945" s="39"/>
      <c r="G4945" s="22"/>
      <c r="H4945" s="9"/>
    </row>
    <row r="4946" spans="1:8" x14ac:dyDescent="0.25">
      <c r="A4946" s="9"/>
      <c r="B4946" s="31"/>
      <c r="C4946" s="11"/>
      <c r="D4946" s="74"/>
      <c r="E4946" s="18"/>
      <c r="F4946" s="39"/>
      <c r="G4946" s="22"/>
      <c r="H4946" s="9"/>
    </row>
    <row r="4947" spans="1:8" x14ac:dyDescent="0.25">
      <c r="A4947" s="9"/>
      <c r="B4947" s="31"/>
      <c r="C4947" s="11"/>
      <c r="D4947" s="74"/>
      <c r="E4947" s="18"/>
      <c r="F4947" s="39"/>
      <c r="G4947" s="22"/>
      <c r="H4947" s="9"/>
    </row>
    <row r="4948" spans="1:8" x14ac:dyDescent="0.25">
      <c r="A4948" s="9"/>
      <c r="B4948" s="31"/>
      <c r="C4948" s="11"/>
      <c r="D4948" s="74"/>
      <c r="E4948" s="18"/>
      <c r="F4948" s="39"/>
      <c r="G4948" s="22"/>
      <c r="H4948" s="9"/>
    </row>
    <row r="4949" spans="1:8" x14ac:dyDescent="0.25">
      <c r="A4949" s="9"/>
      <c r="B4949" s="31"/>
      <c r="C4949" s="11"/>
      <c r="D4949" s="74"/>
      <c r="E4949" s="18"/>
      <c r="F4949" s="39"/>
      <c r="G4949" s="22"/>
      <c r="H4949" s="9"/>
    </row>
    <row r="4950" spans="1:8" x14ac:dyDescent="0.25">
      <c r="A4950" s="9"/>
      <c r="B4950" s="31"/>
      <c r="C4950" s="11"/>
      <c r="D4950" s="74"/>
      <c r="E4950" s="18"/>
      <c r="F4950" s="39"/>
      <c r="G4950" s="22"/>
      <c r="H4950" s="9"/>
    </row>
    <row r="4951" spans="1:8" x14ac:dyDescent="0.25">
      <c r="A4951" s="9"/>
      <c r="B4951" s="31"/>
      <c r="C4951" s="11"/>
      <c r="D4951" s="74"/>
      <c r="E4951" s="18"/>
      <c r="F4951" s="39"/>
      <c r="G4951" s="22"/>
      <c r="H4951" s="9"/>
    </row>
    <row r="4952" spans="1:8" x14ac:dyDescent="0.25">
      <c r="A4952" s="9"/>
      <c r="B4952" s="31"/>
      <c r="C4952" s="11"/>
      <c r="D4952" s="74"/>
      <c r="E4952" s="18"/>
      <c r="F4952" s="39"/>
      <c r="G4952" s="22"/>
      <c r="H4952" s="9"/>
    </row>
    <row r="4953" spans="1:8" x14ac:dyDescent="0.25">
      <c r="A4953" s="9"/>
      <c r="B4953" s="31"/>
      <c r="C4953" s="11"/>
      <c r="D4953" s="74"/>
      <c r="E4953" s="18"/>
      <c r="F4953" s="39"/>
      <c r="G4953" s="22"/>
      <c r="H4953" s="9"/>
    </row>
    <row r="4954" spans="1:8" x14ac:dyDescent="0.25">
      <c r="A4954" s="9"/>
      <c r="B4954" s="31"/>
      <c r="C4954" s="11"/>
      <c r="D4954" s="74"/>
      <c r="E4954" s="18"/>
      <c r="F4954" s="39"/>
      <c r="G4954" s="22"/>
      <c r="H4954" s="9"/>
    </row>
    <row r="4955" spans="1:8" x14ac:dyDescent="0.25">
      <c r="A4955" s="9"/>
      <c r="B4955" s="31"/>
      <c r="C4955" s="11"/>
      <c r="D4955" s="74"/>
      <c r="E4955" s="18"/>
      <c r="F4955" s="39"/>
      <c r="G4955" s="22"/>
      <c r="H4955" s="9"/>
    </row>
    <row r="4956" spans="1:8" x14ac:dyDescent="0.25">
      <c r="A4956" s="9"/>
      <c r="B4956" s="31"/>
      <c r="C4956" s="11"/>
      <c r="D4956" s="74"/>
      <c r="E4956" s="18"/>
      <c r="F4956" s="39"/>
      <c r="G4956" s="22"/>
      <c r="H4956" s="9"/>
    </row>
    <row r="4957" spans="1:8" x14ac:dyDescent="0.25">
      <c r="A4957" s="9"/>
      <c r="B4957" s="31"/>
      <c r="C4957" s="11"/>
      <c r="D4957" s="74"/>
      <c r="E4957" s="18"/>
      <c r="F4957" s="39"/>
      <c r="G4957" s="22"/>
      <c r="H4957" s="9"/>
    </row>
    <row r="4958" spans="1:8" x14ac:dyDescent="0.25">
      <c r="A4958" s="9"/>
      <c r="B4958" s="31"/>
      <c r="C4958" s="11"/>
      <c r="D4958" s="74"/>
      <c r="E4958" s="18"/>
      <c r="F4958" s="39"/>
      <c r="G4958" s="22"/>
      <c r="H4958" s="9"/>
    </row>
    <row r="4959" spans="1:8" x14ac:dyDescent="0.25">
      <c r="A4959" s="9"/>
      <c r="B4959" s="31"/>
      <c r="C4959" s="11"/>
      <c r="D4959" s="74"/>
      <c r="E4959" s="18"/>
      <c r="F4959" s="39"/>
      <c r="G4959" s="22"/>
      <c r="H4959" s="9"/>
    </row>
    <row r="4960" spans="1:8" x14ac:dyDescent="0.25">
      <c r="A4960" s="9"/>
      <c r="B4960" s="31"/>
      <c r="C4960" s="11"/>
      <c r="D4960" s="74"/>
      <c r="E4960" s="18"/>
      <c r="F4960" s="39"/>
      <c r="G4960" s="22"/>
      <c r="H4960" s="9"/>
    </row>
    <row r="4961" spans="1:8" x14ac:dyDescent="0.25">
      <c r="A4961" s="9"/>
      <c r="B4961" s="31"/>
      <c r="C4961" s="11"/>
      <c r="D4961" s="74"/>
      <c r="E4961" s="18"/>
      <c r="F4961" s="39"/>
      <c r="G4961" s="22"/>
      <c r="H4961" s="9"/>
    </row>
    <row r="4962" spans="1:8" x14ac:dyDescent="0.25">
      <c r="A4962" s="9"/>
      <c r="B4962" s="31"/>
      <c r="C4962" s="11"/>
      <c r="D4962" s="74"/>
      <c r="E4962" s="18"/>
      <c r="F4962" s="39"/>
      <c r="G4962" s="22"/>
      <c r="H4962" s="9"/>
    </row>
    <row r="4963" spans="1:8" x14ac:dyDescent="0.25">
      <c r="A4963" s="9"/>
      <c r="B4963" s="31"/>
      <c r="C4963" s="11"/>
      <c r="D4963" s="74"/>
      <c r="E4963" s="18"/>
      <c r="F4963" s="39"/>
      <c r="G4963" s="22"/>
      <c r="H4963" s="9"/>
    </row>
    <row r="4964" spans="1:8" x14ac:dyDescent="0.25">
      <c r="A4964" s="9"/>
      <c r="B4964" s="31"/>
      <c r="C4964" s="11"/>
      <c r="D4964" s="74"/>
      <c r="E4964" s="18"/>
      <c r="F4964" s="39"/>
      <c r="G4964" s="22"/>
      <c r="H4964" s="9"/>
    </row>
    <row r="4965" spans="1:8" x14ac:dyDescent="0.25">
      <c r="A4965" s="9"/>
      <c r="B4965" s="31"/>
      <c r="C4965" s="11"/>
      <c r="D4965" s="74"/>
      <c r="E4965" s="18"/>
      <c r="F4965" s="39"/>
      <c r="G4965" s="22"/>
      <c r="H4965" s="9"/>
    </row>
    <row r="4966" spans="1:8" x14ac:dyDescent="0.25">
      <c r="A4966" s="9"/>
      <c r="B4966" s="31"/>
      <c r="C4966" s="11"/>
      <c r="D4966" s="74"/>
      <c r="E4966" s="18"/>
      <c r="F4966" s="39"/>
      <c r="G4966" s="22"/>
      <c r="H4966" s="9"/>
    </row>
    <row r="4967" spans="1:8" x14ac:dyDescent="0.25">
      <c r="A4967" s="9"/>
      <c r="B4967" s="31"/>
      <c r="C4967" s="11"/>
      <c r="D4967" s="74"/>
      <c r="E4967" s="18"/>
      <c r="F4967" s="39"/>
      <c r="G4967" s="22"/>
      <c r="H4967" s="9"/>
    </row>
    <row r="4968" spans="1:8" x14ac:dyDescent="0.25">
      <c r="A4968" s="9"/>
      <c r="B4968" s="31"/>
      <c r="C4968" s="11"/>
      <c r="D4968" s="74"/>
      <c r="E4968" s="18"/>
      <c r="F4968" s="39"/>
      <c r="G4968" s="22"/>
      <c r="H4968" s="9"/>
    </row>
    <row r="4969" spans="1:8" x14ac:dyDescent="0.25">
      <c r="A4969" s="9"/>
      <c r="B4969" s="31"/>
      <c r="C4969" s="11"/>
      <c r="D4969" s="74"/>
      <c r="E4969" s="18"/>
      <c r="F4969" s="39"/>
      <c r="G4969" s="22"/>
      <c r="H4969" s="9"/>
    </row>
    <row r="4970" spans="1:8" x14ac:dyDescent="0.25">
      <c r="A4970" s="9"/>
      <c r="B4970" s="31"/>
      <c r="C4970" s="11"/>
      <c r="D4970" s="74"/>
      <c r="E4970" s="18"/>
      <c r="F4970" s="39"/>
      <c r="G4970" s="22"/>
      <c r="H4970" s="9"/>
    </row>
    <row r="4971" spans="1:8" x14ac:dyDescent="0.25">
      <c r="A4971" s="9"/>
      <c r="B4971" s="31"/>
      <c r="C4971" s="11"/>
      <c r="D4971" s="74"/>
      <c r="E4971" s="18"/>
      <c r="F4971" s="39"/>
      <c r="G4971" s="22"/>
      <c r="H4971" s="9"/>
    </row>
    <row r="4972" spans="1:8" x14ac:dyDescent="0.25">
      <c r="A4972" s="9"/>
      <c r="B4972" s="31"/>
      <c r="C4972" s="11"/>
      <c r="D4972" s="74"/>
      <c r="E4972" s="18"/>
      <c r="F4972" s="39"/>
      <c r="G4972" s="22"/>
      <c r="H4972" s="9"/>
    </row>
    <row r="4973" spans="1:8" x14ac:dyDescent="0.25">
      <c r="A4973" s="9"/>
      <c r="B4973" s="31"/>
      <c r="C4973" s="11"/>
      <c r="D4973" s="74"/>
      <c r="E4973" s="18"/>
      <c r="F4973" s="39"/>
      <c r="G4973" s="22"/>
      <c r="H4973" s="9"/>
    </row>
    <row r="4974" spans="1:8" x14ac:dyDescent="0.25">
      <c r="A4974" s="9"/>
      <c r="B4974" s="31"/>
      <c r="C4974" s="11"/>
      <c r="D4974" s="74"/>
      <c r="E4974" s="18"/>
      <c r="F4974" s="39"/>
      <c r="G4974" s="22"/>
      <c r="H4974" s="9"/>
    </row>
    <row r="4975" spans="1:8" x14ac:dyDescent="0.25">
      <c r="A4975" s="9"/>
      <c r="B4975" s="31"/>
      <c r="C4975" s="11"/>
      <c r="D4975" s="74"/>
      <c r="E4975" s="18"/>
      <c r="F4975" s="39"/>
      <c r="G4975" s="22"/>
      <c r="H4975" s="9"/>
    </row>
    <row r="4976" spans="1:8" x14ac:dyDescent="0.25">
      <c r="A4976" s="9"/>
      <c r="B4976" s="31"/>
      <c r="C4976" s="11"/>
      <c r="D4976" s="74"/>
      <c r="E4976" s="18"/>
      <c r="F4976" s="39"/>
      <c r="G4976" s="22"/>
      <c r="H4976" s="9"/>
    </row>
    <row r="4977" spans="1:8" x14ac:dyDescent="0.25">
      <c r="A4977" s="9"/>
      <c r="B4977" s="31"/>
      <c r="C4977" s="11"/>
      <c r="D4977" s="74"/>
      <c r="E4977" s="18"/>
      <c r="F4977" s="39"/>
      <c r="G4977" s="22"/>
      <c r="H4977" s="9"/>
    </row>
    <row r="4978" spans="1:8" x14ac:dyDescent="0.25">
      <c r="A4978" s="9"/>
      <c r="B4978" s="31"/>
      <c r="C4978" s="11"/>
      <c r="D4978" s="74"/>
      <c r="E4978" s="18"/>
      <c r="F4978" s="39"/>
      <c r="G4978" s="22"/>
      <c r="H4978" s="9"/>
    </row>
    <row r="4979" spans="1:8" x14ac:dyDescent="0.25">
      <c r="A4979" s="9"/>
      <c r="B4979" s="31"/>
      <c r="C4979" s="11"/>
      <c r="D4979" s="74"/>
      <c r="E4979" s="18"/>
      <c r="F4979" s="39"/>
      <c r="G4979" s="22"/>
      <c r="H4979" s="9"/>
    </row>
    <row r="4980" spans="1:8" x14ac:dyDescent="0.25">
      <c r="A4980" s="9"/>
      <c r="B4980" s="31"/>
      <c r="C4980" s="11"/>
      <c r="D4980" s="74"/>
      <c r="E4980" s="18"/>
      <c r="F4980" s="39"/>
      <c r="G4980" s="22"/>
      <c r="H4980" s="9"/>
    </row>
    <row r="4981" spans="1:8" x14ac:dyDescent="0.25">
      <c r="A4981" s="9"/>
      <c r="B4981" s="31"/>
      <c r="C4981" s="11"/>
      <c r="D4981" s="74"/>
      <c r="E4981" s="18"/>
      <c r="F4981" s="39"/>
      <c r="G4981" s="22"/>
      <c r="H4981" s="9"/>
    </row>
    <row r="4982" spans="1:8" x14ac:dyDescent="0.25">
      <c r="A4982" s="9"/>
      <c r="B4982" s="31"/>
      <c r="C4982" s="11"/>
      <c r="D4982" s="74"/>
      <c r="E4982" s="18"/>
      <c r="F4982" s="39"/>
      <c r="G4982" s="22"/>
      <c r="H4982" s="9"/>
    </row>
    <row r="4983" spans="1:8" x14ac:dyDescent="0.25">
      <c r="A4983" s="9"/>
      <c r="B4983" s="31"/>
      <c r="C4983" s="11"/>
      <c r="D4983" s="74"/>
      <c r="E4983" s="18"/>
      <c r="F4983" s="39"/>
      <c r="G4983" s="22"/>
      <c r="H4983" s="9"/>
    </row>
    <row r="4984" spans="1:8" x14ac:dyDescent="0.25">
      <c r="A4984" s="9"/>
      <c r="B4984" s="31"/>
      <c r="C4984" s="11"/>
      <c r="D4984" s="74"/>
      <c r="E4984" s="18"/>
      <c r="F4984" s="39"/>
      <c r="G4984" s="22"/>
      <c r="H4984" s="9"/>
    </row>
    <row r="4985" spans="1:8" x14ac:dyDescent="0.25">
      <c r="A4985" s="9"/>
      <c r="B4985" s="31"/>
      <c r="C4985" s="11"/>
      <c r="D4985" s="74"/>
      <c r="E4985" s="18"/>
      <c r="F4985" s="39"/>
      <c r="G4985" s="22"/>
      <c r="H4985" s="9"/>
    </row>
    <row r="4986" spans="1:8" x14ac:dyDescent="0.25">
      <c r="A4986" s="9"/>
      <c r="B4986" s="31"/>
      <c r="C4986" s="11"/>
      <c r="D4986" s="74"/>
      <c r="E4986" s="18"/>
      <c r="F4986" s="39"/>
      <c r="G4986" s="22"/>
      <c r="H4986" s="9"/>
    </row>
    <row r="4987" spans="1:8" x14ac:dyDescent="0.25">
      <c r="A4987" s="9"/>
      <c r="B4987" s="31"/>
      <c r="C4987" s="11"/>
      <c r="D4987" s="74"/>
      <c r="E4987" s="18"/>
      <c r="F4987" s="39"/>
      <c r="G4987" s="22"/>
      <c r="H4987" s="9"/>
    </row>
    <row r="4988" spans="1:8" x14ac:dyDescent="0.25">
      <c r="A4988" s="9"/>
      <c r="B4988" s="31"/>
      <c r="C4988" s="11"/>
      <c r="D4988" s="74"/>
      <c r="E4988" s="18"/>
      <c r="F4988" s="39"/>
      <c r="G4988" s="22"/>
      <c r="H4988" s="9"/>
    </row>
    <row r="4989" spans="1:8" x14ac:dyDescent="0.25">
      <c r="A4989" s="9"/>
      <c r="B4989" s="31"/>
      <c r="C4989" s="11"/>
      <c r="D4989" s="74"/>
      <c r="E4989" s="18"/>
      <c r="F4989" s="39"/>
      <c r="G4989" s="22"/>
      <c r="H4989" s="9"/>
    </row>
    <row r="4990" spans="1:8" x14ac:dyDescent="0.25">
      <c r="A4990" s="9"/>
      <c r="B4990" s="31"/>
      <c r="C4990" s="11"/>
      <c r="D4990" s="74"/>
      <c r="E4990" s="18"/>
      <c r="F4990" s="39"/>
      <c r="G4990" s="22"/>
      <c r="H4990" s="9"/>
    </row>
    <row r="4991" spans="1:8" x14ac:dyDescent="0.25">
      <c r="A4991" s="9"/>
      <c r="B4991" s="31"/>
      <c r="C4991" s="11"/>
      <c r="D4991" s="74"/>
      <c r="E4991" s="18"/>
      <c r="F4991" s="39"/>
      <c r="G4991" s="22"/>
      <c r="H4991" s="9"/>
    </row>
    <row r="4992" spans="1:8" x14ac:dyDescent="0.25">
      <c r="A4992" s="9"/>
      <c r="B4992" s="31"/>
      <c r="C4992" s="11"/>
      <c r="D4992" s="74"/>
      <c r="E4992" s="18"/>
      <c r="F4992" s="39"/>
      <c r="G4992" s="22"/>
      <c r="H4992" s="9"/>
    </row>
    <row r="4993" spans="1:8" x14ac:dyDescent="0.25">
      <c r="A4993" s="9"/>
      <c r="B4993" s="31"/>
      <c r="C4993" s="11"/>
      <c r="D4993" s="74"/>
      <c r="E4993" s="18"/>
      <c r="F4993" s="39"/>
      <c r="G4993" s="22"/>
      <c r="H4993" s="9"/>
    </row>
    <row r="4994" spans="1:8" x14ac:dyDescent="0.25">
      <c r="A4994" s="9"/>
      <c r="B4994" s="31"/>
      <c r="C4994" s="11"/>
      <c r="D4994" s="74"/>
      <c r="E4994" s="18"/>
      <c r="F4994" s="39"/>
      <c r="G4994" s="22"/>
      <c r="H4994" s="9"/>
    </row>
    <row r="4995" spans="1:8" x14ac:dyDescent="0.25">
      <c r="A4995" s="9"/>
      <c r="B4995" s="31"/>
      <c r="C4995" s="11"/>
      <c r="D4995" s="74"/>
      <c r="E4995" s="18"/>
      <c r="F4995" s="39"/>
      <c r="G4995" s="22"/>
      <c r="H4995" s="9"/>
    </row>
    <row r="4996" spans="1:8" x14ac:dyDescent="0.25">
      <c r="A4996" s="9"/>
      <c r="B4996" s="31"/>
      <c r="C4996" s="11"/>
      <c r="D4996" s="74"/>
      <c r="E4996" s="18"/>
      <c r="F4996" s="39"/>
      <c r="G4996" s="22"/>
      <c r="H4996" s="9"/>
    </row>
    <row r="4997" spans="1:8" x14ac:dyDescent="0.25">
      <c r="A4997" s="9"/>
      <c r="B4997" s="31"/>
      <c r="C4997" s="11"/>
      <c r="D4997" s="74"/>
      <c r="E4997" s="18"/>
      <c r="F4997" s="39"/>
      <c r="G4997" s="22"/>
      <c r="H4997" s="9"/>
    </row>
    <row r="4998" spans="1:8" x14ac:dyDescent="0.25">
      <c r="A4998" s="9"/>
      <c r="B4998" s="31"/>
      <c r="C4998" s="11"/>
      <c r="D4998" s="74"/>
      <c r="E4998" s="18"/>
      <c r="F4998" s="39"/>
      <c r="G4998" s="22"/>
      <c r="H4998" s="9"/>
    </row>
    <row r="4999" spans="1:8" x14ac:dyDescent="0.25">
      <c r="A4999" s="9"/>
      <c r="B4999" s="31"/>
      <c r="C4999" s="11"/>
      <c r="D4999" s="74"/>
      <c r="E4999" s="18"/>
      <c r="F4999" s="39"/>
      <c r="G4999" s="22"/>
      <c r="H4999" s="9"/>
    </row>
    <row r="5000" spans="1:8" x14ac:dyDescent="0.25">
      <c r="A5000" s="9"/>
      <c r="B5000" s="31"/>
      <c r="C5000" s="11"/>
      <c r="D5000" s="74"/>
      <c r="E5000" s="18"/>
      <c r="F5000" s="39"/>
      <c r="G5000" s="22"/>
      <c r="H5000" s="9"/>
    </row>
    <row r="5001" spans="1:8" x14ac:dyDescent="0.25">
      <c r="A5001" s="9"/>
      <c r="B5001" s="31"/>
      <c r="C5001" s="11"/>
      <c r="D5001" s="74"/>
      <c r="E5001" s="18"/>
      <c r="F5001" s="39"/>
      <c r="G5001" s="22"/>
      <c r="H5001" s="9"/>
    </row>
    <row r="5002" spans="1:8" x14ac:dyDescent="0.25">
      <c r="A5002" s="9"/>
      <c r="B5002" s="31"/>
      <c r="C5002" s="11"/>
      <c r="D5002" s="74"/>
      <c r="E5002" s="18"/>
      <c r="F5002" s="39"/>
      <c r="G5002" s="22"/>
      <c r="H5002" s="9"/>
    </row>
    <row r="5003" spans="1:8" x14ac:dyDescent="0.25">
      <c r="A5003" s="9"/>
      <c r="B5003" s="31"/>
      <c r="C5003" s="11"/>
      <c r="D5003" s="74"/>
      <c r="E5003" s="18"/>
      <c r="F5003" s="39"/>
      <c r="G5003" s="22"/>
      <c r="H5003" s="9"/>
    </row>
    <row r="5004" spans="1:8" x14ac:dyDescent="0.25">
      <c r="A5004" s="9"/>
      <c r="B5004" s="31"/>
      <c r="C5004" s="11"/>
      <c r="D5004" s="74"/>
      <c r="E5004" s="18"/>
      <c r="F5004" s="39"/>
      <c r="G5004" s="22"/>
      <c r="H5004" s="9"/>
    </row>
    <row r="5005" spans="1:8" x14ac:dyDescent="0.25">
      <c r="A5005" s="9"/>
      <c r="B5005" s="31"/>
      <c r="C5005" s="11"/>
      <c r="D5005" s="74"/>
      <c r="E5005" s="18"/>
      <c r="F5005" s="39"/>
      <c r="G5005" s="22"/>
      <c r="H5005" s="9"/>
    </row>
    <row r="5006" spans="1:8" x14ac:dyDescent="0.25">
      <c r="A5006" s="9"/>
      <c r="B5006" s="31"/>
      <c r="C5006" s="11"/>
      <c r="D5006" s="74"/>
      <c r="E5006" s="18"/>
      <c r="F5006" s="39"/>
      <c r="G5006" s="22"/>
      <c r="H5006" s="9"/>
    </row>
    <row r="5007" spans="1:8" x14ac:dyDescent="0.25">
      <c r="A5007" s="9"/>
      <c r="B5007" s="31"/>
      <c r="C5007" s="11"/>
      <c r="D5007" s="74"/>
      <c r="E5007" s="18"/>
      <c r="F5007" s="39"/>
      <c r="G5007" s="22"/>
      <c r="H5007" s="9"/>
    </row>
    <row r="5008" spans="1:8" x14ac:dyDescent="0.25">
      <c r="A5008" s="9"/>
      <c r="B5008" s="31"/>
      <c r="C5008" s="11"/>
      <c r="D5008" s="74"/>
      <c r="E5008" s="18"/>
      <c r="F5008" s="39"/>
      <c r="G5008" s="22"/>
      <c r="H5008" s="9"/>
    </row>
    <row r="5009" spans="1:8" x14ac:dyDescent="0.25">
      <c r="A5009" s="9"/>
      <c r="B5009" s="31"/>
      <c r="C5009" s="11"/>
      <c r="D5009" s="74"/>
      <c r="E5009" s="18"/>
      <c r="F5009" s="39"/>
      <c r="G5009" s="22"/>
      <c r="H5009" s="9"/>
    </row>
    <row r="5010" spans="1:8" x14ac:dyDescent="0.25">
      <c r="A5010" s="9"/>
      <c r="B5010" s="31"/>
      <c r="C5010" s="11"/>
      <c r="D5010" s="74"/>
      <c r="E5010" s="18"/>
      <c r="F5010" s="39"/>
      <c r="G5010" s="22"/>
      <c r="H5010" s="9"/>
    </row>
    <row r="5011" spans="1:8" x14ac:dyDescent="0.25">
      <c r="A5011" s="9"/>
      <c r="B5011" s="32"/>
      <c r="C5011" s="12"/>
      <c r="D5011" s="75"/>
      <c r="E5011" s="19"/>
      <c r="F5011" s="40"/>
      <c r="G5011" s="23"/>
      <c r="H5011" s="9"/>
    </row>
    <row r="5012" spans="1:8" x14ac:dyDescent="0.25">
      <c r="A5012" s="9"/>
      <c r="B5012" s="9"/>
      <c r="C5012" s="9"/>
      <c r="D5012" s="9"/>
      <c r="E5012" s="9"/>
      <c r="F5012" s="9"/>
      <c r="G5012" s="9"/>
      <c r="H5012" s="9"/>
    </row>
  </sheetData>
  <sheetProtection algorithmName="SHA-512" hashValue="UN+in7U2l0igflfgQHhVfQu1EdnhdpY2rMc4e6jWV1tLfLTjZs7MscYHPrQKJQ3+B/jRnoCS2qk8teyOdjwu/A==" saltValue="epFzZgdVpq9NI5Zk0RMRww==" spinCount="100000" sheet="1" objects="1" scenarios="1" sort="0" autoFilter="0"/>
  <autoFilter ref="B11:G5011" xr:uid="{9B5B6A96-6775-485A-BB93-62C1EFBFB156}">
    <sortState xmlns:xlrd2="http://schemas.microsoft.com/office/spreadsheetml/2017/richdata2" ref="B12:G5011">
      <sortCondition descending="1" ref="D11:D5011"/>
    </sortState>
  </autoFilter>
  <mergeCells count="8">
    <mergeCell ref="B2:C3"/>
    <mergeCell ref="B5:C8"/>
    <mergeCell ref="F8:G8"/>
    <mergeCell ref="F7:G7"/>
    <mergeCell ref="F4:G4"/>
    <mergeCell ref="F5:G5"/>
    <mergeCell ref="F6:G6"/>
    <mergeCell ref="B4:C4"/>
  </mergeCells>
  <conditionalFormatting sqref="D12:D5011">
    <cfRule type="expression" dxfId="4" priority="8">
      <formula>D12=$L$7</formula>
    </cfRule>
    <cfRule type="expression" dxfId="3" priority="9">
      <formula>D12=$L$6</formula>
    </cfRule>
    <cfRule type="expression" dxfId="2" priority="10">
      <formula>D12=$L$5</formula>
    </cfRule>
    <cfRule type="expression" dxfId="1" priority="11">
      <formula>D12=$L$4</formula>
    </cfRule>
    <cfRule type="expression" dxfId="0" priority="12">
      <formula>D12=$L$3</formula>
    </cfRule>
  </conditionalFormatting>
  <dataValidations count="1">
    <dataValidation type="list" allowBlank="1" showInputMessage="1" showErrorMessage="1" sqref="D12:D5011" xr:uid="{8E54FC86-723B-40A6-92DB-D49AB2E1A504}">
      <formula1>$L$2:$L$7</formula1>
    </dataValidation>
  </dataValidations>
  <pageMargins left="0.7" right="0.7" top="0.75" bottom="0.75" header="0.3" footer="0.3"/>
  <pageSetup paperSize="9" orientation="landscape" verticalDpi="300"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1CBC8E-5DDA-4BB6-9786-0F42CEC1EE21}"/>
</file>

<file path=customXml/itemProps2.xml><?xml version="1.0" encoding="utf-8"?>
<ds:datastoreItem xmlns:ds="http://schemas.openxmlformats.org/officeDocument/2006/customXml" ds:itemID="{CDF8BE4C-55D7-45A5-863F-48DCE4A8EEFC}">
  <ds:schemaRefs>
    <ds:schemaRef ds:uri="http://schemas.microsoft.com/sharepoint/v3/contenttype/forms"/>
  </ds:schemaRefs>
</ds:datastoreItem>
</file>

<file path=customXml/itemProps3.xml><?xml version="1.0" encoding="utf-8"?>
<ds:datastoreItem xmlns:ds="http://schemas.openxmlformats.org/officeDocument/2006/customXml" ds:itemID="{67E812AE-9ED0-4661-9867-246D757BC745}">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http://purl.org/dc/dcmitype/"/>
    <ds:schemaRef ds:uri="5c22b865-9d05-42be-b306-86f259ab344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 &amp; Setup</vt:lpstr>
      <vt:lpstr>Tasks</vt:lpstr>
      <vt:lpstr>Report</vt:lpstr>
      <vt:lpstr>Archived Tasks</vt:lpstr>
      <vt:lpstr>'Archived Tasks'!Print_Area</vt:lpstr>
      <vt:lpstr>'Intro &amp; Setup'!Print_Area</vt:lpstr>
      <vt:lpstr>Report!Print_Area</vt:lpstr>
      <vt:lpstr>Tasks!Print_Area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2019-10-20T13:45:51Z</dcterms:created>
  <dcterms:modified xsi:type="dcterms:W3CDTF">2022-04-13T13:17:15Z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